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206" i="1" l="1"/>
  <c r="X187" i="1"/>
  <c r="X181" i="1"/>
  <c r="X167" i="1"/>
  <c r="X157" i="1"/>
  <c r="X154" i="1"/>
  <c r="X149" i="1"/>
  <c r="X135" i="1"/>
  <c r="X108" i="1"/>
  <c r="X101" i="1"/>
  <c r="X95" i="1"/>
  <c r="X86" i="1"/>
  <c r="X73" i="1"/>
  <c r="X62" i="1"/>
  <c r="X50" i="1"/>
  <c r="X37" i="1"/>
  <c r="X26" i="1"/>
  <c r="V226" i="1"/>
  <c r="Y226" i="1"/>
  <c r="Y225" i="1"/>
  <c r="V225" i="1"/>
  <c r="V221" i="1"/>
  <c r="Y221" i="1"/>
  <c r="V222" i="1"/>
  <c r="Y222" i="1"/>
  <c r="V216" i="1"/>
  <c r="Y216" i="1"/>
  <c r="V217" i="1"/>
  <c r="Y217" i="1"/>
  <c r="Y215" i="1"/>
  <c r="V215" i="1"/>
  <c r="V209" i="1"/>
  <c r="Y209" i="1"/>
  <c r="V210" i="1"/>
  <c r="Y210" i="1"/>
  <c r="V211" i="1"/>
  <c r="Y211" i="1"/>
  <c r="V212" i="1"/>
  <c r="Y212" i="1"/>
  <c r="Y208" i="1"/>
  <c r="V208" i="1"/>
  <c r="V205" i="1"/>
  <c r="Y205" i="1"/>
  <c r="Y204" i="1"/>
  <c r="V204" i="1"/>
  <c r="V190" i="1"/>
  <c r="Y190" i="1"/>
  <c r="V191" i="1"/>
  <c r="Y191" i="1"/>
  <c r="V192" i="1"/>
  <c r="Y192" i="1"/>
  <c r="V193" i="1"/>
  <c r="Y193" i="1"/>
  <c r="V194" i="1"/>
  <c r="Y194" i="1"/>
  <c r="V195" i="1"/>
  <c r="Y195" i="1"/>
  <c r="V196" i="1"/>
  <c r="Y196" i="1"/>
  <c r="V197" i="1"/>
  <c r="Y197" i="1"/>
  <c r="V198" i="1"/>
  <c r="Y198" i="1"/>
  <c r="V199" i="1"/>
  <c r="Y199" i="1"/>
  <c r="V200" i="1"/>
  <c r="Y200" i="1"/>
  <c r="V201" i="1"/>
  <c r="Y201" i="1"/>
  <c r="Y189" i="1"/>
  <c r="V189" i="1"/>
  <c r="V184" i="1"/>
  <c r="Y184" i="1"/>
  <c r="V185" i="1"/>
  <c r="Y185" i="1"/>
  <c r="V186" i="1"/>
  <c r="Y186" i="1"/>
  <c r="Y183" i="1"/>
  <c r="V183" i="1"/>
  <c r="V170" i="1"/>
  <c r="Y170" i="1"/>
  <c r="V171" i="1"/>
  <c r="Y171" i="1"/>
  <c r="V172" i="1"/>
  <c r="Y172" i="1"/>
  <c r="V173" i="1"/>
  <c r="Y173" i="1"/>
  <c r="V174" i="1"/>
  <c r="Y174" i="1"/>
  <c r="V175" i="1"/>
  <c r="Y175" i="1"/>
  <c r="V176" i="1"/>
  <c r="Y176" i="1"/>
  <c r="V177" i="1"/>
  <c r="Y177" i="1"/>
  <c r="V178" i="1"/>
  <c r="Y178" i="1"/>
  <c r="V179" i="1"/>
  <c r="Y179" i="1"/>
  <c r="V180" i="1"/>
  <c r="Y180" i="1"/>
  <c r="Y169" i="1"/>
  <c r="V169" i="1"/>
  <c r="V160" i="1"/>
  <c r="Y160" i="1"/>
  <c r="V161" i="1"/>
  <c r="Y161" i="1"/>
  <c r="V162" i="1"/>
  <c r="Y162" i="1"/>
  <c r="V163" i="1"/>
  <c r="Y163" i="1"/>
  <c r="V164" i="1"/>
  <c r="Y164" i="1"/>
  <c r="V165" i="1"/>
  <c r="Y165" i="1"/>
  <c r="V166" i="1"/>
  <c r="Y166" i="1"/>
  <c r="Y159" i="1"/>
  <c r="V159" i="1"/>
  <c r="Y156" i="1"/>
  <c r="V156" i="1"/>
  <c r="V152" i="1"/>
  <c r="Y152" i="1"/>
  <c r="V153" i="1"/>
  <c r="Y153" i="1"/>
  <c r="Y151" i="1"/>
  <c r="V151" i="1"/>
  <c r="V142" i="1"/>
  <c r="Y142" i="1"/>
  <c r="V143" i="1"/>
  <c r="Y143" i="1"/>
  <c r="V144" i="1"/>
  <c r="Y144" i="1"/>
  <c r="V145" i="1"/>
  <c r="Y145" i="1"/>
  <c r="V146" i="1"/>
  <c r="Y146" i="1"/>
  <c r="V147" i="1"/>
  <c r="Y147" i="1"/>
  <c r="V148" i="1"/>
  <c r="Y148" i="1"/>
  <c r="Y141" i="1"/>
  <c r="V141" i="1"/>
  <c r="V138" i="1"/>
  <c r="Y138" i="1"/>
  <c r="Y137" i="1"/>
  <c r="V137" i="1"/>
  <c r="V125" i="1"/>
  <c r="Y125" i="1"/>
  <c r="V126" i="1"/>
  <c r="Y126" i="1"/>
  <c r="V127" i="1"/>
  <c r="Y127" i="1"/>
  <c r="V128" i="1"/>
  <c r="Y128" i="1"/>
  <c r="V129" i="1"/>
  <c r="Y129" i="1"/>
  <c r="V130" i="1"/>
  <c r="Y130" i="1"/>
  <c r="Y131" i="1"/>
  <c r="V132" i="1"/>
  <c r="Y132" i="1"/>
  <c r="V133" i="1"/>
  <c r="Y133" i="1"/>
  <c r="V134" i="1"/>
  <c r="Y134" i="1"/>
  <c r="Y124" i="1"/>
  <c r="V124" i="1"/>
  <c r="V120" i="1"/>
  <c r="Y120" i="1"/>
  <c r="V121" i="1"/>
  <c r="Y121" i="1"/>
  <c r="Y119" i="1"/>
  <c r="V119" i="1"/>
  <c r="V116" i="1"/>
  <c r="Y116" i="1"/>
  <c r="Y115" i="1"/>
  <c r="V115" i="1"/>
  <c r="V111" i="1"/>
  <c r="Y111" i="1"/>
  <c r="V112" i="1"/>
  <c r="Y112" i="1"/>
  <c r="Y110" i="1"/>
  <c r="V110" i="1"/>
  <c r="V104" i="1"/>
  <c r="Y104" i="1"/>
  <c r="V105" i="1"/>
  <c r="Y105" i="1"/>
  <c r="V106" i="1"/>
  <c r="Y106" i="1"/>
  <c r="V107" i="1"/>
  <c r="Y107" i="1"/>
  <c r="Y103" i="1"/>
  <c r="V103" i="1"/>
  <c r="V98" i="1"/>
  <c r="Y98" i="1"/>
  <c r="V99" i="1"/>
  <c r="Y99" i="1"/>
  <c r="V100" i="1"/>
  <c r="Y100" i="1"/>
  <c r="Y97" i="1"/>
  <c r="V97" i="1"/>
  <c r="V89" i="1"/>
  <c r="Y89" i="1"/>
  <c r="V90" i="1"/>
  <c r="Y90" i="1"/>
  <c r="V91" i="1"/>
  <c r="Y91" i="1"/>
  <c r="V92" i="1"/>
  <c r="Y92" i="1"/>
  <c r="V93" i="1"/>
  <c r="Y93" i="1"/>
  <c r="V94" i="1"/>
  <c r="Y94" i="1"/>
  <c r="Y88" i="1"/>
  <c r="V88" i="1"/>
  <c r="V81" i="1"/>
  <c r="Y81" i="1"/>
  <c r="V82" i="1"/>
  <c r="Y82" i="1"/>
  <c r="V83" i="1"/>
  <c r="Y83" i="1"/>
  <c r="V84" i="1"/>
  <c r="Y84" i="1"/>
  <c r="V85" i="1"/>
  <c r="Y85" i="1"/>
  <c r="Y80" i="1"/>
  <c r="V80" i="1"/>
  <c r="V76" i="1"/>
  <c r="Y76" i="1"/>
  <c r="V77" i="1"/>
  <c r="Y77" i="1"/>
  <c r="Y75" i="1"/>
  <c r="V75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Y64" i="1"/>
  <c r="V64" i="1"/>
  <c r="V61" i="1"/>
  <c r="Y61" i="1"/>
  <c r="Y60" i="1"/>
  <c r="V60" i="1"/>
  <c r="V57" i="1"/>
  <c r="Y57" i="1"/>
  <c r="Y56" i="1"/>
  <c r="V56" i="1"/>
  <c r="V53" i="1"/>
  <c r="Y53" i="1"/>
  <c r="Y52" i="1"/>
  <c r="V52" i="1"/>
  <c r="V49" i="1"/>
  <c r="V47" i="1"/>
  <c r="Y47" i="1"/>
  <c r="V48" i="1"/>
  <c r="Y48" i="1"/>
  <c r="Y49" i="1"/>
  <c r="Y46" i="1"/>
  <c r="V46" i="1"/>
  <c r="V43" i="1"/>
  <c r="V40" i="1"/>
  <c r="Y40" i="1"/>
  <c r="V41" i="1"/>
  <c r="Y41" i="1"/>
  <c r="V42" i="1"/>
  <c r="Y42" i="1"/>
  <c r="Y43" i="1"/>
  <c r="Y39" i="1"/>
  <c r="V39" i="1"/>
  <c r="V34" i="1"/>
  <c r="Y34" i="1"/>
  <c r="V35" i="1"/>
  <c r="Y35" i="1"/>
  <c r="V36" i="1"/>
  <c r="Y36" i="1"/>
  <c r="Y33" i="1"/>
  <c r="V33" i="1"/>
  <c r="V29" i="1"/>
  <c r="Y29" i="1"/>
  <c r="V30" i="1"/>
  <c r="Y30" i="1"/>
  <c r="Y28" i="1"/>
  <c r="V28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Y17" i="1"/>
  <c r="V17" i="1"/>
  <c r="F209" i="1"/>
  <c r="F210" i="1"/>
  <c r="F211" i="1"/>
  <c r="F212" i="1"/>
  <c r="F208" i="1"/>
  <c r="F205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189" i="1"/>
  <c r="F184" i="1"/>
  <c r="F185" i="1"/>
  <c r="F186" i="1"/>
  <c r="F183" i="1"/>
  <c r="F170" i="1"/>
  <c r="F171" i="1"/>
  <c r="F172" i="1"/>
  <c r="F173" i="1"/>
  <c r="F174" i="1"/>
  <c r="F175" i="1"/>
  <c r="F176" i="1"/>
  <c r="F177" i="1"/>
  <c r="F178" i="1"/>
  <c r="F179" i="1"/>
  <c r="F180" i="1"/>
  <c r="F169" i="1"/>
  <c r="F160" i="1"/>
  <c r="F161" i="1"/>
  <c r="F162" i="1"/>
  <c r="F163" i="1"/>
  <c r="F164" i="1"/>
  <c r="F165" i="1"/>
  <c r="F166" i="1"/>
  <c r="F159" i="1"/>
  <c r="F156" i="1"/>
  <c r="F152" i="1"/>
  <c r="F153" i="1"/>
  <c r="F151" i="1"/>
  <c r="F142" i="1"/>
  <c r="F143" i="1"/>
  <c r="F144" i="1"/>
  <c r="F145" i="1"/>
  <c r="F146" i="1"/>
  <c r="F147" i="1"/>
  <c r="F148" i="1"/>
  <c r="F141" i="1"/>
  <c r="F138" i="1"/>
  <c r="F137" i="1"/>
  <c r="F125" i="1"/>
  <c r="F126" i="1"/>
  <c r="F127" i="1"/>
  <c r="F128" i="1"/>
  <c r="F129" i="1"/>
  <c r="F130" i="1"/>
  <c r="F131" i="1"/>
  <c r="F132" i="1"/>
  <c r="F133" i="1"/>
  <c r="F134" i="1"/>
  <c r="F124" i="1"/>
  <c r="F120" i="1"/>
  <c r="F121" i="1"/>
  <c r="F119" i="1"/>
  <c r="F116" i="1"/>
  <c r="F115" i="1"/>
  <c r="F111" i="1"/>
  <c r="F112" i="1"/>
  <c r="F110" i="1"/>
  <c r="F104" i="1"/>
  <c r="F105" i="1"/>
  <c r="F106" i="1"/>
  <c r="F107" i="1"/>
  <c r="F103" i="1"/>
  <c r="F98" i="1"/>
  <c r="F99" i="1"/>
  <c r="F100" i="1"/>
  <c r="F97" i="1"/>
  <c r="F89" i="1"/>
  <c r="F90" i="1"/>
  <c r="F91" i="1"/>
  <c r="F92" i="1"/>
  <c r="F93" i="1"/>
  <c r="F94" i="1"/>
  <c r="F88" i="1"/>
  <c r="F81" i="1"/>
  <c r="F82" i="1"/>
  <c r="F83" i="1"/>
  <c r="F84" i="1"/>
  <c r="F85" i="1"/>
  <c r="F80" i="1"/>
  <c r="F76" i="1"/>
  <c r="F77" i="1"/>
  <c r="F75" i="1"/>
  <c r="F65" i="1"/>
  <c r="F66" i="1"/>
  <c r="F67" i="1"/>
  <c r="F68" i="1"/>
  <c r="F69" i="1"/>
  <c r="F70" i="1"/>
  <c r="F71" i="1"/>
  <c r="F72" i="1"/>
  <c r="F64" i="1"/>
  <c r="F61" i="1"/>
  <c r="F60" i="1"/>
  <c r="F57" i="1"/>
  <c r="F56" i="1"/>
  <c r="F53" i="1"/>
  <c r="F52" i="1"/>
  <c r="F47" i="1"/>
  <c r="F48" i="1"/>
  <c r="F49" i="1"/>
  <c r="F46" i="1"/>
  <c r="F40" i="1"/>
  <c r="F41" i="1"/>
  <c r="F42" i="1"/>
  <c r="F43" i="1"/>
  <c r="F39" i="1"/>
  <c r="F34" i="1"/>
  <c r="F35" i="1"/>
  <c r="F36" i="1"/>
  <c r="F33" i="1"/>
  <c r="F29" i="1"/>
  <c r="F30" i="1"/>
  <c r="F28" i="1"/>
  <c r="F25" i="1"/>
  <c r="F225" i="1"/>
  <c r="F221" i="1"/>
  <c r="F222" i="1"/>
  <c r="F220" i="1"/>
  <c r="F216" i="1"/>
  <c r="F217" i="1"/>
  <c r="F215" i="1"/>
  <c r="F20" i="1"/>
  <c r="F21" i="1"/>
  <c r="F22" i="1"/>
  <c r="F23" i="1"/>
  <c r="F19" i="1"/>
  <c r="F17" i="1"/>
  <c r="G223" i="1"/>
  <c r="D213" i="1"/>
  <c r="G213" i="1"/>
  <c r="G187" i="1"/>
  <c r="D181" i="1"/>
  <c r="G181" i="1"/>
  <c r="D167" i="1"/>
  <c r="G167" i="1"/>
  <c r="D154" i="1"/>
  <c r="G154" i="1"/>
  <c r="D149" i="1"/>
  <c r="G149" i="1"/>
  <c r="D135" i="1"/>
  <c r="G135" i="1"/>
  <c r="D122" i="1"/>
  <c r="D113" i="1"/>
  <c r="D108" i="1"/>
  <c r="G101" i="1"/>
  <c r="D101" i="1"/>
  <c r="D95" i="1"/>
  <c r="G95" i="1"/>
  <c r="G86" i="1"/>
  <c r="D86" i="1"/>
  <c r="D73" i="1"/>
  <c r="G73" i="1"/>
  <c r="G62" i="1"/>
  <c r="D58" i="1"/>
  <c r="G50" i="1"/>
  <c r="D50" i="1"/>
  <c r="G31" i="1"/>
  <c r="D31" i="1"/>
  <c r="G26" i="1"/>
  <c r="N73" i="1"/>
  <c r="J54" i="1"/>
  <c r="O157" i="1"/>
  <c r="N157" i="1"/>
  <c r="M157" i="1"/>
  <c r="L157" i="1"/>
  <c r="O62" i="1"/>
  <c r="N62" i="1"/>
  <c r="M62" i="1"/>
  <c r="L62" i="1"/>
  <c r="V220" i="1" l="1"/>
  <c r="X223" i="1"/>
  <c r="X227" i="1" s="1"/>
  <c r="Y220" i="1"/>
</calcChain>
</file>

<file path=xl/sharedStrings.xml><?xml version="1.0" encoding="utf-8"?>
<sst xmlns="http://schemas.openxmlformats.org/spreadsheetml/2006/main" count="395" uniqueCount="324">
  <si>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</si>
  <si>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</si>
  <si>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</si>
  <si>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</si>
  <si>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</si>
  <si>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</si>
  <si>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</si>
  <si>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</si>
  <si>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</si>
  <si>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</si>
  <si>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</si>
  <si>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</si>
  <si>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</si>
  <si>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</si>
  <si>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</si>
  <si>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</si>
  <si>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</si>
  <si>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</si>
  <si>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</si>
  <si>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</si>
  <si>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Самцы с неокостеневшими рогами (пантами)</t>
  </si>
  <si>
    <t>Самцы кабарги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</si>
  <si>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</si>
  <si>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</si>
  <si>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</si>
  <si>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</si>
  <si>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</si>
  <si>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</si>
  <si>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</si>
  <si>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</si>
  <si>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</si>
  <si>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</si>
  <si>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</si>
  <si>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</si>
  <si>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</si>
  <si>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</si>
  <si>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</si>
  <si>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</si>
  <si>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</si>
  <si>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</si>
  <si>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</si>
  <si>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</si>
  <si>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</si>
  <si>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</si>
  <si>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</si>
  <si>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</si>
  <si>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</si>
  <si>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</si>
  <si>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</si>
  <si>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</si>
  <si>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</si>
  <si>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</si>
  <si>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</si>
  <si>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</si>
  <si>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</si>
  <si>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</si>
  <si>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</si>
  <si>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</si>
  <si>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</si>
  <si>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</si>
  <si>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</si>
  <si>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</si>
  <si>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</si>
  <si>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</si>
  <si>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</si>
  <si>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</si>
  <si>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</si>
  <si>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</si>
  <si>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</si>
  <si>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</si>
  <si>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</si>
  <si>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</si>
  <si>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</si>
  <si>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</si>
  <si>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</si>
  <si>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</si>
  <si>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</si>
  <si>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</si>
  <si>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</si>
  <si>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</si>
  <si>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</si>
  <si>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</si>
  <si>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</si>
  <si>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</si>
  <si>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</si>
  <si>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</si>
  <si>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</si>
  <si>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</si>
  <si>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</si>
  <si>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</si>
  <si>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</si>
  <si>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</si>
  <si>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</si>
  <si>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</si>
  <si>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</si>
  <si>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</si>
  <si>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</si>
  <si>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</si>
  <si>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</si>
  <si>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</si>
  <si>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</si>
  <si>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</si>
  <si>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</si>
  <si>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</si>
  <si>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</si>
  <si>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</si>
  <si>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</si>
  <si>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</si>
  <si>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</si>
  <si>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</si>
  <si>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</si>
  <si>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</si>
  <si>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ООО «Горлинка»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</si>
  <si>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</si>
  <si>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</si>
  <si>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</si>
  <si>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</si>
  <si>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</si>
  <si>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</si>
  <si>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</si>
  <si>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</si>
  <si>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</si>
  <si>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</si>
  <si>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</si>
  <si>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</si>
  <si>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</si>
  <si>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</si>
  <si>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</si>
  <si>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</si>
  <si>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</si>
  <si>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</si>
  <si>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</si>
  <si>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</si>
  <si>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</si>
  <si>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</si>
  <si>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</si>
  <si>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</si>
  <si>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</si>
  <si>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</si>
  <si>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</si>
  <si>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</si>
  <si>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</si>
  <si>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</si>
  <si>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</si>
  <si>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</si>
  <si>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</si>
  <si>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</si>
  <si>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</si>
  <si>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</si>
  <si>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</si>
  <si>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</si>
  <si>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</si>
  <si>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</si>
  <si>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</si>
  <si>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</si>
  <si>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</si>
  <si>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</si>
  <si>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</si>
  <si>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</si>
  <si>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</si>
  <si>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</si>
  <si>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</si>
  <si>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</si>
  <si>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</si>
  <si>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</si>
  <si>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</si>
  <si>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</si>
  <si>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</si>
  <si>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</si>
  <si>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</si>
  <si>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</si>
  <si>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</si>
  <si>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</si>
  <si>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</si>
  <si>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</si>
  <si>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</si>
  <si>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</si>
  <si>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</si>
  <si>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</si>
  <si>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</si>
  <si>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</si>
  <si>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</si>
  <si>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</si>
  <si>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</si>
  <si>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</si>
  <si>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</si>
  <si>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</si>
  <si>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</si>
  <si>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</si>
  <si>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</si>
  <si>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</si>
  <si>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</si>
  <si>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</si>
  <si>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</si>
  <si>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</si>
  <si>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</si>
  <si>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</si>
  <si>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</si>
  <si>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</si>
  <si>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</si>
  <si>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</si>
  <si>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</si>
  <si>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</si>
  <si>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</si>
  <si>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</si>
  <si>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</si>
  <si>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</si>
  <si>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</si>
  <si>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</si>
  <si>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</si>
  <si>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</si>
  <si>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</si>
  <si>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</si>
  <si>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</si>
  <si>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</si>
  <si>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</si>
  <si>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</si>
  <si>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</si>
  <si>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</si>
  <si>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</si>
  <si>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</si>
  <si>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</si>
  <si>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</si>
  <si>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</si>
  <si>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</si>
  <si>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</si>
  <si>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</si>
  <si>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</si>
  <si>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</si>
  <si>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</si>
  <si>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</si>
  <si>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</si>
  <si>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</si>
  <si>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</si>
  <si>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</si>
  <si>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</si>
  <si>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</si>
  <si>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</si>
  <si>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</si>
  <si>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</si>
  <si>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</si>
  <si>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</si>
  <si>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</si>
  <si>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</si>
  <si>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</si>
  <si>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</si>
  <si>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</si>
  <si>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</si>
  <si>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</si>
  <si>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</si>
  <si>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</si>
  <si>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</si>
  <si>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</si>
  <si>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</si>
  <si>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</si>
  <si>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</si>
  <si>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</si>
  <si>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</si>
  <si>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</si>
  <si>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</si>
  <si>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</si>
  <si>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</si>
  <si>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</si>
  <si>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</si>
  <si>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</si>
  <si>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</si>
  <si>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</si>
  <si>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</si>
  <si>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</si>
  <si>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</si>
  <si>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</si>
  <si>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</si>
  <si>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</si>
  <si>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</si>
  <si>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</si>
  <si>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</si>
  <si>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</si>
  <si>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</si>
  <si>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</si>
  <si>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</si>
  <si>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</si>
  <si>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</si>
  <si>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</si>
  <si>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</si>
  <si>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</si>
  <si>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</si>
  <si>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</si>
  <si>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</si>
  <si>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</si>
  <si>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</si>
  <si>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</si>
  <si>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</si>
  <si>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</si>
  <si>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</si>
  <si>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</si>
  <si>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</si>
  <si>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</si>
  <si>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</si>
  <si>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</si>
  <si>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</si>
  <si>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</si>
  <si>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</si>
  <si>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</si>
  <si>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</si>
  <si>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</si>
  <si>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</si>
  <si>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</si>
  <si>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</si>
  <si>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</si>
  <si>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</si>
  <si>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</si>
  <si>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</si>
  <si>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</si>
  <si>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</si>
  <si>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</si>
  <si>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</si>
  <si>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</si>
  <si>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</si>
  <si>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t>Самцы с неокостеневшими рогами (апнтами)</t>
  </si>
  <si>
    <t xml:space="preserve">Самцы во время гона        </t>
  </si>
  <si>
    <t>Итого по краю:</t>
  </si>
  <si>
    <r>
      <rPr>
        <b/>
        <u/>
        <sz val="14"/>
        <color theme="1"/>
        <rFont val="Calibri"/>
        <family val="2"/>
        <charset val="204"/>
        <scheme val="minor"/>
      </rPr>
      <t>Рыси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</si>
  <si>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1. Акшинский район</t>
  </si>
  <si>
    <t>В научно-иследовательской деятельности НИИВ Восточной Сибири - филиал СФНЦА 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</si>
</sst>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2" borderId="6" xfId="0" applyFont="1" applyFill="1" applyBorder="1"/>
    <xf numFmtId="0" fontId="9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1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9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15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6" xfId="0" applyFont="1" applyFill="1" applyBorder="1"/>
    <xf numFmtId="2" fontId="1" fillId="0" borderId="11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4" fillId="7" borderId="6" xfId="0" applyNumberFormat="1" applyFont="1" applyFill="1" applyBorder="1" applyAlignment="1">
      <alignment horizontal="right" vertical="center" wrapText="1"/>
    </xf>
    <xf numFmtId="0" fontId="5" fillId="7" borderId="21" xfId="0" applyFont="1" applyFill="1" applyBorder="1" applyAlignment="1">
      <alignment horizontal="left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4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/>
    <xf numFmtId="2" fontId="1" fillId="7" borderId="6" xfId="0" applyNumberFormat="1" applyFont="1" applyFill="1" applyBorder="1" applyAlignment="1">
      <alignment horizontal="center"/>
    </xf>
    <xf numFmtId="0" fontId="0" fillId="7" borderId="0" xfId="0" applyFill="1"/>
    <xf numFmtId="0" fontId="4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10" fillId="7" borderId="6" xfId="0" applyFont="1" applyFill="1" applyBorder="1" applyAlignment="1">
      <alignment horizontal="center"/>
    </xf>
    <xf numFmtId="0" fontId="1" fillId="7" borderId="0" xfId="0" applyFont="1" applyFill="1"/>
    <xf numFmtId="49" fontId="2" fillId="7" borderId="6" xfId="0" applyNumberFormat="1" applyFont="1" applyFill="1" applyBorder="1"/>
    <xf numFmtId="0" fontId="4" fillId="7" borderId="6" xfId="0" applyFont="1" applyFill="1" applyBorder="1"/>
    <xf numFmtId="49" fontId="2" fillId="7" borderId="6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5" fillId="7" borderId="6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right" vertical="center" wrapText="1"/>
    </xf>
    <xf numFmtId="1" fontId="2" fillId="8" borderId="6" xfId="0" applyNumberFormat="1" applyFont="1" applyFill="1" applyBorder="1" applyAlignment="1">
      <alignment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2" fontId="1" fillId="8" borderId="11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2" fontId="4" fillId="8" borderId="6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/>
    </xf>
    <xf numFmtId="49" fontId="4" fillId="8" borderId="6" xfId="0" applyNumberFormat="1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26" fillId="8" borderId="6" xfId="0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0" fillId="8" borderId="0" xfId="0" applyFill="1"/>
    <xf numFmtId="49" fontId="2" fillId="8" borderId="6" xfId="0" applyNumberFormat="1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left" vertical="center" wrapText="1"/>
    </xf>
    <xf numFmtId="165" fontId="3" fillId="8" borderId="15" xfId="0" applyNumberFormat="1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 wrapText="1"/>
    </xf>
    <xf numFmtId="164" fontId="4" fillId="8" borderId="15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wrapText="1"/>
    </xf>
    <xf numFmtId="0" fontId="0" fillId="0" borderId="21" xfId="0" applyBorder="1" applyAlignment="1"/>
    <xf numFmtId="0" fontId="0" fillId="0" borderId="11" xfId="0" applyBorder="1" applyAlignment="1"/>
    <xf numFmtId="0" fontId="9" fillId="0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9" fillId="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2" fontId="18" fillId="0" borderId="17" xfId="0" applyNumberFormat="1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 textRotation="90"/>
    </xf>
    <xf numFmtId="2" fontId="18" fillId="2" borderId="12" xfId="0" applyNumberFormat="1" applyFont="1" applyFill="1" applyBorder="1" applyAlignment="1">
      <alignment horizontal="center" vertical="center" textRotation="90"/>
    </xf>
    <xf numFmtId="2" fontId="18" fillId="2" borderId="13" xfId="0" applyNumberFormat="1" applyFont="1" applyFill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"/>
  <sheetViews>
    <sheetView tabSelected="1" zoomScale="80" zoomScaleNormal="80" workbookViewId="0">
      <pane xSplit="15" ySplit="16" topLeftCell="Q140" activePane="bottomRight" state="frozen"/>
      <selection pane="topRight" activeCell="P1" sqref="P1"/>
      <selection pane="bottomLeft" activeCell="A17" sqref="A17"/>
      <selection pane="bottomRight" activeCell="A150" sqref="A150:Z150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style="174" customWidth="1"/>
    <col min="6" max="6" width="19.7109375" style="150" customWidth="1"/>
    <col min="22" max="22" width="8.85546875" style="212"/>
    <col min="24" max="24" width="8.85546875" style="209"/>
    <col min="25" max="25" width="8.85546875" style="156"/>
  </cols>
  <sheetData>
    <row r="1" spans="1:26" ht="10.5" customHeight="1" x14ac:dyDescent="0.3"/>
    <row r="2" spans="1:26" ht="17.25" customHeight="1" x14ac:dyDescent="0.3">
      <c r="E2" s="256" t="s">
        <v>0</v>
      </c>
      <c r="F2" s="257"/>
      <c r="G2" s="257"/>
      <c r="H2" s="257"/>
      <c r="I2" s="120"/>
      <c r="J2" s="120"/>
      <c r="K2" s="120"/>
    </row>
    <row r="3" spans="1:26" ht="7.5" customHeight="1" x14ac:dyDescent="0.3">
      <c r="G3" s="120"/>
      <c r="H3" s="120"/>
      <c r="I3" s="120"/>
      <c r="J3" s="120"/>
      <c r="K3" s="120"/>
    </row>
    <row r="4" spans="1:26" ht="15.75" customHeight="1" x14ac:dyDescent="0.3">
      <c r="F4" s="151" t="s">
        <v>321</v>
      </c>
      <c r="G4" s="121"/>
      <c r="H4" s="121"/>
      <c r="I4" s="121"/>
      <c r="J4" s="120"/>
      <c r="K4" s="120"/>
    </row>
    <row r="5" spans="1:26" ht="6.75" customHeight="1" x14ac:dyDescent="0.35">
      <c r="F5" s="151"/>
      <c r="G5" s="121"/>
      <c r="H5" s="121"/>
      <c r="I5" s="121"/>
      <c r="J5" s="120"/>
      <c r="K5" s="120"/>
    </row>
    <row r="6" spans="1:26" ht="13.5" customHeight="1" x14ac:dyDescent="0.3">
      <c r="F6" s="151" t="s">
        <v>1</v>
      </c>
      <c r="G6" s="121"/>
      <c r="H6" s="121"/>
      <c r="I6" s="121"/>
      <c r="J6" s="120"/>
      <c r="K6" s="120"/>
    </row>
    <row r="7" spans="1:26" ht="4.5" customHeight="1" x14ac:dyDescent="0.35">
      <c r="F7" s="151"/>
      <c r="G7" s="121"/>
      <c r="H7" s="121"/>
      <c r="I7" s="121"/>
      <c r="J7" s="120"/>
      <c r="K7" s="120"/>
    </row>
    <row r="8" spans="1:26" ht="18.75" x14ac:dyDescent="0.3">
      <c r="F8" s="151" t="s">
        <v>317</v>
      </c>
      <c r="G8" s="121"/>
      <c r="H8" s="121"/>
      <c r="I8" s="121"/>
      <c r="J8" s="120"/>
      <c r="K8" s="120"/>
    </row>
    <row r="9" spans="1:26" ht="10.5" customHeight="1" thickBot="1" x14ac:dyDescent="0.35"/>
    <row r="10" spans="1:26" s="122" customFormat="1" ht="15" customHeight="1" x14ac:dyDescent="0.2">
      <c r="A10" s="281" t="s">
        <v>2</v>
      </c>
      <c r="B10" s="290" t="s">
        <v>4</v>
      </c>
      <c r="C10" s="301" t="s">
        <v>23</v>
      </c>
      <c r="D10" s="284" t="s">
        <v>309</v>
      </c>
      <c r="E10" s="285"/>
      <c r="F10" s="278" t="s">
        <v>5</v>
      </c>
      <c r="G10" s="312" t="s">
        <v>6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304" t="s">
        <v>16</v>
      </c>
      <c r="W10" s="305"/>
      <c r="X10" s="305"/>
      <c r="Y10" s="305"/>
      <c r="Z10" s="305"/>
    </row>
    <row r="11" spans="1:26" s="122" customFormat="1" ht="12.75" x14ac:dyDescent="0.2">
      <c r="A11" s="282"/>
      <c r="B11" s="282"/>
      <c r="C11" s="302"/>
      <c r="D11" s="286"/>
      <c r="E11" s="287"/>
      <c r="F11" s="279"/>
      <c r="G11" s="272" t="s">
        <v>7</v>
      </c>
      <c r="H11" s="273"/>
      <c r="I11" s="273"/>
      <c r="J11" s="273"/>
      <c r="K11" s="273"/>
      <c r="L11" s="273"/>
      <c r="M11" s="273"/>
      <c r="N11" s="274"/>
      <c r="O11" s="272" t="s">
        <v>8</v>
      </c>
      <c r="P11" s="273"/>
      <c r="Q11" s="273"/>
      <c r="R11" s="273"/>
      <c r="S11" s="273"/>
      <c r="T11" s="273"/>
      <c r="U11" s="274"/>
      <c r="V11" s="272" t="s">
        <v>17</v>
      </c>
      <c r="W11" s="274"/>
      <c r="X11" s="272" t="s">
        <v>18</v>
      </c>
      <c r="Y11" s="273"/>
      <c r="Z11" s="273"/>
    </row>
    <row r="12" spans="1:26" s="122" customFormat="1" ht="12.75" customHeight="1" x14ac:dyDescent="0.2">
      <c r="A12" s="282"/>
      <c r="B12" s="282"/>
      <c r="C12" s="302"/>
      <c r="D12" s="286"/>
      <c r="E12" s="287"/>
      <c r="F12" s="279"/>
      <c r="G12" s="266" t="s">
        <v>11</v>
      </c>
      <c r="H12" s="269" t="s">
        <v>12</v>
      </c>
      <c r="I12" s="269" t="s">
        <v>22</v>
      </c>
      <c r="J12" s="272" t="s">
        <v>9</v>
      </c>
      <c r="K12" s="273"/>
      <c r="L12" s="273"/>
      <c r="M12" s="273"/>
      <c r="N12" s="274"/>
      <c r="O12" s="266" t="s">
        <v>11</v>
      </c>
      <c r="P12" s="272" t="s">
        <v>9</v>
      </c>
      <c r="Q12" s="273"/>
      <c r="R12" s="273"/>
      <c r="S12" s="273"/>
      <c r="T12" s="274"/>
      <c r="U12" s="275" t="s">
        <v>15</v>
      </c>
      <c r="V12" s="306" t="s">
        <v>11</v>
      </c>
      <c r="W12" s="269" t="s">
        <v>12</v>
      </c>
      <c r="X12" s="309" t="s">
        <v>11</v>
      </c>
      <c r="Y12" s="295" t="s">
        <v>12</v>
      </c>
      <c r="Z12" s="298" t="s">
        <v>19</v>
      </c>
    </row>
    <row r="13" spans="1:26" s="122" customFormat="1" ht="27" customHeight="1" thickBot="1" x14ac:dyDescent="0.25">
      <c r="A13" s="282"/>
      <c r="B13" s="282"/>
      <c r="C13" s="302"/>
      <c r="D13" s="288"/>
      <c r="E13" s="289"/>
      <c r="F13" s="279"/>
      <c r="G13" s="267"/>
      <c r="H13" s="270"/>
      <c r="I13" s="270"/>
      <c r="J13" s="272" t="s">
        <v>10</v>
      </c>
      <c r="K13" s="273"/>
      <c r="L13" s="273"/>
      <c r="M13" s="274"/>
      <c r="N13" s="269" t="s">
        <v>14</v>
      </c>
      <c r="O13" s="267"/>
      <c r="P13" s="272" t="s">
        <v>10</v>
      </c>
      <c r="Q13" s="273"/>
      <c r="R13" s="273"/>
      <c r="S13" s="274"/>
      <c r="T13" s="269" t="s">
        <v>14</v>
      </c>
      <c r="U13" s="276"/>
      <c r="V13" s="307"/>
      <c r="W13" s="270"/>
      <c r="X13" s="310"/>
      <c r="Y13" s="296"/>
      <c r="Z13" s="299"/>
    </row>
    <row r="14" spans="1:26" s="122" customFormat="1" ht="123.75" customHeight="1" thickBot="1" x14ac:dyDescent="0.25">
      <c r="A14" s="283"/>
      <c r="B14" s="283"/>
      <c r="C14" s="303"/>
      <c r="D14" s="123" t="s">
        <v>3</v>
      </c>
      <c r="E14" s="160" t="s">
        <v>316</v>
      </c>
      <c r="F14" s="280"/>
      <c r="G14" s="268"/>
      <c r="H14" s="271"/>
      <c r="I14" s="271"/>
      <c r="J14" s="124" t="s">
        <v>319</v>
      </c>
      <c r="K14" s="124" t="s">
        <v>20</v>
      </c>
      <c r="L14" s="125" t="s">
        <v>21</v>
      </c>
      <c r="M14" s="124" t="s">
        <v>13</v>
      </c>
      <c r="N14" s="271"/>
      <c r="O14" s="268"/>
      <c r="P14" s="124" t="s">
        <v>319</v>
      </c>
      <c r="Q14" s="124" t="s">
        <v>318</v>
      </c>
      <c r="R14" s="125" t="s">
        <v>21</v>
      </c>
      <c r="S14" s="124" t="s">
        <v>13</v>
      </c>
      <c r="T14" s="271"/>
      <c r="U14" s="277"/>
      <c r="V14" s="308"/>
      <c r="W14" s="271"/>
      <c r="X14" s="311"/>
      <c r="Y14" s="297"/>
      <c r="Z14" s="300"/>
    </row>
    <row r="15" spans="1:26" ht="14.45" x14ac:dyDescent="0.3">
      <c r="A15" s="83">
        <v>1</v>
      </c>
      <c r="B15" s="83">
        <v>2</v>
      </c>
      <c r="C15" s="83">
        <v>3</v>
      </c>
      <c r="D15" s="83">
        <v>4</v>
      </c>
      <c r="E15" s="161">
        <v>5</v>
      </c>
      <c r="F15" s="152">
        <v>6</v>
      </c>
      <c r="G15" s="83">
        <v>7</v>
      </c>
      <c r="H15" s="83">
        <v>8</v>
      </c>
      <c r="I15" s="83">
        <v>9</v>
      </c>
      <c r="J15" s="83">
        <v>10</v>
      </c>
      <c r="K15" s="83">
        <v>11</v>
      </c>
      <c r="L15" s="83">
        <v>12</v>
      </c>
      <c r="M15" s="83">
        <v>13</v>
      </c>
      <c r="N15" s="83">
        <v>14</v>
      </c>
      <c r="O15" s="83">
        <v>15</v>
      </c>
      <c r="P15" s="83">
        <v>16</v>
      </c>
      <c r="Q15" s="83">
        <v>17</v>
      </c>
      <c r="R15" s="83">
        <v>18</v>
      </c>
      <c r="S15" s="83">
        <v>19</v>
      </c>
      <c r="T15" s="83">
        <v>20</v>
      </c>
      <c r="U15" s="83">
        <v>21</v>
      </c>
      <c r="V15" s="213">
        <v>22</v>
      </c>
      <c r="W15" s="83">
        <v>23</v>
      </c>
      <c r="X15" s="210">
        <v>24</v>
      </c>
      <c r="Y15" s="157">
        <v>25</v>
      </c>
      <c r="Z15" s="83">
        <v>26</v>
      </c>
    </row>
    <row r="16" spans="1:26" ht="15.75" x14ac:dyDescent="0.25">
      <c r="A16" s="293" t="s">
        <v>322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6" ht="15.75" x14ac:dyDescent="0.25">
      <c r="A17" s="1" t="s">
        <v>24</v>
      </c>
      <c r="B17" s="2" t="s">
        <v>25</v>
      </c>
      <c r="C17" s="3">
        <v>413.98</v>
      </c>
      <c r="D17" s="149">
        <v>22</v>
      </c>
      <c r="E17" s="170">
        <v>39</v>
      </c>
      <c r="F17" s="153">
        <f>E17/C17</f>
        <v>9.4207449635248075E-2</v>
      </c>
      <c r="G17" s="117">
        <v>1</v>
      </c>
      <c r="H17" s="4">
        <v>10</v>
      </c>
      <c r="I17" s="13"/>
      <c r="J17" s="126"/>
      <c r="K17" s="6"/>
      <c r="L17" s="114"/>
      <c r="M17" s="31"/>
      <c r="N17" s="31"/>
      <c r="O17" s="103">
        <v>1</v>
      </c>
      <c r="P17" s="5"/>
      <c r="Q17" s="5"/>
      <c r="R17" s="113">
        <v>0</v>
      </c>
      <c r="S17" s="5"/>
      <c r="T17" s="113"/>
      <c r="U17" s="5">
        <v>100</v>
      </c>
      <c r="V17" s="214">
        <f>E17*W17%</f>
        <v>3.9000000000000004</v>
      </c>
      <c r="W17" s="5">
        <v>10</v>
      </c>
      <c r="X17" s="211">
        <v>10</v>
      </c>
      <c r="Y17" s="158">
        <f>X17/E17%</f>
        <v>25.641025641025639</v>
      </c>
      <c r="Z17" s="5"/>
    </row>
    <row r="18" spans="1:26" ht="47.25" x14ac:dyDescent="0.25">
      <c r="A18" s="1"/>
      <c r="B18" s="14" t="s">
        <v>323</v>
      </c>
      <c r="C18" s="3"/>
      <c r="D18" s="149"/>
      <c r="E18" s="170"/>
      <c r="F18" s="153"/>
      <c r="G18" s="117">
        <v>1</v>
      </c>
      <c r="H18" s="4">
        <v>10</v>
      </c>
      <c r="I18" s="13"/>
      <c r="J18" s="126"/>
      <c r="K18" s="6"/>
      <c r="L18" s="114"/>
      <c r="M18" s="31"/>
      <c r="N18" s="31"/>
      <c r="O18" s="103"/>
      <c r="P18" s="5"/>
      <c r="Q18" s="5"/>
      <c r="R18" s="113"/>
      <c r="S18" s="5"/>
      <c r="T18" s="113"/>
      <c r="U18" s="5"/>
      <c r="V18" s="214">
        <f t="shared" ref="V18:V25" si="0">E18*W18%</f>
        <v>0</v>
      </c>
      <c r="W18" s="5">
        <v>10</v>
      </c>
      <c r="X18" s="211"/>
      <c r="Y18" s="158" t="e">
        <f t="shared" ref="Y18:Y25" si="1">X18/E18%</f>
        <v>#DIV/0!</v>
      </c>
      <c r="Z18" s="5"/>
    </row>
    <row r="19" spans="1:26" ht="15.75" x14ac:dyDescent="0.25">
      <c r="A19" s="1" t="s">
        <v>26</v>
      </c>
      <c r="B19" s="2" t="s">
        <v>27</v>
      </c>
      <c r="C19" s="8">
        <v>77.67</v>
      </c>
      <c r="D19" s="149">
        <v>11</v>
      </c>
      <c r="E19" s="170">
        <v>4</v>
      </c>
      <c r="F19" s="153">
        <f>E19/C19</f>
        <v>5.149993562508047E-2</v>
      </c>
      <c r="G19" s="117">
        <v>1</v>
      </c>
      <c r="H19" s="10"/>
      <c r="I19" s="11"/>
      <c r="J19" s="126"/>
      <c r="K19" s="6"/>
      <c r="L19" s="114"/>
      <c r="M19" s="31"/>
      <c r="N19" s="9"/>
      <c r="O19" s="104"/>
      <c r="P19" s="5"/>
      <c r="Q19" s="5"/>
      <c r="R19" s="113">
        <v>0</v>
      </c>
      <c r="S19" s="5"/>
      <c r="T19" s="5"/>
      <c r="U19" s="5"/>
      <c r="V19" s="214">
        <f t="shared" si="0"/>
        <v>0.4</v>
      </c>
      <c r="W19" s="5">
        <v>10</v>
      </c>
      <c r="X19" s="211"/>
      <c r="Y19" s="158">
        <f t="shared" si="1"/>
        <v>0</v>
      </c>
      <c r="Z19" s="5"/>
    </row>
    <row r="20" spans="1:26" s="159" customFormat="1" ht="15.75" x14ac:dyDescent="0.25">
      <c r="A20" s="1" t="s">
        <v>28</v>
      </c>
      <c r="B20" s="7" t="s">
        <v>29</v>
      </c>
      <c r="C20" s="3">
        <v>24.23</v>
      </c>
      <c r="D20" s="170">
        <v>3</v>
      </c>
      <c r="E20" s="170">
        <v>4</v>
      </c>
      <c r="F20" s="164">
        <f t="shared" ref="F20:F25" si="2">E20/C20</f>
        <v>0.1650846058605035</v>
      </c>
      <c r="G20" s="167">
        <v>0</v>
      </c>
      <c r="H20" s="12">
        <v>10</v>
      </c>
      <c r="I20" s="171"/>
      <c r="J20" s="168"/>
      <c r="K20" s="6"/>
      <c r="L20" s="172"/>
      <c r="M20" s="6"/>
      <c r="N20" s="19"/>
      <c r="O20" s="169"/>
      <c r="P20" s="163"/>
      <c r="Q20" s="163"/>
      <c r="R20" s="173">
        <v>0</v>
      </c>
      <c r="S20" s="163"/>
      <c r="T20" s="163"/>
      <c r="U20" s="163"/>
      <c r="V20" s="215">
        <f t="shared" si="0"/>
        <v>0.4</v>
      </c>
      <c r="W20" s="163">
        <v>10</v>
      </c>
      <c r="X20" s="211">
        <v>0</v>
      </c>
      <c r="Y20" s="165">
        <f t="shared" si="1"/>
        <v>0</v>
      </c>
      <c r="Z20" s="163"/>
    </row>
    <row r="21" spans="1:26" s="159" customFormat="1" ht="15.75" x14ac:dyDescent="0.25">
      <c r="A21" s="1" t="s">
        <v>30</v>
      </c>
      <c r="B21" s="2" t="s">
        <v>31</v>
      </c>
      <c r="C21" s="8">
        <v>20.6</v>
      </c>
      <c r="D21" s="170">
        <v>0</v>
      </c>
      <c r="E21" s="170">
        <v>0</v>
      </c>
      <c r="F21" s="164">
        <f t="shared" si="2"/>
        <v>0</v>
      </c>
      <c r="G21" s="167">
        <v>0</v>
      </c>
      <c r="H21" s="10">
        <v>0</v>
      </c>
      <c r="I21" s="166"/>
      <c r="J21" s="168"/>
      <c r="K21" s="6"/>
      <c r="L21" s="172"/>
      <c r="M21" s="6"/>
      <c r="N21" s="19"/>
      <c r="O21" s="169"/>
      <c r="P21" s="163"/>
      <c r="Q21" s="163"/>
      <c r="R21" s="173">
        <v>0</v>
      </c>
      <c r="S21" s="163"/>
      <c r="T21" s="163"/>
      <c r="U21" s="163"/>
      <c r="V21" s="215">
        <f t="shared" si="0"/>
        <v>0</v>
      </c>
      <c r="W21" s="163">
        <v>10</v>
      </c>
      <c r="X21" s="211">
        <v>0</v>
      </c>
      <c r="Y21" s="165" t="e">
        <f t="shared" si="1"/>
        <v>#DIV/0!</v>
      </c>
      <c r="Z21" s="163"/>
    </row>
    <row r="22" spans="1:26" s="159" customFormat="1" ht="15.75" x14ac:dyDescent="0.25">
      <c r="A22" s="1" t="s">
        <v>32</v>
      </c>
      <c r="B22" s="2" t="s">
        <v>33</v>
      </c>
      <c r="C22" s="8">
        <v>21.3</v>
      </c>
      <c r="D22" s="170">
        <v>0</v>
      </c>
      <c r="E22" s="170">
        <v>2</v>
      </c>
      <c r="F22" s="164">
        <f t="shared" si="2"/>
        <v>9.3896713615023469E-2</v>
      </c>
      <c r="G22" s="167">
        <v>0</v>
      </c>
      <c r="H22" s="10">
        <v>0</v>
      </c>
      <c r="I22" s="166"/>
      <c r="J22" s="168"/>
      <c r="K22" s="6"/>
      <c r="L22" s="172"/>
      <c r="M22" s="6"/>
      <c r="N22" s="19"/>
      <c r="O22" s="169"/>
      <c r="P22" s="163"/>
      <c r="Q22" s="163"/>
      <c r="R22" s="173">
        <v>0</v>
      </c>
      <c r="S22" s="163"/>
      <c r="T22" s="163"/>
      <c r="U22" s="163"/>
      <c r="V22" s="215">
        <f t="shared" si="0"/>
        <v>0.2</v>
      </c>
      <c r="W22" s="163">
        <v>10</v>
      </c>
      <c r="X22" s="211">
        <v>0</v>
      </c>
      <c r="Y22" s="165">
        <f t="shared" si="1"/>
        <v>0</v>
      </c>
      <c r="Z22" s="163"/>
    </row>
    <row r="23" spans="1:26" ht="31.5" x14ac:dyDescent="0.25">
      <c r="A23" s="1" t="s">
        <v>34</v>
      </c>
      <c r="B23" s="14" t="s">
        <v>35</v>
      </c>
      <c r="C23" s="8">
        <v>50</v>
      </c>
      <c r="D23" s="149">
        <v>13</v>
      </c>
      <c r="E23" s="170">
        <v>9</v>
      </c>
      <c r="F23" s="153">
        <f t="shared" si="2"/>
        <v>0.18</v>
      </c>
      <c r="G23" s="117">
        <v>1</v>
      </c>
      <c r="H23" s="10">
        <v>10</v>
      </c>
      <c r="I23" s="15"/>
      <c r="J23" s="126"/>
      <c r="K23" s="6"/>
      <c r="L23" s="114"/>
      <c r="M23" s="31"/>
      <c r="N23" s="9"/>
      <c r="O23" s="104"/>
      <c r="P23" s="5"/>
      <c r="Q23" s="5"/>
      <c r="R23" s="113">
        <v>0</v>
      </c>
      <c r="S23" s="5"/>
      <c r="T23" s="5"/>
      <c r="U23" s="5"/>
      <c r="V23" s="214">
        <f t="shared" si="0"/>
        <v>0.9</v>
      </c>
      <c r="W23" s="5">
        <v>10</v>
      </c>
      <c r="X23" s="211"/>
      <c r="Y23" s="158">
        <f t="shared" si="1"/>
        <v>0</v>
      </c>
      <c r="Z23" s="5"/>
    </row>
    <row r="24" spans="1:26" ht="27" customHeight="1" x14ac:dyDescent="0.3">
      <c r="A24" s="1" t="s">
        <v>36</v>
      </c>
      <c r="B24" s="258"/>
      <c r="C24" s="259"/>
      <c r="D24" s="259"/>
      <c r="E24" s="259"/>
      <c r="F24" s="260"/>
      <c r="G24" s="116"/>
      <c r="H24" s="24"/>
      <c r="I24" s="24"/>
      <c r="J24" s="127"/>
      <c r="K24" s="24"/>
      <c r="L24" s="114"/>
      <c r="M24" s="31"/>
      <c r="N24" s="9"/>
      <c r="O24" s="103"/>
      <c r="P24" s="5"/>
      <c r="Q24" s="5"/>
      <c r="R24" s="113">
        <v>0</v>
      </c>
      <c r="S24" s="5"/>
      <c r="T24" s="5"/>
      <c r="U24" s="5"/>
      <c r="V24" s="214">
        <f t="shared" si="0"/>
        <v>0</v>
      </c>
      <c r="W24" s="5">
        <v>10</v>
      </c>
      <c r="X24" s="211"/>
      <c r="Y24" s="158" t="e">
        <f t="shared" si="1"/>
        <v>#DIV/0!</v>
      </c>
      <c r="Z24" s="5"/>
    </row>
    <row r="25" spans="1:26" ht="15.75" x14ac:dyDescent="0.25">
      <c r="A25" s="1" t="s">
        <v>37</v>
      </c>
      <c r="B25" s="2" t="s">
        <v>38</v>
      </c>
      <c r="C25" s="8">
        <v>36.799999999999997</v>
      </c>
      <c r="D25" s="90">
        <v>11</v>
      </c>
      <c r="E25" s="170">
        <v>15</v>
      </c>
      <c r="F25" s="153">
        <f t="shared" si="2"/>
        <v>0.40760869565217395</v>
      </c>
      <c r="G25" s="117">
        <v>1</v>
      </c>
      <c r="H25" s="10">
        <v>10</v>
      </c>
      <c r="I25" s="13"/>
      <c r="J25" s="128"/>
      <c r="K25" s="12"/>
      <c r="L25" s="31"/>
      <c r="M25" s="31"/>
      <c r="N25" s="9"/>
      <c r="O25" s="104">
        <v>1</v>
      </c>
      <c r="P25" s="5"/>
      <c r="Q25" s="5"/>
      <c r="R25" s="113">
        <v>0</v>
      </c>
      <c r="S25" s="5">
        <v>1</v>
      </c>
      <c r="T25" s="5"/>
      <c r="U25" s="5">
        <v>100</v>
      </c>
      <c r="V25" s="214">
        <f t="shared" si="0"/>
        <v>1.5</v>
      </c>
      <c r="W25" s="5">
        <v>10</v>
      </c>
      <c r="X25" s="211">
        <v>1</v>
      </c>
      <c r="Y25" s="158">
        <f t="shared" si="1"/>
        <v>6.666666666666667</v>
      </c>
      <c r="Z25" s="5"/>
    </row>
    <row r="26" spans="1:26" ht="15.75" x14ac:dyDescent="0.25">
      <c r="A26" s="5"/>
      <c r="B26" s="80" t="s">
        <v>39</v>
      </c>
      <c r="C26" s="79"/>
      <c r="D26" s="93"/>
      <c r="E26" s="73">
        <v>73</v>
      </c>
      <c r="F26" s="154"/>
      <c r="G26" s="17">
        <f>SUM(G17:G25)</f>
        <v>5</v>
      </c>
      <c r="H26" s="93"/>
      <c r="I26" s="93"/>
      <c r="J26" s="93"/>
      <c r="K26" s="93"/>
      <c r="L26" s="31"/>
      <c r="M26" s="17"/>
      <c r="N26" s="17"/>
      <c r="O26" s="17"/>
      <c r="P26" s="18"/>
      <c r="Q26" s="18"/>
      <c r="R26" s="113">
        <v>0</v>
      </c>
      <c r="S26" s="18"/>
      <c r="T26" s="18"/>
      <c r="U26" s="18"/>
      <c r="V26" s="214"/>
      <c r="W26" s="18"/>
      <c r="X26" s="216">
        <f>SUM(X17:X25)</f>
        <v>11</v>
      </c>
      <c r="Y26" s="158"/>
      <c r="Z26" s="18"/>
    </row>
    <row r="27" spans="1:26" x14ac:dyDescent="0.25">
      <c r="A27" s="265" t="s">
        <v>40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</row>
    <row r="28" spans="1:26" ht="15.75" x14ac:dyDescent="0.25">
      <c r="A28" s="1" t="s">
        <v>41</v>
      </c>
      <c r="B28" s="2" t="s">
        <v>25</v>
      </c>
      <c r="C28" s="8">
        <v>506.1</v>
      </c>
      <c r="D28" s="41">
        <v>5</v>
      </c>
      <c r="E28" s="170">
        <v>2</v>
      </c>
      <c r="F28" s="153">
        <f t="shared" ref="F28:F30" si="3">E28/C28</f>
        <v>3.9517881841533292E-3</v>
      </c>
      <c r="G28" s="117">
        <v>0</v>
      </c>
      <c r="H28" s="10"/>
      <c r="I28" s="15"/>
      <c r="J28" s="132"/>
      <c r="K28" s="6"/>
      <c r="L28" s="9"/>
      <c r="M28" s="129"/>
      <c r="N28" s="129"/>
      <c r="O28" s="105"/>
      <c r="P28" s="5"/>
      <c r="Q28" s="5"/>
      <c r="R28" s="112">
        <v>0</v>
      </c>
      <c r="S28" s="5"/>
      <c r="T28" s="5"/>
      <c r="U28" s="5"/>
      <c r="V28" s="214">
        <f>E28*W28%</f>
        <v>0.2</v>
      </c>
      <c r="W28" s="5">
        <v>10</v>
      </c>
      <c r="X28" s="211"/>
      <c r="Y28" s="158">
        <f>X28/E28%</f>
        <v>0</v>
      </c>
      <c r="Z28" s="5"/>
    </row>
    <row r="29" spans="1:26" ht="30" x14ac:dyDescent="0.25">
      <c r="A29" s="1" t="s">
        <v>42</v>
      </c>
      <c r="B29" s="2" t="s">
        <v>43</v>
      </c>
      <c r="C29" s="8">
        <v>61.18</v>
      </c>
      <c r="D29" s="87">
        <v>0</v>
      </c>
      <c r="E29" s="170">
        <v>0</v>
      </c>
      <c r="F29" s="153">
        <f t="shared" si="3"/>
        <v>0</v>
      </c>
      <c r="G29" s="117">
        <v>0</v>
      </c>
      <c r="H29" s="10"/>
      <c r="I29" s="11"/>
      <c r="J29" s="132"/>
      <c r="K29" s="6"/>
      <c r="L29" s="9"/>
      <c r="M29" s="130"/>
      <c r="N29" s="130"/>
      <c r="O29" s="106"/>
      <c r="P29" s="5"/>
      <c r="Q29" s="5"/>
      <c r="R29" s="112">
        <v>0</v>
      </c>
      <c r="S29" s="5"/>
      <c r="T29" s="5"/>
      <c r="U29" s="5"/>
      <c r="V29" s="214">
        <f t="shared" ref="V29:V30" si="4">E29*W29%</f>
        <v>0</v>
      </c>
      <c r="W29" s="5">
        <v>10</v>
      </c>
      <c r="X29" s="211"/>
      <c r="Y29" s="158" t="e">
        <f t="shared" ref="Y29:Y30" si="5">X29/E29%</f>
        <v>#DIV/0!</v>
      </c>
      <c r="Z29" s="5"/>
    </row>
    <row r="30" spans="1:26" ht="15.75" x14ac:dyDescent="0.25">
      <c r="A30" s="1" t="s">
        <v>44</v>
      </c>
      <c r="B30" s="2" t="s">
        <v>45</v>
      </c>
      <c r="C30" s="8">
        <v>79.2</v>
      </c>
      <c r="D30" s="87">
        <v>16</v>
      </c>
      <c r="E30" s="170">
        <v>18</v>
      </c>
      <c r="F30" s="153">
        <f t="shared" si="3"/>
        <v>0.22727272727272727</v>
      </c>
      <c r="G30" s="117">
        <v>1</v>
      </c>
      <c r="H30" s="10"/>
      <c r="I30" s="13"/>
      <c r="J30" s="132"/>
      <c r="K30" s="6"/>
      <c r="L30" s="9"/>
      <c r="M30" s="129"/>
      <c r="N30" s="129"/>
      <c r="O30" s="107"/>
      <c r="P30" s="5"/>
      <c r="Q30" s="5"/>
      <c r="R30" s="112">
        <v>0</v>
      </c>
      <c r="S30" s="5"/>
      <c r="T30" s="5"/>
      <c r="U30" s="5"/>
      <c r="V30" s="214">
        <f t="shared" si="4"/>
        <v>1.8</v>
      </c>
      <c r="W30" s="5">
        <v>10</v>
      </c>
      <c r="X30" s="211">
        <v>1</v>
      </c>
      <c r="Y30" s="158">
        <f t="shared" si="5"/>
        <v>5.5555555555555554</v>
      </c>
      <c r="Z30" s="5"/>
    </row>
    <row r="31" spans="1:26" ht="15.75" x14ac:dyDescent="0.25">
      <c r="A31" s="5"/>
      <c r="B31" s="78" t="s">
        <v>39</v>
      </c>
      <c r="C31" s="79"/>
      <c r="D31" s="93">
        <f>SUM(D28:D30)</f>
        <v>21</v>
      </c>
      <c r="E31" s="73">
        <v>20</v>
      </c>
      <c r="F31" s="154"/>
      <c r="G31" s="17">
        <f>SUM(G28:G30)</f>
        <v>1</v>
      </c>
      <c r="H31" s="93"/>
      <c r="I31" s="93"/>
      <c r="J31" s="131"/>
      <c r="K31" s="93"/>
      <c r="L31" s="9"/>
      <c r="M31" s="131"/>
      <c r="N31" s="131"/>
      <c r="O31" s="17"/>
      <c r="P31" s="18"/>
      <c r="Q31" s="18"/>
      <c r="R31" s="112">
        <v>0</v>
      </c>
      <c r="S31" s="18"/>
      <c r="T31" s="18"/>
      <c r="U31" s="18"/>
      <c r="V31" s="214"/>
      <c r="W31" s="18"/>
      <c r="X31" s="211"/>
      <c r="Y31" s="158"/>
      <c r="Z31" s="18"/>
    </row>
    <row r="32" spans="1:26" x14ac:dyDescent="0.25">
      <c r="A32" s="265" t="s">
        <v>46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</row>
    <row r="33" spans="1:26" ht="15.75" x14ac:dyDescent="0.25">
      <c r="A33" s="1"/>
      <c r="B33" s="2" t="s">
        <v>47</v>
      </c>
      <c r="C33" s="8">
        <v>261.63</v>
      </c>
      <c r="D33" s="87">
        <v>2</v>
      </c>
      <c r="E33" s="170">
        <v>10</v>
      </c>
      <c r="F33" s="153">
        <f t="shared" ref="F33:F36" si="6">E33/C33</f>
        <v>3.8221916446890651E-2</v>
      </c>
      <c r="G33" s="117">
        <v>0</v>
      </c>
      <c r="H33" s="10"/>
      <c r="I33" s="13"/>
      <c r="J33" s="134"/>
      <c r="K33" s="6"/>
      <c r="L33" s="31"/>
      <c r="M33" s="31"/>
      <c r="N33" s="31"/>
      <c r="O33" s="103"/>
      <c r="P33" s="5"/>
      <c r="Q33" s="5"/>
      <c r="R33" s="112">
        <v>0</v>
      </c>
      <c r="S33" s="5"/>
      <c r="T33" s="5"/>
      <c r="U33" s="5"/>
      <c r="V33" s="214">
        <f t="shared" ref="V33" si="7">E33*W33%</f>
        <v>1</v>
      </c>
      <c r="W33" s="5">
        <v>10</v>
      </c>
      <c r="X33" s="211">
        <v>1</v>
      </c>
      <c r="Y33" s="158">
        <f t="shared" ref="Y33" si="8">X33/E33%</f>
        <v>10</v>
      </c>
      <c r="Z33" s="5"/>
    </row>
    <row r="34" spans="1:26" ht="15.75" x14ac:dyDescent="0.25">
      <c r="A34" s="1" t="s">
        <v>48</v>
      </c>
      <c r="B34" s="2" t="s">
        <v>49</v>
      </c>
      <c r="C34" s="21">
        <v>143.47</v>
      </c>
      <c r="D34" s="87">
        <v>0</v>
      </c>
      <c r="E34" s="170">
        <v>7</v>
      </c>
      <c r="F34" s="153">
        <f t="shared" si="6"/>
        <v>4.8790687948700076E-2</v>
      </c>
      <c r="G34" s="117">
        <v>0</v>
      </c>
      <c r="H34" s="10"/>
      <c r="I34" s="13"/>
      <c r="J34" s="134"/>
      <c r="K34" s="6"/>
      <c r="L34" s="31"/>
      <c r="M34" s="43"/>
      <c r="N34" s="43"/>
      <c r="O34" s="104"/>
      <c r="P34" s="5"/>
      <c r="Q34" s="5"/>
      <c r="R34" s="112">
        <v>0</v>
      </c>
      <c r="S34" s="5"/>
      <c r="T34" s="5"/>
      <c r="U34" s="5"/>
      <c r="V34" s="214">
        <f t="shared" ref="V34:V36" si="9">E34*W34%</f>
        <v>0.70000000000000007</v>
      </c>
      <c r="W34" s="5">
        <v>10</v>
      </c>
      <c r="X34" s="211"/>
      <c r="Y34" s="158">
        <f t="shared" ref="Y34:Y36" si="10">X34/E34%</f>
        <v>0</v>
      </c>
      <c r="Z34" s="5"/>
    </row>
    <row r="35" spans="1:26" ht="15.75" x14ac:dyDescent="0.25">
      <c r="A35" s="1" t="s">
        <v>50</v>
      </c>
      <c r="B35" s="2" t="s">
        <v>51</v>
      </c>
      <c r="C35" s="8">
        <v>12.04</v>
      </c>
      <c r="D35" s="87">
        <v>0</v>
      </c>
      <c r="E35" s="170">
        <v>0</v>
      </c>
      <c r="F35" s="153">
        <f t="shared" si="6"/>
        <v>0</v>
      </c>
      <c r="G35" s="117">
        <v>0</v>
      </c>
      <c r="H35" s="10"/>
      <c r="I35" s="13"/>
      <c r="J35" s="134"/>
      <c r="K35" s="6"/>
      <c r="L35" s="31"/>
      <c r="M35" s="43"/>
      <c r="N35" s="43"/>
      <c r="O35" s="104"/>
      <c r="P35" s="5"/>
      <c r="Q35" s="5"/>
      <c r="R35" s="112">
        <v>0</v>
      </c>
      <c r="S35" s="5"/>
      <c r="T35" s="5"/>
      <c r="U35" s="5"/>
      <c r="V35" s="214">
        <f t="shared" si="9"/>
        <v>0</v>
      </c>
      <c r="W35" s="5">
        <v>10</v>
      </c>
      <c r="X35" s="211"/>
      <c r="Y35" s="158" t="e">
        <f t="shared" si="10"/>
        <v>#DIV/0!</v>
      </c>
      <c r="Z35" s="5"/>
    </row>
    <row r="36" spans="1:26" ht="15.75" x14ac:dyDescent="0.25">
      <c r="A36" s="22"/>
      <c r="B36" s="22" t="s">
        <v>52</v>
      </c>
      <c r="C36" s="23">
        <v>51.43</v>
      </c>
      <c r="D36" s="41"/>
      <c r="E36" s="170">
        <v>0</v>
      </c>
      <c r="F36" s="153">
        <f t="shared" si="6"/>
        <v>0</v>
      </c>
      <c r="G36" s="102"/>
      <c r="H36" s="22"/>
      <c r="I36" s="22"/>
      <c r="J36" s="135"/>
      <c r="K36" s="22"/>
      <c r="L36" s="31"/>
      <c r="M36" s="22"/>
      <c r="N36" s="22"/>
      <c r="O36" s="101"/>
      <c r="P36" s="5"/>
      <c r="Q36" s="5"/>
      <c r="R36" s="112">
        <v>0</v>
      </c>
      <c r="S36" s="5"/>
      <c r="T36" s="5"/>
      <c r="U36" s="5"/>
      <c r="V36" s="214">
        <f t="shared" si="9"/>
        <v>0</v>
      </c>
      <c r="W36" s="5">
        <v>10</v>
      </c>
      <c r="X36" s="211"/>
      <c r="Y36" s="158" t="e">
        <f t="shared" si="10"/>
        <v>#DIV/0!</v>
      </c>
      <c r="Z36" s="5"/>
    </row>
    <row r="37" spans="1:26" ht="15.75" x14ac:dyDescent="0.25">
      <c r="A37" s="5"/>
      <c r="B37" s="80" t="s">
        <v>39</v>
      </c>
      <c r="C37" s="79"/>
      <c r="D37" s="93"/>
      <c r="E37" s="73">
        <v>17</v>
      </c>
      <c r="F37" s="154"/>
      <c r="G37" s="17"/>
      <c r="H37" s="93"/>
      <c r="I37" s="93"/>
      <c r="J37" s="131"/>
      <c r="K37" s="93"/>
      <c r="L37" s="31"/>
      <c r="M37" s="17"/>
      <c r="N37" s="17"/>
      <c r="O37" s="17"/>
      <c r="P37" s="18"/>
      <c r="Q37" s="18"/>
      <c r="R37" s="112">
        <v>0</v>
      </c>
      <c r="S37" s="18"/>
      <c r="T37" s="18"/>
      <c r="U37" s="18"/>
      <c r="V37" s="214"/>
      <c r="W37" s="18"/>
      <c r="X37" s="216">
        <f>SUM(X33:X36)</f>
        <v>1</v>
      </c>
      <c r="Y37" s="158"/>
      <c r="Z37" s="18"/>
    </row>
    <row r="38" spans="1:26" x14ac:dyDescent="0.25">
      <c r="A38" s="265" t="s">
        <v>53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</row>
    <row r="39" spans="1:26" ht="15.75" x14ac:dyDescent="0.25">
      <c r="A39" s="1" t="s">
        <v>54</v>
      </c>
      <c r="B39" s="2" t="s">
        <v>47</v>
      </c>
      <c r="C39" s="138">
        <v>163.19999999999999</v>
      </c>
      <c r="D39" s="87">
        <v>0</v>
      </c>
      <c r="E39" s="170">
        <v>0</v>
      </c>
      <c r="F39" s="153">
        <f t="shared" ref="F39:F43" si="11">E39/C39</f>
        <v>0</v>
      </c>
      <c r="G39" s="117">
        <v>0</v>
      </c>
      <c r="H39" s="10"/>
      <c r="I39" s="13"/>
      <c r="J39" s="126"/>
      <c r="K39" s="136"/>
      <c r="L39" s="129"/>
      <c r="M39" s="129"/>
      <c r="N39" s="129"/>
      <c r="O39" s="103"/>
      <c r="P39" s="5"/>
      <c r="Q39" s="5"/>
      <c r="R39" s="112">
        <v>0</v>
      </c>
      <c r="S39" s="5"/>
      <c r="T39" s="5"/>
      <c r="U39" s="5"/>
      <c r="V39" s="214">
        <f t="shared" ref="V39" si="12">E39*W39%</f>
        <v>0</v>
      </c>
      <c r="W39" s="5">
        <v>10</v>
      </c>
      <c r="X39" s="211"/>
      <c r="Y39" s="158" t="e">
        <f t="shared" ref="Y39" si="13">X39/E39%</f>
        <v>#DIV/0!</v>
      </c>
      <c r="Z39" s="5"/>
    </row>
    <row r="40" spans="1:26" ht="15.75" x14ac:dyDescent="0.25">
      <c r="A40" s="1" t="s">
        <v>55</v>
      </c>
      <c r="B40" s="2" t="s">
        <v>56</v>
      </c>
      <c r="C40" s="8">
        <v>279.41000000000003</v>
      </c>
      <c r="D40" s="87">
        <v>0</v>
      </c>
      <c r="E40" s="170"/>
      <c r="F40" s="153">
        <f t="shared" si="11"/>
        <v>0</v>
      </c>
      <c r="G40" s="117">
        <v>0</v>
      </c>
      <c r="H40" s="10"/>
      <c r="I40" s="11"/>
      <c r="J40" s="126"/>
      <c r="K40" s="136"/>
      <c r="L40" s="129"/>
      <c r="M40" s="130"/>
      <c r="N40" s="130"/>
      <c r="O40" s="104"/>
      <c r="P40" s="5"/>
      <c r="Q40" s="5"/>
      <c r="R40" s="112">
        <v>0</v>
      </c>
      <c r="S40" s="5"/>
      <c r="T40" s="5"/>
      <c r="U40" s="5"/>
      <c r="V40" s="214">
        <f t="shared" ref="V40:V42" si="14">E40*W40%</f>
        <v>0</v>
      </c>
      <c r="W40" s="5">
        <v>10</v>
      </c>
      <c r="X40" s="211"/>
      <c r="Y40" s="158" t="e">
        <f t="shared" ref="Y40:Y43" si="15">X40/E40%</f>
        <v>#DIV/0!</v>
      </c>
      <c r="Z40" s="5"/>
    </row>
    <row r="41" spans="1:26" ht="30" x14ac:dyDescent="0.25">
      <c r="A41" s="1" t="s">
        <v>57</v>
      </c>
      <c r="B41" s="2" t="s">
        <v>58</v>
      </c>
      <c r="C41" s="8">
        <v>65.47</v>
      </c>
      <c r="D41" s="87">
        <v>0</v>
      </c>
      <c r="E41" s="170"/>
      <c r="F41" s="153">
        <f t="shared" si="11"/>
        <v>0</v>
      </c>
      <c r="G41" s="117">
        <v>0</v>
      </c>
      <c r="H41" s="10"/>
      <c r="I41" s="11"/>
      <c r="J41" s="126"/>
      <c r="K41" s="136"/>
      <c r="L41" s="129"/>
      <c r="M41" s="130"/>
      <c r="N41" s="130"/>
      <c r="O41" s="104"/>
      <c r="P41" s="5"/>
      <c r="Q41" s="5"/>
      <c r="R41" s="112">
        <v>0</v>
      </c>
      <c r="S41" s="5"/>
      <c r="T41" s="5"/>
      <c r="U41" s="5"/>
      <c r="V41" s="214">
        <f t="shared" si="14"/>
        <v>0</v>
      </c>
      <c r="W41" s="5">
        <v>10</v>
      </c>
      <c r="X41" s="211"/>
      <c r="Y41" s="158" t="e">
        <f t="shared" si="15"/>
        <v>#DIV/0!</v>
      </c>
      <c r="Z41" s="5"/>
    </row>
    <row r="42" spans="1:26" ht="30" x14ac:dyDescent="0.25">
      <c r="A42" s="1"/>
      <c r="B42" s="2" t="s">
        <v>59</v>
      </c>
      <c r="C42" s="8">
        <v>33.369999999999997</v>
      </c>
      <c r="D42" s="87"/>
      <c r="E42" s="170"/>
      <c r="F42" s="153">
        <f t="shared" si="11"/>
        <v>0</v>
      </c>
      <c r="G42" s="117">
        <v>0</v>
      </c>
      <c r="H42" s="10"/>
      <c r="I42" s="11"/>
      <c r="J42" s="126"/>
      <c r="K42" s="136"/>
      <c r="L42" s="129"/>
      <c r="M42" s="130"/>
      <c r="N42" s="130"/>
      <c r="O42" s="104"/>
      <c r="P42" s="5"/>
      <c r="Q42" s="5"/>
      <c r="R42" s="112">
        <v>0</v>
      </c>
      <c r="S42" s="5"/>
      <c r="T42" s="5"/>
      <c r="U42" s="5"/>
      <c r="V42" s="214">
        <f t="shared" si="14"/>
        <v>0</v>
      </c>
      <c r="W42" s="5">
        <v>10</v>
      </c>
      <c r="X42" s="211"/>
      <c r="Y42" s="158" t="e">
        <f t="shared" si="15"/>
        <v>#DIV/0!</v>
      </c>
      <c r="Z42" s="5"/>
    </row>
    <row r="43" spans="1:26" s="188" customFormat="1" ht="15.75" x14ac:dyDescent="0.25">
      <c r="A43" s="193" t="s">
        <v>60</v>
      </c>
      <c r="B43" s="194" t="s">
        <v>61</v>
      </c>
      <c r="C43" s="190">
        <v>64.2</v>
      </c>
      <c r="D43" s="178">
        <v>8</v>
      </c>
      <c r="E43" s="207">
        <v>3</v>
      </c>
      <c r="F43" s="179">
        <f t="shared" si="11"/>
        <v>4.6728971962616821E-2</v>
      </c>
      <c r="G43" s="180">
        <v>0</v>
      </c>
      <c r="H43" s="191"/>
      <c r="I43" s="178"/>
      <c r="J43" s="183"/>
      <c r="K43" s="205"/>
      <c r="L43" s="205"/>
      <c r="M43" s="206"/>
      <c r="N43" s="206"/>
      <c r="O43" s="185"/>
      <c r="P43" s="186"/>
      <c r="Q43" s="186"/>
      <c r="R43" s="180">
        <v>0</v>
      </c>
      <c r="S43" s="186"/>
      <c r="T43" s="186"/>
      <c r="U43" s="186"/>
      <c r="V43" s="211">
        <f>E43*W43%</f>
        <v>0.30000000000000004</v>
      </c>
      <c r="W43" s="186">
        <v>10</v>
      </c>
      <c r="X43" s="211"/>
      <c r="Y43" s="187">
        <f t="shared" si="15"/>
        <v>0</v>
      </c>
      <c r="Z43" s="186"/>
    </row>
    <row r="44" spans="1:26" ht="15.75" x14ac:dyDescent="0.25">
      <c r="A44" s="5"/>
      <c r="B44" s="80" t="s">
        <v>39</v>
      </c>
      <c r="C44" s="79"/>
      <c r="D44" s="93"/>
      <c r="E44" s="73">
        <v>3</v>
      </c>
      <c r="F44" s="154"/>
      <c r="G44" s="17"/>
      <c r="H44" s="93"/>
      <c r="I44" s="93"/>
      <c r="J44" s="131"/>
      <c r="K44" s="133"/>
      <c r="L44" s="131"/>
      <c r="M44" s="131"/>
      <c r="N44" s="131"/>
      <c r="O44" s="17"/>
      <c r="P44" s="18"/>
      <c r="Q44" s="18"/>
      <c r="R44" s="112">
        <v>0</v>
      </c>
      <c r="S44" s="18"/>
      <c r="T44" s="18"/>
      <c r="U44" s="18"/>
      <c r="V44" s="214"/>
      <c r="W44" s="18"/>
      <c r="X44" s="211"/>
      <c r="Y44" s="158"/>
      <c r="Z44" s="18"/>
    </row>
    <row r="45" spans="1:26" x14ac:dyDescent="0.25">
      <c r="A45" s="292" t="s">
        <v>62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</row>
    <row r="46" spans="1:26" ht="15.75" x14ac:dyDescent="0.25">
      <c r="A46" s="1" t="s">
        <v>63</v>
      </c>
      <c r="B46" s="24" t="s">
        <v>25</v>
      </c>
      <c r="C46" s="137">
        <v>817.6</v>
      </c>
      <c r="D46" s="87">
        <v>97</v>
      </c>
      <c r="E46" s="170">
        <v>79</v>
      </c>
      <c r="F46" s="153">
        <f t="shared" ref="F46:F49" si="16">E46/C46</f>
        <v>9.6624266144814092E-2</v>
      </c>
      <c r="G46" s="117">
        <v>9</v>
      </c>
      <c r="H46" s="10"/>
      <c r="I46" s="13"/>
      <c r="J46" s="126"/>
      <c r="K46" s="6"/>
      <c r="L46" s="31"/>
      <c r="M46" s="31"/>
      <c r="N46" s="31"/>
      <c r="O46" s="103"/>
      <c r="P46" s="5"/>
      <c r="Q46" s="5"/>
      <c r="R46" s="112">
        <v>0</v>
      </c>
      <c r="S46" s="5"/>
      <c r="T46" s="5"/>
      <c r="U46" s="5"/>
      <c r="V46" s="214">
        <f>E46*W46%</f>
        <v>7.9</v>
      </c>
      <c r="W46" s="5">
        <v>10</v>
      </c>
      <c r="X46" s="211">
        <v>7</v>
      </c>
      <c r="Y46" s="158">
        <f t="shared" ref="Y46" si="17">X46/E46%</f>
        <v>8.8607594936708853</v>
      </c>
      <c r="Z46" s="5"/>
    </row>
    <row r="47" spans="1:26" s="188" customFormat="1" ht="15.75" x14ac:dyDescent="0.25">
      <c r="A47" s="193" t="s">
        <v>64</v>
      </c>
      <c r="B47" s="248" t="s">
        <v>65</v>
      </c>
      <c r="C47" s="249">
        <v>120.7</v>
      </c>
      <c r="D47" s="178">
        <v>22</v>
      </c>
      <c r="E47" s="207">
        <v>16</v>
      </c>
      <c r="F47" s="179">
        <f t="shared" si="16"/>
        <v>0.13256006628003314</v>
      </c>
      <c r="G47" s="180">
        <v>2</v>
      </c>
      <c r="H47" s="191"/>
      <c r="I47" s="178"/>
      <c r="J47" s="183"/>
      <c r="K47" s="184"/>
      <c r="L47" s="184"/>
      <c r="M47" s="185"/>
      <c r="N47" s="185"/>
      <c r="O47" s="185">
        <v>2</v>
      </c>
      <c r="P47" s="186"/>
      <c r="Q47" s="186"/>
      <c r="R47" s="180">
        <v>0</v>
      </c>
      <c r="S47" s="186"/>
      <c r="T47" s="186"/>
      <c r="U47" s="186">
        <v>100</v>
      </c>
      <c r="V47" s="211">
        <f t="shared" ref="V47:V48" si="18">E47*W47%</f>
        <v>1.6</v>
      </c>
      <c r="W47" s="186">
        <v>10</v>
      </c>
      <c r="X47" s="211">
        <v>1</v>
      </c>
      <c r="Y47" s="187">
        <f t="shared" ref="Y47:Y49" si="19">X47/E47%</f>
        <v>6.25</v>
      </c>
      <c r="Z47" s="186"/>
    </row>
    <row r="48" spans="1:26" s="188" customFormat="1" ht="15.75" x14ac:dyDescent="0.25">
      <c r="A48" s="199">
        <v>5.4</v>
      </c>
      <c r="B48" s="199" t="s">
        <v>66</v>
      </c>
      <c r="C48" s="200">
        <v>152.6</v>
      </c>
      <c r="D48" s="178">
        <v>20</v>
      </c>
      <c r="E48" s="207">
        <v>23</v>
      </c>
      <c r="F48" s="179">
        <f t="shared" si="16"/>
        <v>0.15072083879423329</v>
      </c>
      <c r="G48" s="180">
        <v>1</v>
      </c>
      <c r="H48" s="182"/>
      <c r="I48" s="178"/>
      <c r="J48" s="183"/>
      <c r="K48" s="184"/>
      <c r="L48" s="184"/>
      <c r="M48" s="185"/>
      <c r="N48" s="185"/>
      <c r="O48" s="185"/>
      <c r="P48" s="186"/>
      <c r="Q48" s="186">
        <v>1</v>
      </c>
      <c r="R48" s="180">
        <v>0</v>
      </c>
      <c r="S48" s="186">
        <v>1</v>
      </c>
      <c r="T48" s="186"/>
      <c r="U48" s="186">
        <v>100</v>
      </c>
      <c r="V48" s="211">
        <f t="shared" si="18"/>
        <v>2.3000000000000003</v>
      </c>
      <c r="W48" s="186">
        <v>10</v>
      </c>
      <c r="X48" s="211">
        <v>2</v>
      </c>
      <c r="Y48" s="187">
        <f t="shared" si="19"/>
        <v>8.695652173913043</v>
      </c>
      <c r="Z48" s="186"/>
    </row>
    <row r="49" spans="1:26" ht="30" x14ac:dyDescent="0.25">
      <c r="A49" s="1" t="s">
        <v>67</v>
      </c>
      <c r="B49" s="27" t="s">
        <v>68</v>
      </c>
      <c r="C49" s="23">
        <v>269.19</v>
      </c>
      <c r="D49" s="16">
        <v>0</v>
      </c>
      <c r="E49" s="15">
        <v>6</v>
      </c>
      <c r="F49" s="153">
        <f t="shared" si="16"/>
        <v>2.2289089490694306E-2</v>
      </c>
      <c r="G49" s="102">
        <v>0</v>
      </c>
      <c r="H49" s="26"/>
      <c r="I49" s="26"/>
      <c r="J49" s="139"/>
      <c r="K49" s="26"/>
      <c r="L49" s="31"/>
      <c r="M49" s="26"/>
      <c r="N49" s="26"/>
      <c r="O49" s="101"/>
      <c r="P49" s="5"/>
      <c r="Q49" s="5"/>
      <c r="R49" s="112">
        <v>0</v>
      </c>
      <c r="S49" s="5"/>
      <c r="T49" s="5"/>
      <c r="U49" s="5"/>
      <c r="V49" s="214">
        <f>E49*W49%</f>
        <v>0.60000000000000009</v>
      </c>
      <c r="W49" s="5">
        <v>10</v>
      </c>
      <c r="X49" s="211"/>
      <c r="Y49" s="158">
        <f t="shared" si="19"/>
        <v>0</v>
      </c>
      <c r="Z49" s="5"/>
    </row>
    <row r="50" spans="1:26" ht="15.75" x14ac:dyDescent="0.25">
      <c r="A50" s="5"/>
      <c r="B50" s="80" t="s">
        <v>39</v>
      </c>
      <c r="C50" s="79"/>
      <c r="D50" s="93">
        <f>SUM(D46:D49)</f>
        <v>139</v>
      </c>
      <c r="E50" s="73">
        <v>124</v>
      </c>
      <c r="F50" s="154"/>
      <c r="G50" s="17">
        <f>SUM(G46:G49)</f>
        <v>12</v>
      </c>
      <c r="H50" s="17"/>
      <c r="I50" s="17"/>
      <c r="J50" s="131"/>
      <c r="K50" s="17"/>
      <c r="L50" s="31"/>
      <c r="M50" s="17"/>
      <c r="N50" s="17"/>
      <c r="O50" s="17"/>
      <c r="P50" s="18"/>
      <c r="Q50" s="18"/>
      <c r="R50" s="112">
        <v>0</v>
      </c>
      <c r="S50" s="18"/>
      <c r="T50" s="18"/>
      <c r="U50" s="18"/>
      <c r="V50" s="214"/>
      <c r="W50" s="18"/>
      <c r="X50" s="216">
        <f>SUM(X46:X49)</f>
        <v>10</v>
      </c>
      <c r="Y50" s="158"/>
      <c r="Z50" s="18"/>
    </row>
    <row r="51" spans="1:26" x14ac:dyDescent="0.25">
      <c r="A51" s="263" t="s">
        <v>69</v>
      </c>
      <c r="B51" s="262"/>
      <c r="C51" s="262"/>
      <c r="D51" s="262"/>
      <c r="E51" s="262"/>
      <c r="F51" s="262"/>
      <c r="G51" s="291"/>
      <c r="H51" s="291"/>
      <c r="I51" s="291"/>
      <c r="J51" s="291"/>
      <c r="K51" s="291"/>
      <c r="L51" s="291"/>
      <c r="M51" s="291"/>
      <c r="N51" s="291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</row>
    <row r="52" spans="1:26" ht="15.75" x14ac:dyDescent="0.25">
      <c r="A52" s="28" t="s">
        <v>70</v>
      </c>
      <c r="B52" s="29" t="s">
        <v>25</v>
      </c>
      <c r="C52" s="140">
        <v>189.9</v>
      </c>
      <c r="D52" s="15">
        <v>0</v>
      </c>
      <c r="E52" s="32">
        <v>0</v>
      </c>
      <c r="F52" s="153">
        <f t="shared" ref="F52:F53" si="20">E52/C52</f>
        <v>0</v>
      </c>
      <c r="G52" s="117">
        <v>0</v>
      </c>
      <c r="H52" s="32">
        <v>0</v>
      </c>
      <c r="I52" s="33"/>
      <c r="J52" s="141">
        <v>0</v>
      </c>
      <c r="K52" s="32"/>
      <c r="L52" s="55">
        <v>0</v>
      </c>
      <c r="M52" s="32"/>
      <c r="N52" s="32"/>
      <c r="O52" s="108"/>
      <c r="P52" s="5"/>
      <c r="Q52" s="5"/>
      <c r="R52" s="112">
        <v>0</v>
      </c>
      <c r="S52" s="5"/>
      <c r="T52" s="5"/>
      <c r="U52" s="5"/>
      <c r="V52" s="214">
        <f>E52*W52%</f>
        <v>0</v>
      </c>
      <c r="W52" s="5">
        <v>10</v>
      </c>
      <c r="X52" s="211"/>
      <c r="Y52" s="158" t="e">
        <f t="shared" ref="Y52" si="21">X52/E52%</f>
        <v>#DIV/0!</v>
      </c>
      <c r="Z52" s="5"/>
    </row>
    <row r="53" spans="1:26" ht="15.75" x14ac:dyDescent="0.25">
      <c r="A53" s="1" t="s">
        <v>71</v>
      </c>
      <c r="B53" s="2" t="s">
        <v>72</v>
      </c>
      <c r="C53" s="138">
        <v>203.81</v>
      </c>
      <c r="D53" s="5">
        <v>0</v>
      </c>
      <c r="E53" s="6">
        <v>0</v>
      </c>
      <c r="F53" s="153">
        <f t="shared" si="20"/>
        <v>0</v>
      </c>
      <c r="G53" s="102">
        <v>0</v>
      </c>
      <c r="H53" s="6">
        <v>0</v>
      </c>
      <c r="I53" s="15"/>
      <c r="J53" s="132">
        <v>0</v>
      </c>
      <c r="K53" s="6"/>
      <c r="L53" s="31">
        <v>0</v>
      </c>
      <c r="M53" s="6"/>
      <c r="N53" s="6"/>
      <c r="O53" s="103"/>
      <c r="P53" s="5"/>
      <c r="Q53" s="5"/>
      <c r="R53" s="112">
        <v>0</v>
      </c>
      <c r="S53" s="5"/>
      <c r="T53" s="5"/>
      <c r="U53" s="5"/>
      <c r="V53" s="214">
        <f>E53*W53%</f>
        <v>0</v>
      </c>
      <c r="W53" s="5">
        <v>10</v>
      </c>
      <c r="X53" s="211"/>
      <c r="Y53" s="158" t="e">
        <f t="shared" ref="Y53" si="22">X53/E53%</f>
        <v>#DIV/0!</v>
      </c>
      <c r="Z53" s="5"/>
    </row>
    <row r="54" spans="1:26" ht="15.75" x14ac:dyDescent="0.25">
      <c r="A54" s="5"/>
      <c r="B54" s="80" t="s">
        <v>39</v>
      </c>
      <c r="C54" s="79"/>
      <c r="D54" s="93"/>
      <c r="E54" s="73">
        <v>0</v>
      </c>
      <c r="F54" s="154"/>
      <c r="G54" s="17"/>
      <c r="H54" s="93"/>
      <c r="I54" s="93"/>
      <c r="J54" s="131">
        <f>SUM(J52:J53)</f>
        <v>0</v>
      </c>
      <c r="K54" s="93"/>
      <c r="L54" s="17">
        <v>0</v>
      </c>
      <c r="M54" s="17"/>
      <c r="N54" s="17"/>
      <c r="O54" s="17"/>
      <c r="P54" s="18"/>
      <c r="Q54" s="18"/>
      <c r="R54" s="115">
        <v>0</v>
      </c>
      <c r="S54" s="18"/>
      <c r="T54" s="18"/>
      <c r="U54" s="18"/>
      <c r="V54" s="214"/>
      <c r="W54" s="18"/>
      <c r="X54" s="211"/>
      <c r="Y54" s="158"/>
      <c r="Z54" s="18"/>
    </row>
    <row r="55" spans="1:26" x14ac:dyDescent="0.25">
      <c r="A55" s="263" t="s">
        <v>73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</row>
    <row r="56" spans="1:26" ht="15.75" x14ac:dyDescent="0.25">
      <c r="A56" s="1" t="s">
        <v>74</v>
      </c>
      <c r="B56" s="2" t="s">
        <v>25</v>
      </c>
      <c r="C56" s="8">
        <v>233.84</v>
      </c>
      <c r="D56" s="87">
        <v>2</v>
      </c>
      <c r="E56" s="170">
        <v>0</v>
      </c>
      <c r="F56" s="153">
        <f t="shared" ref="F56:F57" si="23">E56/C56</f>
        <v>0</v>
      </c>
      <c r="G56" s="117">
        <v>0</v>
      </c>
      <c r="H56" s="10">
        <v>0</v>
      </c>
      <c r="I56" s="13"/>
      <c r="J56" s="126"/>
      <c r="K56" s="6"/>
      <c r="L56" s="31"/>
      <c r="M56" s="31"/>
      <c r="N56" s="31"/>
      <c r="O56" s="103"/>
      <c r="P56" s="5"/>
      <c r="Q56" s="5"/>
      <c r="R56" s="112">
        <v>0</v>
      </c>
      <c r="S56" s="5"/>
      <c r="T56" s="5"/>
      <c r="U56" s="5"/>
      <c r="V56" s="214">
        <f>E56*W56%</f>
        <v>0</v>
      </c>
      <c r="W56" s="5">
        <v>10</v>
      </c>
      <c r="X56" s="211"/>
      <c r="Y56" s="158" t="e">
        <f t="shared" ref="Y56" si="24">X56/E56%</f>
        <v>#DIV/0!</v>
      </c>
      <c r="Z56" s="5"/>
    </row>
    <row r="57" spans="1:26" ht="15.75" x14ac:dyDescent="0.25">
      <c r="A57" s="1" t="s">
        <v>75</v>
      </c>
      <c r="B57" s="27" t="s">
        <v>76</v>
      </c>
      <c r="C57" s="21">
        <v>74.459999999999994</v>
      </c>
      <c r="D57" s="86">
        <v>0</v>
      </c>
      <c r="E57" s="170">
        <v>0</v>
      </c>
      <c r="F57" s="153">
        <f t="shared" si="23"/>
        <v>0</v>
      </c>
      <c r="G57" s="117">
        <v>0</v>
      </c>
      <c r="H57" s="10">
        <v>0</v>
      </c>
      <c r="I57" s="11"/>
      <c r="J57" s="134"/>
      <c r="K57" s="6"/>
      <c r="L57" s="43"/>
      <c r="M57" s="43"/>
      <c r="N57" s="43"/>
      <c r="O57" s="104"/>
      <c r="P57" s="5"/>
      <c r="Q57" s="5"/>
      <c r="R57" s="112">
        <v>0</v>
      </c>
      <c r="S57" s="5"/>
      <c r="T57" s="5"/>
      <c r="U57" s="5"/>
      <c r="V57" s="214">
        <f>E57*W57%</f>
        <v>0</v>
      </c>
      <c r="W57" s="5">
        <v>10</v>
      </c>
      <c r="X57" s="211"/>
      <c r="Y57" s="158" t="e">
        <f t="shared" ref="Y57" si="25">X57/E57%</f>
        <v>#DIV/0!</v>
      </c>
      <c r="Z57" s="5"/>
    </row>
    <row r="58" spans="1:26" ht="15.75" x14ac:dyDescent="0.25">
      <c r="A58" s="5"/>
      <c r="B58" s="80" t="s">
        <v>39</v>
      </c>
      <c r="C58" s="79"/>
      <c r="D58" s="93">
        <f>SUM(D56:D57)</f>
        <v>2</v>
      </c>
      <c r="E58" s="73">
        <v>0</v>
      </c>
      <c r="F58" s="154"/>
      <c r="G58" s="17"/>
      <c r="H58" s="93"/>
      <c r="I58" s="93"/>
      <c r="J58" s="133"/>
      <c r="K58" s="93"/>
      <c r="L58" s="17"/>
      <c r="M58" s="17"/>
      <c r="N58" s="17"/>
      <c r="O58" s="17"/>
      <c r="P58" s="18"/>
      <c r="Q58" s="18"/>
      <c r="R58" s="115">
        <v>0</v>
      </c>
      <c r="S58" s="18"/>
      <c r="T58" s="18"/>
      <c r="U58" s="18"/>
      <c r="V58" s="214"/>
      <c r="W58" s="18"/>
      <c r="X58" s="211"/>
      <c r="Y58" s="158"/>
      <c r="Z58" s="18"/>
    </row>
    <row r="59" spans="1:26" x14ac:dyDescent="0.25">
      <c r="A59" s="263" t="s">
        <v>77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</row>
    <row r="60" spans="1:26" ht="15.75" x14ac:dyDescent="0.25">
      <c r="A60" s="1" t="s">
        <v>78</v>
      </c>
      <c r="B60" s="2" t="s">
        <v>47</v>
      </c>
      <c r="C60" s="8">
        <v>4100.01</v>
      </c>
      <c r="D60" s="112">
        <v>0</v>
      </c>
      <c r="E60" s="6">
        <v>0</v>
      </c>
      <c r="F60" s="153">
        <f t="shared" ref="F60:F61" si="26">E60/C60</f>
        <v>0</v>
      </c>
      <c r="G60" s="103">
        <v>0</v>
      </c>
      <c r="H60" s="6"/>
      <c r="I60" s="19">
        <v>0.1</v>
      </c>
      <c r="J60" s="19">
        <v>0</v>
      </c>
      <c r="K60" s="6">
        <v>0</v>
      </c>
      <c r="L60" s="31">
        <v>0</v>
      </c>
      <c r="M60" s="6">
        <v>0</v>
      </c>
      <c r="N60" s="6">
        <v>0</v>
      </c>
      <c r="O60" s="103">
        <v>0</v>
      </c>
      <c r="P60" s="5"/>
      <c r="Q60" s="5"/>
      <c r="R60" s="5"/>
      <c r="S60" s="5"/>
      <c r="T60" s="5"/>
      <c r="U60" s="5"/>
      <c r="V60" s="214">
        <f>E60*W60%</f>
        <v>0</v>
      </c>
      <c r="W60" s="5">
        <v>10</v>
      </c>
      <c r="X60" s="211"/>
      <c r="Y60" s="158" t="e">
        <f t="shared" ref="Y60" si="27">X60/E60%</f>
        <v>#DIV/0!</v>
      </c>
      <c r="Z60" s="5"/>
    </row>
    <row r="61" spans="1:26" s="188" customFormat="1" ht="15.75" x14ac:dyDescent="0.25">
      <c r="A61" s="193" t="s">
        <v>79</v>
      </c>
      <c r="B61" s="194" t="s">
        <v>80</v>
      </c>
      <c r="C61" s="190">
        <v>1069.01</v>
      </c>
      <c r="D61" s="180">
        <v>132</v>
      </c>
      <c r="E61" s="184">
        <v>196</v>
      </c>
      <c r="F61" s="179">
        <f t="shared" si="26"/>
        <v>0.18334720910000843</v>
      </c>
      <c r="G61" s="184">
        <v>13</v>
      </c>
      <c r="H61" s="191"/>
      <c r="I61" s="197">
        <v>0</v>
      </c>
      <c r="J61" s="197">
        <v>0</v>
      </c>
      <c r="K61" s="184">
        <v>0</v>
      </c>
      <c r="L61" s="185">
        <v>0</v>
      </c>
      <c r="M61" s="185">
        <v>0</v>
      </c>
      <c r="N61" s="185">
        <v>0</v>
      </c>
      <c r="O61" s="185">
        <v>13</v>
      </c>
      <c r="P61" s="186"/>
      <c r="Q61" s="186"/>
      <c r="R61" s="186"/>
      <c r="S61" s="186"/>
      <c r="T61" s="186"/>
      <c r="U61" s="186">
        <v>100</v>
      </c>
      <c r="V61" s="211">
        <f>E61*W61%</f>
        <v>19.600000000000001</v>
      </c>
      <c r="W61" s="186">
        <v>10</v>
      </c>
      <c r="X61" s="211">
        <v>19</v>
      </c>
      <c r="Y61" s="187">
        <f t="shared" ref="Y61" si="28">X61/E61%</f>
        <v>9.6938775510204085</v>
      </c>
      <c r="Z61" s="186"/>
    </row>
    <row r="62" spans="1:26" ht="15.75" x14ac:dyDescent="0.25">
      <c r="A62" s="5"/>
      <c r="B62" s="80" t="s">
        <v>39</v>
      </c>
      <c r="C62" s="79"/>
      <c r="D62" s="93"/>
      <c r="E62" s="73">
        <v>196</v>
      </c>
      <c r="F62" s="154"/>
      <c r="G62" s="93">
        <f>SUM(G60:G61)</f>
        <v>13</v>
      </c>
      <c r="H62" s="93"/>
      <c r="I62" s="93"/>
      <c r="J62" s="93"/>
      <c r="K62" s="93"/>
      <c r="L62" s="17">
        <f>SUM(L60:L61)</f>
        <v>0</v>
      </c>
      <c r="M62" s="17">
        <f>SUM(M60:M61)</f>
        <v>0</v>
      </c>
      <c r="N62" s="17">
        <f>SUM(N60:N61)</f>
        <v>0</v>
      </c>
      <c r="O62" s="17">
        <f>SUM(O60:O61)</f>
        <v>13</v>
      </c>
      <c r="P62" s="18"/>
      <c r="Q62" s="18"/>
      <c r="R62" s="18"/>
      <c r="S62" s="18"/>
      <c r="T62" s="18"/>
      <c r="U62" s="18"/>
      <c r="V62" s="214"/>
      <c r="W62" s="18"/>
      <c r="X62" s="216">
        <f>SUM(X60:X61)</f>
        <v>19</v>
      </c>
      <c r="Y62" s="158"/>
      <c r="Z62" s="18"/>
    </row>
    <row r="63" spans="1:26" x14ac:dyDescent="0.25">
      <c r="A63" s="263" t="s">
        <v>81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</row>
    <row r="64" spans="1:26" ht="15.75" x14ac:dyDescent="0.25">
      <c r="A64" s="1" t="s">
        <v>82</v>
      </c>
      <c r="B64" s="2" t="s">
        <v>47</v>
      </c>
      <c r="C64" s="3">
        <v>315.8</v>
      </c>
      <c r="D64" s="88">
        <v>15</v>
      </c>
      <c r="E64" s="170">
        <v>30</v>
      </c>
      <c r="F64" s="153">
        <f t="shared" ref="F64:F72" si="29">E64/C64</f>
        <v>9.4996833438885361E-2</v>
      </c>
      <c r="G64" s="117">
        <v>1</v>
      </c>
      <c r="H64" s="6"/>
      <c r="I64" s="13"/>
      <c r="J64" s="126"/>
      <c r="K64" s="6"/>
      <c r="L64" s="31"/>
      <c r="M64" s="31"/>
      <c r="N64" s="31">
        <v>41</v>
      </c>
      <c r="O64" s="103"/>
      <c r="P64" s="5"/>
      <c r="Q64" s="5"/>
      <c r="R64" s="112">
        <v>0</v>
      </c>
      <c r="S64" s="5"/>
      <c r="T64" s="5"/>
      <c r="U64" s="5"/>
      <c r="V64" s="214">
        <f>E64*W64%</f>
        <v>3</v>
      </c>
      <c r="W64" s="5">
        <v>10</v>
      </c>
      <c r="X64" s="211">
        <v>3</v>
      </c>
      <c r="Y64" s="158">
        <f t="shared" ref="Y64" si="30">X64/E64%</f>
        <v>10</v>
      </c>
      <c r="Z64" s="5"/>
    </row>
    <row r="65" spans="1:26" ht="15.75" x14ac:dyDescent="0.25">
      <c r="A65" s="1" t="s">
        <v>83</v>
      </c>
      <c r="B65" s="2" t="s">
        <v>84</v>
      </c>
      <c r="C65" s="8">
        <v>242.17</v>
      </c>
      <c r="D65" s="118">
        <v>21</v>
      </c>
      <c r="E65" s="170">
        <v>13</v>
      </c>
      <c r="F65" s="153">
        <f t="shared" si="29"/>
        <v>5.3681298261551803E-2</v>
      </c>
      <c r="G65" s="117">
        <v>2</v>
      </c>
      <c r="H65" s="10">
        <v>0</v>
      </c>
      <c r="I65" s="11"/>
      <c r="J65" s="126"/>
      <c r="K65" s="6"/>
      <c r="L65" s="31"/>
      <c r="M65" s="43"/>
      <c r="N65" s="43">
        <v>61</v>
      </c>
      <c r="O65" s="104">
        <v>2</v>
      </c>
      <c r="P65" s="5"/>
      <c r="Q65" s="5"/>
      <c r="R65" s="112">
        <v>0</v>
      </c>
      <c r="S65" s="112">
        <v>2</v>
      </c>
      <c r="T65" s="112"/>
      <c r="U65" s="112">
        <v>100</v>
      </c>
      <c r="V65" s="214">
        <f t="shared" ref="V65:V72" si="31">E65*W65%</f>
        <v>1.3</v>
      </c>
      <c r="W65" s="5">
        <v>10</v>
      </c>
      <c r="X65" s="211">
        <v>1</v>
      </c>
      <c r="Y65" s="158">
        <f t="shared" ref="Y65:Y72" si="32">X65/E65%</f>
        <v>7.6923076923076916</v>
      </c>
      <c r="Z65" s="5"/>
    </row>
    <row r="66" spans="1:26" ht="15.75" x14ac:dyDescent="0.25">
      <c r="A66" s="1" t="s">
        <v>85</v>
      </c>
      <c r="B66" s="2" t="s">
        <v>86</v>
      </c>
      <c r="C66" s="8">
        <v>16</v>
      </c>
      <c r="D66" s="118">
        <v>3</v>
      </c>
      <c r="E66" s="170">
        <v>2</v>
      </c>
      <c r="F66" s="153">
        <f t="shared" si="29"/>
        <v>0.125</v>
      </c>
      <c r="G66" s="117">
        <v>0</v>
      </c>
      <c r="H66" s="10">
        <v>0</v>
      </c>
      <c r="I66" s="11"/>
      <c r="J66" s="126"/>
      <c r="K66" s="6"/>
      <c r="L66" s="31"/>
      <c r="M66" s="31"/>
      <c r="N66" s="31">
        <v>9</v>
      </c>
      <c r="O66" s="103"/>
      <c r="P66" s="5"/>
      <c r="Q66" s="5"/>
      <c r="R66" s="112">
        <v>0</v>
      </c>
      <c r="S66" s="5"/>
      <c r="T66" s="5"/>
      <c r="U66" s="5"/>
      <c r="V66" s="214">
        <f t="shared" si="31"/>
        <v>0.2</v>
      </c>
      <c r="W66" s="5">
        <v>10</v>
      </c>
      <c r="X66" s="211"/>
      <c r="Y66" s="158">
        <f t="shared" si="32"/>
        <v>0</v>
      </c>
      <c r="Z66" s="5"/>
    </row>
    <row r="67" spans="1:26" ht="15.75" x14ac:dyDescent="0.25">
      <c r="A67" s="1" t="s">
        <v>87</v>
      </c>
      <c r="B67" s="2" t="s">
        <v>88</v>
      </c>
      <c r="C67" s="8">
        <v>25.4</v>
      </c>
      <c r="D67" s="118">
        <v>1</v>
      </c>
      <c r="E67" s="170">
        <v>0</v>
      </c>
      <c r="F67" s="153">
        <f t="shared" si="29"/>
        <v>0</v>
      </c>
      <c r="G67" s="117">
        <v>0</v>
      </c>
      <c r="H67" s="10">
        <v>0</v>
      </c>
      <c r="I67" s="11"/>
      <c r="J67" s="126"/>
      <c r="K67" s="6"/>
      <c r="L67" s="31"/>
      <c r="M67" s="43"/>
      <c r="N67" s="43">
        <v>15</v>
      </c>
      <c r="O67" s="104"/>
      <c r="P67" s="5"/>
      <c r="Q67" s="5"/>
      <c r="R67" s="112">
        <v>0</v>
      </c>
      <c r="S67" s="5"/>
      <c r="T67" s="5"/>
      <c r="U67" s="5"/>
      <c r="V67" s="214">
        <f t="shared" si="31"/>
        <v>0</v>
      </c>
      <c r="W67" s="5">
        <v>10</v>
      </c>
      <c r="X67" s="211"/>
      <c r="Y67" s="158" t="e">
        <f t="shared" si="32"/>
        <v>#DIV/0!</v>
      </c>
      <c r="Z67" s="5"/>
    </row>
    <row r="68" spans="1:26" ht="15.75" x14ac:dyDescent="0.25">
      <c r="A68" s="1" t="s">
        <v>89</v>
      </c>
      <c r="B68" s="2" t="s">
        <v>90</v>
      </c>
      <c r="C68" s="8">
        <v>52.7</v>
      </c>
      <c r="D68" s="118">
        <v>4</v>
      </c>
      <c r="E68" s="170">
        <v>4</v>
      </c>
      <c r="F68" s="153">
        <f t="shared" si="29"/>
        <v>7.5901328273244778E-2</v>
      </c>
      <c r="G68" s="117">
        <v>0</v>
      </c>
      <c r="H68" s="10">
        <v>0</v>
      </c>
      <c r="I68" s="11"/>
      <c r="J68" s="126"/>
      <c r="K68" s="6"/>
      <c r="L68" s="31"/>
      <c r="M68" s="43"/>
      <c r="N68" s="43">
        <v>11</v>
      </c>
      <c r="O68" s="104"/>
      <c r="P68" s="5"/>
      <c r="Q68" s="5"/>
      <c r="R68" s="112">
        <v>0</v>
      </c>
      <c r="S68" s="5"/>
      <c r="T68" s="5"/>
      <c r="U68" s="5"/>
      <c r="V68" s="214">
        <f t="shared" si="31"/>
        <v>0.4</v>
      </c>
      <c r="W68" s="5">
        <v>10</v>
      </c>
      <c r="X68" s="211"/>
      <c r="Y68" s="158">
        <f t="shared" si="32"/>
        <v>0</v>
      </c>
      <c r="Z68" s="5"/>
    </row>
    <row r="69" spans="1:26" ht="15.75" x14ac:dyDescent="0.25">
      <c r="A69" s="1" t="s">
        <v>91</v>
      </c>
      <c r="B69" s="2" t="s">
        <v>92</v>
      </c>
      <c r="C69" s="8">
        <v>8.73</v>
      </c>
      <c r="D69" s="118">
        <v>2</v>
      </c>
      <c r="E69" s="170">
        <v>1</v>
      </c>
      <c r="F69" s="153">
        <f t="shared" si="29"/>
        <v>0.11454753722794959</v>
      </c>
      <c r="G69" s="117">
        <v>0</v>
      </c>
      <c r="H69" s="10">
        <v>0</v>
      </c>
      <c r="I69" s="11"/>
      <c r="J69" s="126"/>
      <c r="K69" s="6"/>
      <c r="L69" s="31"/>
      <c r="M69" s="43"/>
      <c r="N69" s="43">
        <v>3</v>
      </c>
      <c r="O69" s="104"/>
      <c r="P69" s="5"/>
      <c r="Q69" s="5"/>
      <c r="R69" s="112">
        <v>0</v>
      </c>
      <c r="S69" s="5"/>
      <c r="T69" s="5"/>
      <c r="U69" s="5"/>
      <c r="V69" s="214">
        <f t="shared" si="31"/>
        <v>0.1</v>
      </c>
      <c r="W69" s="5">
        <v>10</v>
      </c>
      <c r="X69" s="211"/>
      <c r="Y69" s="158">
        <f t="shared" si="32"/>
        <v>0</v>
      </c>
      <c r="Z69" s="5"/>
    </row>
    <row r="70" spans="1:26" ht="15.75" x14ac:dyDescent="0.25">
      <c r="A70" s="1" t="s">
        <v>93</v>
      </c>
      <c r="B70" s="2" t="s">
        <v>94</v>
      </c>
      <c r="C70" s="8">
        <v>11.8</v>
      </c>
      <c r="D70" s="119">
        <v>2</v>
      </c>
      <c r="E70" s="170">
        <v>3</v>
      </c>
      <c r="F70" s="153">
        <f t="shared" si="29"/>
        <v>0.25423728813559321</v>
      </c>
      <c r="G70" s="117">
        <v>0</v>
      </c>
      <c r="H70" s="10">
        <v>0</v>
      </c>
      <c r="I70" s="35"/>
      <c r="J70" s="126"/>
      <c r="K70" s="6"/>
      <c r="L70" s="31"/>
      <c r="M70" s="43"/>
      <c r="N70" s="43">
        <v>6</v>
      </c>
      <c r="O70" s="104"/>
      <c r="P70" s="5"/>
      <c r="Q70" s="5"/>
      <c r="R70" s="112">
        <v>0</v>
      </c>
      <c r="S70" s="5"/>
      <c r="T70" s="5"/>
      <c r="U70" s="5"/>
      <c r="V70" s="214">
        <f t="shared" si="31"/>
        <v>0.30000000000000004</v>
      </c>
      <c r="W70" s="5">
        <v>10</v>
      </c>
      <c r="X70" s="211"/>
      <c r="Y70" s="158">
        <f t="shared" si="32"/>
        <v>0</v>
      </c>
      <c r="Z70" s="5"/>
    </row>
    <row r="71" spans="1:26" ht="15.75" x14ac:dyDescent="0.25">
      <c r="A71" s="1" t="s">
        <v>95</v>
      </c>
      <c r="B71" s="2" t="s">
        <v>96</v>
      </c>
      <c r="C71" s="30">
        <v>16.3</v>
      </c>
      <c r="D71" s="119">
        <v>0</v>
      </c>
      <c r="E71" s="170">
        <v>3</v>
      </c>
      <c r="F71" s="153">
        <f t="shared" si="29"/>
        <v>0.18404907975460122</v>
      </c>
      <c r="G71" s="117">
        <v>0</v>
      </c>
      <c r="H71" s="36">
        <v>0</v>
      </c>
      <c r="I71" s="35"/>
      <c r="J71" s="126"/>
      <c r="K71" s="32"/>
      <c r="L71" s="31"/>
      <c r="M71" s="97"/>
      <c r="N71" s="97">
        <v>5</v>
      </c>
      <c r="O71" s="109"/>
      <c r="P71" s="5"/>
      <c r="Q71" s="5"/>
      <c r="R71" s="112">
        <v>0</v>
      </c>
      <c r="S71" s="5"/>
      <c r="T71" s="5"/>
      <c r="U71" s="5"/>
      <c r="V71" s="214">
        <f t="shared" si="31"/>
        <v>0.30000000000000004</v>
      </c>
      <c r="W71" s="5">
        <v>10</v>
      </c>
      <c r="X71" s="211"/>
      <c r="Y71" s="158">
        <f t="shared" si="32"/>
        <v>0</v>
      </c>
      <c r="Z71" s="5"/>
    </row>
    <row r="72" spans="1:26" ht="15.75" x14ac:dyDescent="0.25">
      <c r="A72" s="1" t="s">
        <v>315</v>
      </c>
      <c r="B72" s="37" t="s">
        <v>97</v>
      </c>
      <c r="C72" s="77">
        <v>8.6999999999999993</v>
      </c>
      <c r="D72" s="119">
        <v>0</v>
      </c>
      <c r="E72" s="170">
        <v>0</v>
      </c>
      <c r="F72" s="153">
        <f t="shared" si="29"/>
        <v>0</v>
      </c>
      <c r="G72" s="117">
        <v>0</v>
      </c>
      <c r="H72" s="15"/>
      <c r="I72" s="35"/>
      <c r="J72" s="126"/>
      <c r="K72" s="6"/>
      <c r="L72" s="31"/>
      <c r="M72" s="43"/>
      <c r="N72" s="43">
        <v>8</v>
      </c>
      <c r="O72" s="104"/>
      <c r="P72" s="5"/>
      <c r="Q72" s="5"/>
      <c r="R72" s="112">
        <v>0</v>
      </c>
      <c r="S72" s="5"/>
      <c r="T72" s="5"/>
      <c r="U72" s="5"/>
      <c r="V72" s="214">
        <f t="shared" si="31"/>
        <v>0</v>
      </c>
      <c r="W72" s="5">
        <v>10</v>
      </c>
      <c r="X72" s="211"/>
      <c r="Y72" s="158" t="e">
        <f t="shared" si="32"/>
        <v>#DIV/0!</v>
      </c>
      <c r="Z72" s="5"/>
    </row>
    <row r="73" spans="1:26" ht="15.75" x14ac:dyDescent="0.25">
      <c r="A73" s="5"/>
      <c r="B73" s="80" t="s">
        <v>39</v>
      </c>
      <c r="C73" s="79"/>
      <c r="D73" s="93">
        <f>SUM(D64:D72)</f>
        <v>48</v>
      </c>
      <c r="E73" s="73">
        <v>56</v>
      </c>
      <c r="F73" s="154"/>
      <c r="G73" s="17">
        <f>SUM(G64:G72)</f>
        <v>3</v>
      </c>
      <c r="H73" s="93"/>
      <c r="I73" s="93"/>
      <c r="J73" s="131"/>
      <c r="K73" s="93"/>
      <c r="L73" s="31"/>
      <c r="M73" s="17"/>
      <c r="N73" s="17">
        <f>SUM(N64:N72)</f>
        <v>159</v>
      </c>
      <c r="O73" s="17"/>
      <c r="P73" s="18"/>
      <c r="Q73" s="18"/>
      <c r="R73" s="112">
        <v>0</v>
      </c>
      <c r="S73" s="18"/>
      <c r="T73" s="18"/>
      <c r="U73" s="18"/>
      <c r="V73" s="214"/>
      <c r="W73" s="18"/>
      <c r="X73" s="216">
        <f>SUM(X64:X72)</f>
        <v>4</v>
      </c>
      <c r="Y73" s="158"/>
      <c r="Z73" s="18"/>
    </row>
    <row r="74" spans="1:26" x14ac:dyDescent="0.25">
      <c r="A74" s="263" t="s">
        <v>98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</row>
    <row r="75" spans="1:26" ht="15.75" x14ac:dyDescent="0.25">
      <c r="A75" s="38" t="s">
        <v>99</v>
      </c>
      <c r="B75" s="39" t="s">
        <v>100</v>
      </c>
      <c r="C75" s="21">
        <v>109.6</v>
      </c>
      <c r="D75" s="41">
        <v>0</v>
      </c>
      <c r="E75" s="170">
        <v>0</v>
      </c>
      <c r="F75" s="153">
        <f t="shared" ref="F75:F77" si="33">E75/C75</f>
        <v>0</v>
      </c>
      <c r="G75" s="117">
        <v>0</v>
      </c>
      <c r="H75" s="40"/>
      <c r="I75" s="41"/>
      <c r="J75" s="142"/>
      <c r="K75" s="31"/>
      <c r="L75" s="31"/>
      <c r="M75" s="31"/>
      <c r="N75" s="31"/>
      <c r="O75" s="103"/>
      <c r="P75" s="5"/>
      <c r="Q75" s="5"/>
      <c r="R75" s="112">
        <v>0</v>
      </c>
      <c r="S75" s="5"/>
      <c r="T75" s="5"/>
      <c r="U75" s="5"/>
      <c r="V75" s="214">
        <f t="shared" ref="V75" si="34">E75*W75%</f>
        <v>0</v>
      </c>
      <c r="W75" s="5">
        <v>10</v>
      </c>
      <c r="X75" s="211"/>
      <c r="Y75" s="158" t="e">
        <f t="shared" ref="Y75" si="35">X75/E75%</f>
        <v>#DIV/0!</v>
      </c>
      <c r="Z75" s="5"/>
    </row>
    <row r="76" spans="1:26" ht="30" x14ac:dyDescent="0.25">
      <c r="A76" s="38" t="s">
        <v>101</v>
      </c>
      <c r="B76" s="39" t="s">
        <v>102</v>
      </c>
      <c r="C76" s="21">
        <v>119.9</v>
      </c>
      <c r="D76" s="42">
        <v>0</v>
      </c>
      <c r="E76" s="170">
        <v>0</v>
      </c>
      <c r="F76" s="153">
        <f t="shared" si="33"/>
        <v>0</v>
      </c>
      <c r="G76" s="117">
        <v>0</v>
      </c>
      <c r="H76" s="31"/>
      <c r="I76" s="42"/>
      <c r="J76" s="142"/>
      <c r="K76" s="31"/>
      <c r="L76" s="31"/>
      <c r="M76" s="43"/>
      <c r="N76" s="43"/>
      <c r="O76" s="104"/>
      <c r="P76" s="5"/>
      <c r="Q76" s="5"/>
      <c r="R76" s="112">
        <v>0</v>
      </c>
      <c r="S76" s="5"/>
      <c r="T76" s="5"/>
      <c r="U76" s="5"/>
      <c r="V76" s="214">
        <f t="shared" ref="V76:V77" si="36">E76*W76%</f>
        <v>0</v>
      </c>
      <c r="W76" s="5">
        <v>10</v>
      </c>
      <c r="X76" s="211"/>
      <c r="Y76" s="158" t="e">
        <f t="shared" ref="Y76:Y77" si="37">X76/E76%</f>
        <v>#DIV/0!</v>
      </c>
      <c r="Z76" s="5"/>
    </row>
    <row r="77" spans="1:26" s="188" customFormat="1" ht="15.75" x14ac:dyDescent="0.25">
      <c r="A77" s="193" t="s">
        <v>103</v>
      </c>
      <c r="B77" s="194" t="s">
        <v>104</v>
      </c>
      <c r="C77" s="190">
        <v>278</v>
      </c>
      <c r="D77" s="182">
        <v>0</v>
      </c>
      <c r="E77" s="207">
        <v>0</v>
      </c>
      <c r="F77" s="179">
        <f t="shared" si="33"/>
        <v>0</v>
      </c>
      <c r="G77" s="180">
        <v>0</v>
      </c>
      <c r="H77" s="184"/>
      <c r="I77" s="182"/>
      <c r="J77" s="204"/>
      <c r="K77" s="184"/>
      <c r="L77" s="184"/>
      <c r="M77" s="185"/>
      <c r="N77" s="185"/>
      <c r="O77" s="185"/>
      <c r="P77" s="186"/>
      <c r="Q77" s="186"/>
      <c r="R77" s="180">
        <v>0</v>
      </c>
      <c r="S77" s="186"/>
      <c r="T77" s="186"/>
      <c r="U77" s="186"/>
      <c r="V77" s="211">
        <f t="shared" si="36"/>
        <v>0</v>
      </c>
      <c r="W77" s="186">
        <v>10</v>
      </c>
      <c r="X77" s="211"/>
      <c r="Y77" s="187" t="e">
        <f t="shared" si="37"/>
        <v>#DIV/0!</v>
      </c>
      <c r="Z77" s="186"/>
    </row>
    <row r="78" spans="1:26" ht="15.75" x14ac:dyDescent="0.25">
      <c r="A78" s="5"/>
      <c r="B78" s="82" t="s">
        <v>39</v>
      </c>
      <c r="C78" s="81"/>
      <c r="D78" s="93"/>
      <c r="E78" s="73">
        <v>0</v>
      </c>
      <c r="F78" s="154"/>
      <c r="G78" s="17"/>
      <c r="H78" s="93"/>
      <c r="I78" s="93"/>
      <c r="J78" s="133"/>
      <c r="K78" s="93"/>
      <c r="L78" s="31"/>
      <c r="M78" s="44"/>
      <c r="N78" s="44"/>
      <c r="O78" s="44"/>
      <c r="P78" s="18"/>
      <c r="Q78" s="18"/>
      <c r="R78" s="112">
        <v>0</v>
      </c>
      <c r="S78" s="18"/>
      <c r="T78" s="18"/>
      <c r="U78" s="18"/>
      <c r="V78" s="214"/>
      <c r="W78" s="18"/>
      <c r="X78" s="211"/>
      <c r="Y78" s="158"/>
      <c r="Z78" s="18"/>
    </row>
    <row r="79" spans="1:26" x14ac:dyDescent="0.25">
      <c r="A79" s="264" t="s">
        <v>105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</row>
    <row r="80" spans="1:26" ht="15.75" x14ac:dyDescent="0.25">
      <c r="A80" s="45" t="s">
        <v>106</v>
      </c>
      <c r="B80" s="46" t="s">
        <v>47</v>
      </c>
      <c r="C80" s="21">
        <v>156.80000000000001</v>
      </c>
      <c r="D80" s="87">
        <v>28</v>
      </c>
      <c r="E80" s="170">
        <v>20</v>
      </c>
      <c r="F80" s="153">
        <f t="shared" ref="F80:F85" si="38">E80/C80</f>
        <v>0.12755102040816327</v>
      </c>
      <c r="G80" s="117">
        <v>2</v>
      </c>
      <c r="H80" s="47"/>
      <c r="I80" s="42"/>
      <c r="J80" s="126"/>
      <c r="K80" s="31"/>
      <c r="L80" s="31"/>
      <c r="M80" s="31"/>
      <c r="N80" s="31"/>
      <c r="O80" s="103">
        <v>1</v>
      </c>
      <c r="P80" s="5"/>
      <c r="Q80" s="5"/>
      <c r="R80" s="112">
        <v>0</v>
      </c>
      <c r="S80" s="5">
        <v>1</v>
      </c>
      <c r="T80" s="5"/>
      <c r="U80" s="5">
        <v>50</v>
      </c>
      <c r="V80" s="214">
        <f t="shared" ref="V80" si="39">E80*W80%</f>
        <v>2</v>
      </c>
      <c r="W80" s="5">
        <v>10</v>
      </c>
      <c r="X80" s="211">
        <v>2</v>
      </c>
      <c r="Y80" s="158">
        <f t="shared" ref="Y80" si="40">X80/E80%</f>
        <v>10</v>
      </c>
      <c r="Z80" s="5"/>
    </row>
    <row r="81" spans="1:26" s="232" customFormat="1" ht="15.75" x14ac:dyDescent="0.25">
      <c r="A81" s="233" t="s">
        <v>107</v>
      </c>
      <c r="B81" s="242" t="s">
        <v>108</v>
      </c>
      <c r="C81" s="243">
        <v>699.6</v>
      </c>
      <c r="D81" s="251">
        <v>58</v>
      </c>
      <c r="E81" s="221">
        <v>54</v>
      </c>
      <c r="F81" s="222">
        <f t="shared" si="38"/>
        <v>7.7186963979416809E-2</v>
      </c>
      <c r="G81" s="223">
        <v>5</v>
      </c>
      <c r="H81" s="244"/>
      <c r="I81" s="252"/>
      <c r="J81" s="253"/>
      <c r="K81" s="246"/>
      <c r="L81" s="246"/>
      <c r="M81" s="228"/>
      <c r="N81" s="228"/>
      <c r="O81" s="228">
        <v>5</v>
      </c>
      <c r="P81" s="229"/>
      <c r="Q81" s="229"/>
      <c r="R81" s="223">
        <v>0</v>
      </c>
      <c r="S81" s="229">
        <v>5</v>
      </c>
      <c r="T81" s="229"/>
      <c r="U81" s="229">
        <v>100</v>
      </c>
      <c r="V81" s="230">
        <f t="shared" ref="V81:V85" si="41">E81*W81%</f>
        <v>5.4</v>
      </c>
      <c r="W81" s="229">
        <v>10</v>
      </c>
      <c r="X81" s="230">
        <v>4</v>
      </c>
      <c r="Y81" s="231">
        <f t="shared" ref="Y81:Y85" si="42">X81/E81%</f>
        <v>7.4074074074074066</v>
      </c>
      <c r="Z81" s="229"/>
    </row>
    <row r="82" spans="1:26" s="188" customFormat="1" ht="15.75" x14ac:dyDescent="0.25">
      <c r="A82" s="193" t="s">
        <v>109</v>
      </c>
      <c r="B82" s="194" t="s">
        <v>110</v>
      </c>
      <c r="C82" s="190">
        <v>354.7</v>
      </c>
      <c r="D82" s="254">
        <v>34</v>
      </c>
      <c r="E82" s="207">
        <v>62</v>
      </c>
      <c r="F82" s="179">
        <f t="shared" si="38"/>
        <v>0.17479560191711305</v>
      </c>
      <c r="G82" s="180">
        <v>3</v>
      </c>
      <c r="H82" s="191"/>
      <c r="I82" s="250"/>
      <c r="J82" s="183"/>
      <c r="K82" s="184"/>
      <c r="L82" s="184"/>
      <c r="M82" s="185"/>
      <c r="N82" s="185"/>
      <c r="O82" s="185">
        <v>3</v>
      </c>
      <c r="P82" s="186"/>
      <c r="Q82" s="186"/>
      <c r="R82" s="180">
        <v>0</v>
      </c>
      <c r="S82" s="186">
        <v>3</v>
      </c>
      <c r="T82" s="186"/>
      <c r="U82" s="186">
        <v>100</v>
      </c>
      <c r="V82" s="211">
        <f t="shared" si="41"/>
        <v>6.2</v>
      </c>
      <c r="W82" s="186">
        <v>10</v>
      </c>
      <c r="X82" s="211">
        <v>6</v>
      </c>
      <c r="Y82" s="187">
        <f t="shared" si="42"/>
        <v>9.67741935483871</v>
      </c>
      <c r="Z82" s="186"/>
    </row>
    <row r="83" spans="1:26" ht="15.75" x14ac:dyDescent="0.25">
      <c r="A83" s="38" t="s">
        <v>111</v>
      </c>
      <c r="B83" s="39" t="s">
        <v>112</v>
      </c>
      <c r="C83" s="21">
        <v>0</v>
      </c>
      <c r="D83" s="87">
        <v>6</v>
      </c>
      <c r="E83" s="170">
        <v>0</v>
      </c>
      <c r="F83" s="153" t="e">
        <f t="shared" si="38"/>
        <v>#DIV/0!</v>
      </c>
      <c r="G83" s="117">
        <v>1</v>
      </c>
      <c r="H83" s="47"/>
      <c r="I83" s="42"/>
      <c r="J83" s="126"/>
      <c r="K83" s="31"/>
      <c r="L83" s="31"/>
      <c r="M83" s="43"/>
      <c r="N83" s="43"/>
      <c r="O83" s="104"/>
      <c r="P83" s="5"/>
      <c r="Q83" s="5"/>
      <c r="R83" s="112">
        <v>0</v>
      </c>
      <c r="S83" s="5"/>
      <c r="T83" s="5"/>
      <c r="U83" s="5"/>
      <c r="V83" s="214">
        <f t="shared" si="41"/>
        <v>0</v>
      </c>
      <c r="W83" s="5">
        <v>10</v>
      </c>
      <c r="X83" s="211"/>
      <c r="Y83" s="158" t="e">
        <f t="shared" si="42"/>
        <v>#DIV/0!</v>
      </c>
      <c r="Z83" s="5"/>
    </row>
    <row r="84" spans="1:26" s="159" customFormat="1" ht="15.75" x14ac:dyDescent="0.25">
      <c r="A84" s="1" t="s">
        <v>113</v>
      </c>
      <c r="B84" s="2" t="s">
        <v>114</v>
      </c>
      <c r="C84" s="8">
        <v>22.7</v>
      </c>
      <c r="D84" s="255">
        <v>0</v>
      </c>
      <c r="E84" s="170">
        <v>0</v>
      </c>
      <c r="F84" s="164">
        <f t="shared" si="38"/>
        <v>0</v>
      </c>
      <c r="G84" s="167">
        <v>0</v>
      </c>
      <c r="H84" s="10"/>
      <c r="I84" s="35"/>
      <c r="J84" s="168"/>
      <c r="K84" s="6"/>
      <c r="L84" s="6"/>
      <c r="M84" s="169"/>
      <c r="N84" s="169"/>
      <c r="O84" s="169"/>
      <c r="P84" s="163"/>
      <c r="Q84" s="163"/>
      <c r="R84" s="167">
        <v>0</v>
      </c>
      <c r="S84" s="163"/>
      <c r="T84" s="163"/>
      <c r="U84" s="163"/>
      <c r="V84" s="215">
        <f t="shared" si="41"/>
        <v>0</v>
      </c>
      <c r="W84" s="163">
        <v>10</v>
      </c>
      <c r="X84" s="215"/>
      <c r="Y84" s="165" t="e">
        <f t="shared" si="42"/>
        <v>#DIV/0!</v>
      </c>
      <c r="Z84" s="163"/>
    </row>
    <row r="85" spans="1:26" s="188" customFormat="1" ht="15.75" x14ac:dyDescent="0.25">
      <c r="A85" s="193" t="s">
        <v>115</v>
      </c>
      <c r="B85" s="194" t="s">
        <v>116</v>
      </c>
      <c r="C85" s="190">
        <v>812.9</v>
      </c>
      <c r="D85" s="178">
        <v>78</v>
      </c>
      <c r="E85" s="207">
        <v>86</v>
      </c>
      <c r="F85" s="179">
        <f t="shared" si="38"/>
        <v>0.10579407061139132</v>
      </c>
      <c r="G85" s="180">
        <v>7</v>
      </c>
      <c r="H85" s="191"/>
      <c r="I85" s="250"/>
      <c r="J85" s="183"/>
      <c r="K85" s="184"/>
      <c r="L85" s="184"/>
      <c r="M85" s="185"/>
      <c r="N85" s="185"/>
      <c r="O85" s="185"/>
      <c r="P85" s="186"/>
      <c r="Q85" s="186"/>
      <c r="R85" s="180">
        <v>0</v>
      </c>
      <c r="S85" s="186"/>
      <c r="T85" s="186"/>
      <c r="U85" s="186"/>
      <c r="V85" s="211">
        <f t="shared" si="41"/>
        <v>8.6</v>
      </c>
      <c r="W85" s="186">
        <v>10</v>
      </c>
      <c r="X85" s="211">
        <v>8</v>
      </c>
      <c r="Y85" s="187">
        <f t="shared" si="42"/>
        <v>9.3023255813953494</v>
      </c>
      <c r="Z85" s="186"/>
    </row>
    <row r="86" spans="1:26" ht="15.75" x14ac:dyDescent="0.25">
      <c r="A86" s="5"/>
      <c r="B86" s="80" t="s">
        <v>39</v>
      </c>
      <c r="C86" s="79"/>
      <c r="D86" s="93">
        <f>SUM(D80:D85)</f>
        <v>204</v>
      </c>
      <c r="E86" s="73">
        <v>222</v>
      </c>
      <c r="F86" s="154"/>
      <c r="G86" s="17">
        <f>SUM(G80:G85)</f>
        <v>18</v>
      </c>
      <c r="H86" s="93"/>
      <c r="I86" s="93"/>
      <c r="J86" s="133"/>
      <c r="K86" s="93"/>
      <c r="L86" s="31"/>
      <c r="M86" s="17"/>
      <c r="N86" s="17"/>
      <c r="O86" s="17"/>
      <c r="P86" s="18"/>
      <c r="Q86" s="18"/>
      <c r="R86" s="112">
        <v>0</v>
      </c>
      <c r="S86" s="18"/>
      <c r="T86" s="18"/>
      <c r="U86" s="18"/>
      <c r="V86" s="214"/>
      <c r="W86" s="18"/>
      <c r="X86" s="216">
        <f>SUM(X80:X85)</f>
        <v>20</v>
      </c>
      <c r="Y86" s="158"/>
      <c r="Z86" s="18"/>
    </row>
    <row r="87" spans="1:26" x14ac:dyDescent="0.25">
      <c r="A87" s="263" t="s">
        <v>117</v>
      </c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</row>
    <row r="88" spans="1:26" ht="15.75" x14ac:dyDescent="0.25">
      <c r="A88" s="48" t="s">
        <v>118</v>
      </c>
      <c r="B88" s="27" t="s">
        <v>47</v>
      </c>
      <c r="C88" s="3">
        <v>631.46</v>
      </c>
      <c r="D88" s="87">
        <v>17</v>
      </c>
      <c r="E88" s="170">
        <v>18</v>
      </c>
      <c r="F88" s="153">
        <f t="shared" ref="F88:F94" si="43">E88/C88</f>
        <v>2.8505368511069582E-2</v>
      </c>
      <c r="G88" s="117">
        <v>1</v>
      </c>
      <c r="H88" s="10"/>
      <c r="I88" s="26"/>
      <c r="J88" s="126"/>
      <c r="K88" s="6"/>
      <c r="L88" s="31"/>
      <c r="M88" s="31"/>
      <c r="N88" s="31"/>
      <c r="O88" s="103"/>
      <c r="P88" s="5"/>
      <c r="Q88" s="5"/>
      <c r="R88" s="112">
        <v>0</v>
      </c>
      <c r="S88" s="5"/>
      <c r="T88" s="5"/>
      <c r="U88" s="5"/>
      <c r="V88" s="214">
        <f t="shared" ref="V88" si="44">E88*W88%</f>
        <v>1.8</v>
      </c>
      <c r="W88" s="5">
        <v>10</v>
      </c>
      <c r="X88" s="211">
        <v>1</v>
      </c>
      <c r="Y88" s="158">
        <f t="shared" ref="Y88" si="45">X88/E88%</f>
        <v>5.5555555555555554</v>
      </c>
      <c r="Z88" s="5"/>
    </row>
    <row r="89" spans="1:26" ht="15.75" x14ac:dyDescent="0.25">
      <c r="A89" s="48" t="s">
        <v>119</v>
      </c>
      <c r="B89" s="49" t="s">
        <v>120</v>
      </c>
      <c r="C89" s="8">
        <v>396.8</v>
      </c>
      <c r="D89" s="87">
        <v>0</v>
      </c>
      <c r="E89" s="170">
        <v>0</v>
      </c>
      <c r="F89" s="153">
        <f t="shared" si="43"/>
        <v>0</v>
      </c>
      <c r="G89" s="117">
        <v>0</v>
      </c>
      <c r="H89" s="10"/>
      <c r="I89" s="26"/>
      <c r="J89" s="126"/>
      <c r="K89" s="6"/>
      <c r="L89" s="31"/>
      <c r="M89" s="43"/>
      <c r="N89" s="43"/>
      <c r="O89" s="104"/>
      <c r="P89" s="5"/>
      <c r="Q89" s="5"/>
      <c r="R89" s="112">
        <v>0</v>
      </c>
      <c r="S89" s="5"/>
      <c r="T89" s="5"/>
      <c r="U89" s="5"/>
      <c r="V89" s="214">
        <f t="shared" ref="V89:V94" si="46">E89*W89%</f>
        <v>0</v>
      </c>
      <c r="W89" s="5">
        <v>10</v>
      </c>
      <c r="X89" s="211"/>
      <c r="Y89" s="158" t="e">
        <f t="shared" ref="Y89:Y94" si="47">X89/E89%</f>
        <v>#DIV/0!</v>
      </c>
      <c r="Z89" s="5"/>
    </row>
    <row r="90" spans="1:26" s="188" customFormat="1" ht="15.75" x14ac:dyDescent="0.25">
      <c r="A90" s="175" t="s">
        <v>121</v>
      </c>
      <c r="B90" s="189" t="s">
        <v>122</v>
      </c>
      <c r="C90" s="190">
        <v>143.5</v>
      </c>
      <c r="D90" s="178">
        <v>47</v>
      </c>
      <c r="E90" s="207">
        <v>48</v>
      </c>
      <c r="F90" s="179">
        <f t="shared" si="43"/>
        <v>0.33449477351916379</v>
      </c>
      <c r="G90" s="180">
        <v>4</v>
      </c>
      <c r="H90" s="191"/>
      <c r="I90" s="182"/>
      <c r="J90" s="183"/>
      <c r="K90" s="184"/>
      <c r="L90" s="184"/>
      <c r="M90" s="185"/>
      <c r="N90" s="185"/>
      <c r="O90" s="185"/>
      <c r="P90" s="186"/>
      <c r="Q90" s="186"/>
      <c r="R90" s="180">
        <v>0</v>
      </c>
      <c r="S90" s="186"/>
      <c r="T90" s="186"/>
      <c r="U90" s="186"/>
      <c r="V90" s="211">
        <f t="shared" si="46"/>
        <v>4.8000000000000007</v>
      </c>
      <c r="W90" s="186">
        <v>10</v>
      </c>
      <c r="X90" s="211">
        <v>4</v>
      </c>
      <c r="Y90" s="187">
        <f t="shared" si="47"/>
        <v>8.3333333333333339</v>
      </c>
      <c r="Z90" s="186"/>
    </row>
    <row r="91" spans="1:26" s="188" customFormat="1" ht="15.75" x14ac:dyDescent="0.25">
      <c r="A91" s="175" t="s">
        <v>123</v>
      </c>
      <c r="B91" s="189" t="s">
        <v>124</v>
      </c>
      <c r="C91" s="190">
        <v>29.9</v>
      </c>
      <c r="D91" s="178">
        <v>5</v>
      </c>
      <c r="E91" s="207">
        <v>6</v>
      </c>
      <c r="F91" s="179">
        <f t="shared" si="43"/>
        <v>0.20066889632107024</v>
      </c>
      <c r="G91" s="180">
        <v>0</v>
      </c>
      <c r="H91" s="191"/>
      <c r="I91" s="182"/>
      <c r="J91" s="183"/>
      <c r="K91" s="184"/>
      <c r="L91" s="184"/>
      <c r="M91" s="184"/>
      <c r="N91" s="184"/>
      <c r="O91" s="184"/>
      <c r="P91" s="186"/>
      <c r="Q91" s="186"/>
      <c r="R91" s="180">
        <v>0</v>
      </c>
      <c r="S91" s="186"/>
      <c r="T91" s="186"/>
      <c r="U91" s="186"/>
      <c r="V91" s="211">
        <f t="shared" si="46"/>
        <v>0.60000000000000009</v>
      </c>
      <c r="W91" s="186">
        <v>10</v>
      </c>
      <c r="X91" s="211"/>
      <c r="Y91" s="187">
        <f t="shared" si="47"/>
        <v>0</v>
      </c>
      <c r="Z91" s="186"/>
    </row>
    <row r="92" spans="1:26" s="188" customFormat="1" ht="15.75" x14ac:dyDescent="0.25">
      <c r="A92" s="175" t="s">
        <v>125</v>
      </c>
      <c r="B92" s="176" t="s">
        <v>126</v>
      </c>
      <c r="C92" s="192">
        <v>21.2</v>
      </c>
      <c r="D92" s="178">
        <v>0</v>
      </c>
      <c r="E92" s="207">
        <v>0</v>
      </c>
      <c r="F92" s="179">
        <f t="shared" si="43"/>
        <v>0</v>
      </c>
      <c r="G92" s="180">
        <v>0</v>
      </c>
      <c r="H92" s="191"/>
      <c r="I92" s="182"/>
      <c r="J92" s="183"/>
      <c r="K92" s="184"/>
      <c r="L92" s="184"/>
      <c r="M92" s="185"/>
      <c r="N92" s="185"/>
      <c r="O92" s="185"/>
      <c r="P92" s="186"/>
      <c r="Q92" s="186"/>
      <c r="R92" s="180">
        <v>0</v>
      </c>
      <c r="S92" s="186"/>
      <c r="T92" s="186"/>
      <c r="U92" s="186"/>
      <c r="V92" s="211">
        <f t="shared" si="46"/>
        <v>0</v>
      </c>
      <c r="W92" s="186">
        <v>10</v>
      </c>
      <c r="X92" s="211"/>
      <c r="Y92" s="187" t="e">
        <f t="shared" si="47"/>
        <v>#DIV/0!</v>
      </c>
      <c r="Z92" s="186"/>
    </row>
    <row r="93" spans="1:26" s="188" customFormat="1" ht="15.75" x14ac:dyDescent="0.25">
      <c r="A93" s="175" t="s">
        <v>127</v>
      </c>
      <c r="B93" s="176" t="s">
        <v>128</v>
      </c>
      <c r="C93" s="177">
        <v>95.58</v>
      </c>
      <c r="D93" s="178">
        <v>0</v>
      </c>
      <c r="E93" s="207">
        <v>1</v>
      </c>
      <c r="F93" s="179">
        <f t="shared" si="43"/>
        <v>1.0462439840970915E-2</v>
      </c>
      <c r="G93" s="180">
        <v>0</v>
      </c>
      <c r="H93" s="191"/>
      <c r="I93" s="182"/>
      <c r="J93" s="183"/>
      <c r="K93" s="184"/>
      <c r="L93" s="184"/>
      <c r="M93" s="184"/>
      <c r="N93" s="184"/>
      <c r="O93" s="184"/>
      <c r="P93" s="186"/>
      <c r="Q93" s="186"/>
      <c r="R93" s="180">
        <v>0</v>
      </c>
      <c r="S93" s="186"/>
      <c r="T93" s="186"/>
      <c r="U93" s="186"/>
      <c r="V93" s="211">
        <f t="shared" si="46"/>
        <v>0.1</v>
      </c>
      <c r="W93" s="186">
        <v>10</v>
      </c>
      <c r="X93" s="211"/>
      <c r="Y93" s="187">
        <f t="shared" si="47"/>
        <v>0</v>
      </c>
      <c r="Z93" s="186"/>
    </row>
    <row r="94" spans="1:26" s="188" customFormat="1" ht="15.75" x14ac:dyDescent="0.25">
      <c r="A94" s="175" t="s">
        <v>129</v>
      </c>
      <c r="B94" s="176" t="s">
        <v>130</v>
      </c>
      <c r="C94" s="177">
        <v>140.6</v>
      </c>
      <c r="D94" s="178">
        <v>5</v>
      </c>
      <c r="E94" s="207">
        <v>6</v>
      </c>
      <c r="F94" s="179">
        <f t="shared" si="43"/>
        <v>4.2674253200568994E-2</v>
      </c>
      <c r="G94" s="180">
        <v>0</v>
      </c>
      <c r="H94" s="181"/>
      <c r="I94" s="182"/>
      <c r="J94" s="183"/>
      <c r="K94" s="184"/>
      <c r="L94" s="184"/>
      <c r="M94" s="185"/>
      <c r="N94" s="185"/>
      <c r="O94" s="185"/>
      <c r="P94" s="186"/>
      <c r="Q94" s="186"/>
      <c r="R94" s="180">
        <v>0</v>
      </c>
      <c r="S94" s="186"/>
      <c r="T94" s="186"/>
      <c r="U94" s="186"/>
      <c r="V94" s="211">
        <f t="shared" si="46"/>
        <v>0.60000000000000009</v>
      </c>
      <c r="W94" s="186">
        <v>10</v>
      </c>
      <c r="X94" s="211"/>
      <c r="Y94" s="187">
        <f t="shared" si="47"/>
        <v>0</v>
      </c>
      <c r="Z94" s="186"/>
    </row>
    <row r="95" spans="1:26" ht="15.75" x14ac:dyDescent="0.25">
      <c r="A95" s="5"/>
      <c r="B95" s="73" t="s">
        <v>39</v>
      </c>
      <c r="C95" s="74"/>
      <c r="D95" s="93">
        <f>SUM(D88:D94)</f>
        <v>74</v>
      </c>
      <c r="E95" s="73">
        <v>78</v>
      </c>
      <c r="F95" s="154"/>
      <c r="G95" s="17">
        <f>SUM(G88:G94)</f>
        <v>5</v>
      </c>
      <c r="H95" s="93"/>
      <c r="I95" s="93"/>
      <c r="J95" s="131"/>
      <c r="K95" s="93"/>
      <c r="L95" s="31"/>
      <c r="M95" s="17"/>
      <c r="N95" s="17"/>
      <c r="O95" s="17"/>
      <c r="P95" s="18"/>
      <c r="Q95" s="18"/>
      <c r="R95" s="112">
        <v>0</v>
      </c>
      <c r="S95" s="18"/>
      <c r="T95" s="18"/>
      <c r="U95" s="18"/>
      <c r="V95" s="214"/>
      <c r="W95" s="18"/>
      <c r="X95" s="216">
        <f>SUM(X88:X94)</f>
        <v>5</v>
      </c>
      <c r="Y95" s="158"/>
      <c r="Z95" s="18"/>
    </row>
    <row r="96" spans="1:26" x14ac:dyDescent="0.25">
      <c r="A96" s="263" t="s">
        <v>131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</row>
    <row r="97" spans="1:26" ht="15.75" x14ac:dyDescent="0.25">
      <c r="A97" s="1" t="s">
        <v>132</v>
      </c>
      <c r="B97" s="2" t="s">
        <v>47</v>
      </c>
      <c r="C97" s="8">
        <v>1541.2</v>
      </c>
      <c r="D97" s="87">
        <v>92</v>
      </c>
      <c r="E97" s="170">
        <v>80</v>
      </c>
      <c r="F97" s="153">
        <f t="shared" ref="F97:F100" si="48">E97/C97</f>
        <v>5.1907604464053986E-2</v>
      </c>
      <c r="G97" s="117">
        <v>9</v>
      </c>
      <c r="H97" s="10"/>
      <c r="I97" s="26"/>
      <c r="J97" s="126"/>
      <c r="K97" s="6"/>
      <c r="L97" s="31"/>
      <c r="M97" s="31"/>
      <c r="N97" s="31"/>
      <c r="O97" s="103">
        <v>2</v>
      </c>
      <c r="P97" s="5"/>
      <c r="Q97" s="5"/>
      <c r="R97" s="112">
        <v>0</v>
      </c>
      <c r="S97" s="5"/>
      <c r="T97" s="5"/>
      <c r="U97" s="5">
        <v>23</v>
      </c>
      <c r="V97" s="214">
        <f t="shared" ref="V97" si="49">E97*W97%</f>
        <v>8</v>
      </c>
      <c r="W97" s="5">
        <v>10</v>
      </c>
      <c r="X97" s="211">
        <v>8</v>
      </c>
      <c r="Y97" s="158">
        <f t="shared" ref="Y97" si="50">X97/E97%</f>
        <v>10</v>
      </c>
      <c r="Z97" s="5"/>
    </row>
    <row r="98" spans="1:26" ht="15.75" x14ac:dyDescent="0.25">
      <c r="A98" s="1" t="s">
        <v>133</v>
      </c>
      <c r="B98" s="2" t="s">
        <v>134</v>
      </c>
      <c r="C98" s="8">
        <v>400</v>
      </c>
      <c r="D98" s="87">
        <v>92</v>
      </c>
      <c r="E98" s="170">
        <v>75</v>
      </c>
      <c r="F98" s="153">
        <f t="shared" si="48"/>
        <v>0.1875</v>
      </c>
      <c r="G98" s="117">
        <v>9</v>
      </c>
      <c r="H98" s="10"/>
      <c r="I98" s="52"/>
      <c r="J98" s="126"/>
      <c r="K98" s="6"/>
      <c r="L98" s="31"/>
      <c r="M98" s="43"/>
      <c r="N98" s="43"/>
      <c r="O98" s="104"/>
      <c r="P98" s="5"/>
      <c r="Q98" s="5"/>
      <c r="R98" s="112">
        <v>0</v>
      </c>
      <c r="S98" s="5"/>
      <c r="T98" s="5"/>
      <c r="U98" s="5"/>
      <c r="V98" s="214">
        <f t="shared" ref="V98:V100" si="51">E98*W98%</f>
        <v>7.5</v>
      </c>
      <c r="W98" s="5">
        <v>10</v>
      </c>
      <c r="X98" s="211">
        <v>7</v>
      </c>
      <c r="Y98" s="158">
        <f t="shared" ref="Y98:Y100" si="52">X98/E98%</f>
        <v>9.3333333333333339</v>
      </c>
      <c r="Z98" s="5"/>
    </row>
    <row r="99" spans="1:26" ht="15.75" x14ac:dyDescent="0.25">
      <c r="A99" s="1" t="s">
        <v>135</v>
      </c>
      <c r="B99" s="2" t="s">
        <v>136</v>
      </c>
      <c r="C99" s="8">
        <v>17.399999999999999</v>
      </c>
      <c r="D99" s="87">
        <v>0</v>
      </c>
      <c r="E99" s="170">
        <v>0</v>
      </c>
      <c r="F99" s="153">
        <f t="shared" si="48"/>
        <v>0</v>
      </c>
      <c r="G99" s="117">
        <v>0</v>
      </c>
      <c r="H99" s="10"/>
      <c r="I99" s="26"/>
      <c r="J99" s="126"/>
      <c r="K99" s="6"/>
      <c r="L99" s="31"/>
      <c r="M99" s="43"/>
      <c r="N99" s="43"/>
      <c r="O99" s="104"/>
      <c r="P99" s="5"/>
      <c r="Q99" s="5"/>
      <c r="R99" s="112">
        <v>0</v>
      </c>
      <c r="S99" s="5"/>
      <c r="T99" s="5"/>
      <c r="U99" s="5"/>
      <c r="V99" s="214">
        <f t="shared" si="51"/>
        <v>0</v>
      </c>
      <c r="W99" s="5">
        <v>10</v>
      </c>
      <c r="X99" s="211"/>
      <c r="Y99" s="158" t="e">
        <f t="shared" si="52"/>
        <v>#DIV/0!</v>
      </c>
      <c r="Z99" s="5"/>
    </row>
    <row r="100" spans="1:26" ht="15.75" x14ac:dyDescent="0.25">
      <c r="A100" s="1" t="s">
        <v>137</v>
      </c>
      <c r="B100" s="2" t="s">
        <v>138</v>
      </c>
      <c r="C100" s="8">
        <v>210.3</v>
      </c>
      <c r="D100" s="87">
        <v>13</v>
      </c>
      <c r="E100" s="170">
        <v>27</v>
      </c>
      <c r="F100" s="153">
        <f t="shared" si="48"/>
        <v>0.12838801711840228</v>
      </c>
      <c r="G100" s="117">
        <v>0</v>
      </c>
      <c r="H100" s="10"/>
      <c r="I100" s="26"/>
      <c r="J100" s="126"/>
      <c r="K100" s="6"/>
      <c r="L100" s="31"/>
      <c r="M100" s="43"/>
      <c r="N100" s="43"/>
      <c r="O100" s="104"/>
      <c r="P100" s="5"/>
      <c r="Q100" s="5"/>
      <c r="R100" s="112">
        <v>0</v>
      </c>
      <c r="S100" s="5"/>
      <c r="T100" s="5"/>
      <c r="U100" s="5"/>
      <c r="V100" s="214">
        <f t="shared" si="51"/>
        <v>2.7</v>
      </c>
      <c r="W100" s="5">
        <v>10</v>
      </c>
      <c r="X100" s="211">
        <v>2</v>
      </c>
      <c r="Y100" s="158">
        <f t="shared" si="52"/>
        <v>7.4074074074074066</v>
      </c>
      <c r="Z100" s="5"/>
    </row>
    <row r="101" spans="1:26" ht="15.75" x14ac:dyDescent="0.25">
      <c r="A101" s="5"/>
      <c r="B101" s="80" t="s">
        <v>39</v>
      </c>
      <c r="C101" s="79"/>
      <c r="D101" s="93">
        <f>SUM(D97:D100)</f>
        <v>197</v>
      </c>
      <c r="E101" s="73">
        <v>182</v>
      </c>
      <c r="F101" s="154"/>
      <c r="G101" s="17">
        <f>SUM(G97:G100)</f>
        <v>18</v>
      </c>
      <c r="H101" s="93"/>
      <c r="I101" s="93"/>
      <c r="J101" s="131"/>
      <c r="K101" s="93"/>
      <c r="L101" s="31"/>
      <c r="M101" s="17"/>
      <c r="N101" s="17"/>
      <c r="O101" s="17"/>
      <c r="P101" s="18"/>
      <c r="Q101" s="18"/>
      <c r="R101" s="112">
        <v>0</v>
      </c>
      <c r="S101" s="18"/>
      <c r="T101" s="18"/>
      <c r="U101" s="18"/>
      <c r="V101" s="214"/>
      <c r="W101" s="18"/>
      <c r="X101" s="216">
        <f>SUM(X97:X100)</f>
        <v>17</v>
      </c>
      <c r="Y101" s="158"/>
      <c r="Z101" s="18"/>
    </row>
    <row r="102" spans="1:26" x14ac:dyDescent="0.25">
      <c r="A102" s="263" t="s">
        <v>139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</row>
    <row r="103" spans="1:26" ht="15.75" x14ac:dyDescent="0.25">
      <c r="A103" s="1" t="s">
        <v>140</v>
      </c>
      <c r="B103" s="2" t="s">
        <v>47</v>
      </c>
      <c r="C103" s="8">
        <v>249.5</v>
      </c>
      <c r="D103" s="90">
        <v>0</v>
      </c>
      <c r="E103" s="170">
        <v>0</v>
      </c>
      <c r="F103" s="153">
        <f t="shared" ref="F103:F107" si="53">E103/C103</f>
        <v>0</v>
      </c>
      <c r="G103" s="143"/>
      <c r="H103" s="10"/>
      <c r="I103" s="26"/>
      <c r="J103" s="128"/>
      <c r="K103" s="6"/>
      <c r="L103" s="31"/>
      <c r="M103" s="31"/>
      <c r="N103" s="31"/>
      <c r="O103" s="103"/>
      <c r="P103" s="5"/>
      <c r="Q103" s="5"/>
      <c r="R103" s="112">
        <v>0</v>
      </c>
      <c r="S103" s="5"/>
      <c r="T103" s="5"/>
      <c r="U103" s="5"/>
      <c r="V103" s="214">
        <f t="shared" ref="V103" si="54">E103*W103%</f>
        <v>0</v>
      </c>
      <c r="W103" s="5">
        <v>10</v>
      </c>
      <c r="X103" s="211"/>
      <c r="Y103" s="158" t="e">
        <f t="shared" ref="Y103" si="55">X103/E103%</f>
        <v>#DIV/0!</v>
      </c>
      <c r="Z103" s="5"/>
    </row>
    <row r="104" spans="1:26" ht="15.75" x14ac:dyDescent="0.25">
      <c r="A104" s="1" t="s">
        <v>141</v>
      </c>
      <c r="B104" s="2" t="s">
        <v>142</v>
      </c>
      <c r="C104" s="8">
        <v>98.5</v>
      </c>
      <c r="D104" s="118">
        <v>3</v>
      </c>
      <c r="E104" s="170">
        <v>5</v>
      </c>
      <c r="F104" s="153">
        <f t="shared" si="53"/>
        <v>5.0761421319796954E-2</v>
      </c>
      <c r="G104" s="117">
        <v>0</v>
      </c>
      <c r="H104" s="10"/>
      <c r="I104" s="52"/>
      <c r="J104" s="134"/>
      <c r="K104" s="6"/>
      <c r="L104" s="31"/>
      <c r="M104" s="43"/>
      <c r="N104" s="43"/>
      <c r="O104" s="104"/>
      <c r="P104" s="5"/>
      <c r="Q104" s="5"/>
      <c r="R104" s="112">
        <v>0</v>
      </c>
      <c r="S104" s="5"/>
      <c r="T104" s="5"/>
      <c r="U104" s="5"/>
      <c r="V104" s="214">
        <f t="shared" ref="V104:V107" si="56">E104*W104%</f>
        <v>0.5</v>
      </c>
      <c r="W104" s="5">
        <v>10</v>
      </c>
      <c r="X104" s="211"/>
      <c r="Y104" s="158">
        <f t="shared" ref="Y104:Y107" si="57">X104/E104%</f>
        <v>0</v>
      </c>
      <c r="Z104" s="5"/>
    </row>
    <row r="105" spans="1:26" ht="15.75" x14ac:dyDescent="0.25">
      <c r="A105" s="1" t="s">
        <v>143</v>
      </c>
      <c r="B105" s="2" t="s">
        <v>144</v>
      </c>
      <c r="C105" s="8">
        <v>164.6</v>
      </c>
      <c r="D105" s="118">
        <v>5</v>
      </c>
      <c r="E105" s="170">
        <v>12</v>
      </c>
      <c r="F105" s="153">
        <f t="shared" si="53"/>
        <v>7.2904009720534638E-2</v>
      </c>
      <c r="G105" s="117">
        <v>0</v>
      </c>
      <c r="H105" s="10"/>
      <c r="I105" s="52"/>
      <c r="J105" s="134"/>
      <c r="K105" s="6"/>
      <c r="L105" s="31"/>
      <c r="M105" s="43"/>
      <c r="N105" s="43"/>
      <c r="O105" s="104"/>
      <c r="P105" s="5"/>
      <c r="Q105" s="5"/>
      <c r="R105" s="112">
        <v>0</v>
      </c>
      <c r="S105" s="5"/>
      <c r="T105" s="5"/>
      <c r="U105" s="5"/>
      <c r="V105" s="214">
        <f t="shared" si="56"/>
        <v>1.2000000000000002</v>
      </c>
      <c r="W105" s="5">
        <v>10</v>
      </c>
      <c r="X105" s="211">
        <v>1</v>
      </c>
      <c r="Y105" s="158">
        <f t="shared" si="57"/>
        <v>8.3333333333333339</v>
      </c>
      <c r="Z105" s="5"/>
    </row>
    <row r="106" spans="1:26" ht="15.75" x14ac:dyDescent="0.25">
      <c r="A106" s="1" t="s">
        <v>145</v>
      </c>
      <c r="B106" s="2" t="s">
        <v>146</v>
      </c>
      <c r="C106" s="8">
        <v>7.08</v>
      </c>
      <c r="D106" s="118">
        <v>0</v>
      </c>
      <c r="E106" s="170">
        <v>0</v>
      </c>
      <c r="F106" s="153">
        <f t="shared" si="53"/>
        <v>0</v>
      </c>
      <c r="G106" s="117">
        <v>0</v>
      </c>
      <c r="H106" s="10"/>
      <c r="I106" s="26"/>
      <c r="J106" s="134"/>
      <c r="K106" s="6"/>
      <c r="L106" s="31"/>
      <c r="M106" s="43"/>
      <c r="N106" s="43"/>
      <c r="O106" s="104"/>
      <c r="P106" s="5"/>
      <c r="Q106" s="5"/>
      <c r="R106" s="112">
        <v>0</v>
      </c>
      <c r="S106" s="5"/>
      <c r="T106" s="5"/>
      <c r="U106" s="5"/>
      <c r="V106" s="214">
        <f t="shared" si="56"/>
        <v>0</v>
      </c>
      <c r="W106" s="5">
        <v>10</v>
      </c>
      <c r="X106" s="211"/>
      <c r="Y106" s="158" t="e">
        <f t="shared" si="57"/>
        <v>#DIV/0!</v>
      </c>
      <c r="Z106" s="5"/>
    </row>
    <row r="107" spans="1:26" ht="15.75" x14ac:dyDescent="0.25">
      <c r="A107" s="1" t="s">
        <v>147</v>
      </c>
      <c r="B107" s="2" t="s">
        <v>148</v>
      </c>
      <c r="C107" s="8">
        <v>11.75</v>
      </c>
      <c r="D107" s="118">
        <v>0</v>
      </c>
      <c r="E107" s="170">
        <v>0</v>
      </c>
      <c r="F107" s="153">
        <f t="shared" si="53"/>
        <v>0</v>
      </c>
      <c r="G107" s="117">
        <v>0</v>
      </c>
      <c r="H107" s="10"/>
      <c r="I107" s="26"/>
      <c r="J107" s="134"/>
      <c r="K107" s="6"/>
      <c r="L107" s="31"/>
      <c r="M107" s="43"/>
      <c r="N107" s="43"/>
      <c r="O107" s="104"/>
      <c r="P107" s="5"/>
      <c r="Q107" s="5"/>
      <c r="R107" s="112">
        <v>0</v>
      </c>
      <c r="S107" s="5"/>
      <c r="T107" s="5"/>
      <c r="U107" s="5"/>
      <c r="V107" s="214">
        <f t="shared" si="56"/>
        <v>0</v>
      </c>
      <c r="W107" s="5">
        <v>10</v>
      </c>
      <c r="X107" s="211"/>
      <c r="Y107" s="158" t="e">
        <f t="shared" si="57"/>
        <v>#DIV/0!</v>
      </c>
      <c r="Z107" s="5"/>
    </row>
    <row r="108" spans="1:26" ht="15.75" x14ac:dyDescent="0.25">
      <c r="A108" s="5"/>
      <c r="B108" s="80" t="s">
        <v>39</v>
      </c>
      <c r="C108" s="79"/>
      <c r="D108" s="93">
        <f>SUM(D103:D107)</f>
        <v>8</v>
      </c>
      <c r="E108" s="73">
        <v>17</v>
      </c>
      <c r="F108" s="154"/>
      <c r="G108" s="17"/>
      <c r="H108" s="93"/>
      <c r="I108" s="93"/>
      <c r="J108" s="133"/>
      <c r="K108" s="93"/>
      <c r="L108" s="31"/>
      <c r="M108" s="17"/>
      <c r="N108" s="17"/>
      <c r="O108" s="17"/>
      <c r="P108" s="18"/>
      <c r="Q108" s="18"/>
      <c r="R108" s="112">
        <v>0</v>
      </c>
      <c r="S108" s="18"/>
      <c r="T108" s="18"/>
      <c r="U108" s="18"/>
      <c r="V108" s="214"/>
      <c r="W108" s="18"/>
      <c r="X108" s="216">
        <f>SUM(X103:X107)</f>
        <v>1</v>
      </c>
      <c r="Y108" s="158"/>
      <c r="Z108" s="18"/>
    </row>
    <row r="109" spans="1:26" ht="14.45" x14ac:dyDescent="0.3">
      <c r="A109" s="263">
        <v>1</v>
      </c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</row>
    <row r="110" spans="1:26" ht="15.75" x14ac:dyDescent="0.25">
      <c r="A110" s="1" t="s">
        <v>149</v>
      </c>
      <c r="B110" s="2" t="s">
        <v>47</v>
      </c>
      <c r="C110" s="8">
        <v>587.20000000000005</v>
      </c>
      <c r="D110" s="87">
        <v>0</v>
      </c>
      <c r="E110" s="170">
        <v>0</v>
      </c>
      <c r="F110" s="153">
        <f t="shared" ref="F110:F112" si="58">E110/C110</f>
        <v>0</v>
      </c>
      <c r="G110" s="117">
        <v>0</v>
      </c>
      <c r="H110" s="10"/>
      <c r="I110" s="26"/>
      <c r="J110" s="134"/>
      <c r="K110" s="6"/>
      <c r="L110" s="31"/>
      <c r="M110" s="31"/>
      <c r="N110" s="31"/>
      <c r="O110" s="103"/>
      <c r="P110" s="5"/>
      <c r="Q110" s="5"/>
      <c r="R110" s="112">
        <v>0</v>
      </c>
      <c r="S110" s="5"/>
      <c r="T110" s="5"/>
      <c r="U110" s="5"/>
      <c r="V110" s="214">
        <f t="shared" ref="V110" si="59">E110*W110%</f>
        <v>0</v>
      </c>
      <c r="W110" s="5">
        <v>10</v>
      </c>
      <c r="X110" s="211"/>
      <c r="Y110" s="158" t="e">
        <f t="shared" ref="Y110" si="60">X110/E110%</f>
        <v>#DIV/0!</v>
      </c>
      <c r="Z110" s="5"/>
    </row>
    <row r="111" spans="1:26" ht="30" x14ac:dyDescent="0.25">
      <c r="A111" s="1" t="s">
        <v>150</v>
      </c>
      <c r="B111" s="2" t="s">
        <v>151</v>
      </c>
      <c r="C111" s="21">
        <v>0</v>
      </c>
      <c r="D111" s="86">
        <v>0</v>
      </c>
      <c r="E111" s="170">
        <v>0</v>
      </c>
      <c r="F111" s="153" t="e">
        <f t="shared" si="58"/>
        <v>#DIV/0!</v>
      </c>
      <c r="G111" s="117">
        <v>0</v>
      </c>
      <c r="H111" s="10"/>
      <c r="I111" s="52"/>
      <c r="J111" s="134"/>
      <c r="K111" s="6"/>
      <c r="L111" s="31"/>
      <c r="M111" s="43"/>
      <c r="N111" s="43"/>
      <c r="O111" s="104"/>
      <c r="P111" s="5"/>
      <c r="Q111" s="5"/>
      <c r="R111" s="112">
        <v>0</v>
      </c>
      <c r="S111" s="5"/>
      <c r="T111" s="5"/>
      <c r="U111" s="5"/>
      <c r="V111" s="214">
        <f t="shared" ref="V111:V112" si="61">E111*W111%</f>
        <v>0</v>
      </c>
      <c r="W111" s="5">
        <v>10</v>
      </c>
      <c r="X111" s="211"/>
      <c r="Y111" s="158" t="e">
        <f t="shared" ref="Y111:Y112" si="62">X111/E111%</f>
        <v>#DIV/0!</v>
      </c>
      <c r="Z111" s="5"/>
    </row>
    <row r="112" spans="1:26" ht="15.75" x14ac:dyDescent="0.25">
      <c r="A112" s="1" t="s">
        <v>152</v>
      </c>
      <c r="B112" s="2" t="s">
        <v>153</v>
      </c>
      <c r="C112" s="8">
        <v>200.45</v>
      </c>
      <c r="D112" s="87">
        <v>6</v>
      </c>
      <c r="E112" s="170">
        <v>5</v>
      </c>
      <c r="F112" s="153">
        <f t="shared" si="58"/>
        <v>2.4943876278373661E-2</v>
      </c>
      <c r="G112" s="117">
        <v>0</v>
      </c>
      <c r="H112" s="10"/>
      <c r="I112" s="26"/>
      <c r="J112" s="134"/>
      <c r="K112" s="6"/>
      <c r="L112" s="31"/>
      <c r="M112" s="43"/>
      <c r="N112" s="43"/>
      <c r="O112" s="104"/>
      <c r="P112" s="5"/>
      <c r="Q112" s="5"/>
      <c r="R112" s="112">
        <v>0</v>
      </c>
      <c r="S112" s="5"/>
      <c r="T112" s="5"/>
      <c r="U112" s="5"/>
      <c r="V112" s="214">
        <f t="shared" si="61"/>
        <v>0.5</v>
      </c>
      <c r="W112" s="5">
        <v>10</v>
      </c>
      <c r="X112" s="211"/>
      <c r="Y112" s="158">
        <f t="shared" si="62"/>
        <v>0</v>
      </c>
      <c r="Z112" s="5"/>
    </row>
    <row r="113" spans="1:26" ht="15.75" x14ac:dyDescent="0.25">
      <c r="A113" s="5"/>
      <c r="B113" s="80" t="s">
        <v>39</v>
      </c>
      <c r="C113" s="79"/>
      <c r="D113" s="93">
        <f>SUM(D110:D112)</f>
        <v>6</v>
      </c>
      <c r="E113" s="73">
        <v>5</v>
      </c>
      <c r="F113" s="154"/>
      <c r="G113" s="17"/>
      <c r="H113" s="93"/>
      <c r="I113" s="93"/>
      <c r="J113" s="133"/>
      <c r="K113" s="93"/>
      <c r="L113" s="31"/>
      <c r="M113" s="17"/>
      <c r="N113" s="17"/>
      <c r="O113" s="17"/>
      <c r="P113" s="18"/>
      <c r="Q113" s="18"/>
      <c r="R113" s="112">
        <v>0</v>
      </c>
      <c r="S113" s="18"/>
      <c r="T113" s="18"/>
      <c r="U113" s="18"/>
      <c r="V113" s="214"/>
      <c r="W113" s="18"/>
      <c r="X113" s="211"/>
      <c r="Y113" s="158"/>
      <c r="Z113" s="18"/>
    </row>
    <row r="114" spans="1:26" x14ac:dyDescent="0.25">
      <c r="A114" s="263" t="s">
        <v>154</v>
      </c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</row>
    <row r="115" spans="1:26" ht="15.75" x14ac:dyDescent="0.25">
      <c r="A115" s="1" t="s">
        <v>155</v>
      </c>
      <c r="B115" s="2" t="s">
        <v>25</v>
      </c>
      <c r="C115" s="8">
        <v>240.6</v>
      </c>
      <c r="D115" s="87">
        <v>0</v>
      </c>
      <c r="E115" s="170">
        <v>11</v>
      </c>
      <c r="F115" s="153">
        <f t="shared" ref="F115:F116" si="63">E115/C115</f>
        <v>4.5719035743973402E-2</v>
      </c>
      <c r="G115" s="117">
        <v>0</v>
      </c>
      <c r="H115" s="10"/>
      <c r="I115" s="26"/>
      <c r="J115" s="134"/>
      <c r="K115" s="6"/>
      <c r="L115" s="31"/>
      <c r="M115" s="31"/>
      <c r="N115" s="31"/>
      <c r="O115" s="103"/>
      <c r="P115" s="5"/>
      <c r="Q115" s="5"/>
      <c r="R115" s="112">
        <v>0</v>
      </c>
      <c r="S115" s="5"/>
      <c r="T115" s="5"/>
      <c r="U115" s="5"/>
      <c r="V115" s="214">
        <f t="shared" ref="V115" si="64">E115*W115%</f>
        <v>1.1000000000000001</v>
      </c>
      <c r="W115" s="5">
        <v>10</v>
      </c>
      <c r="X115" s="211"/>
      <c r="Y115" s="158">
        <f t="shared" ref="Y115" si="65">X115/E115%</f>
        <v>0</v>
      </c>
      <c r="Z115" s="5"/>
    </row>
    <row r="116" spans="1:26" ht="30" x14ac:dyDescent="0.25">
      <c r="A116" s="1" t="s">
        <v>156</v>
      </c>
      <c r="B116" s="2" t="s">
        <v>157</v>
      </c>
      <c r="C116" s="8">
        <v>332.5</v>
      </c>
      <c r="D116" s="86">
        <v>0</v>
      </c>
      <c r="E116" s="170">
        <v>0</v>
      </c>
      <c r="F116" s="153">
        <f t="shared" si="63"/>
        <v>0</v>
      </c>
      <c r="G116" s="117">
        <v>0</v>
      </c>
      <c r="H116" s="10"/>
      <c r="I116" s="26"/>
      <c r="J116" s="134"/>
      <c r="K116" s="6"/>
      <c r="L116" s="31"/>
      <c r="M116" s="43"/>
      <c r="N116" s="43"/>
      <c r="O116" s="104"/>
      <c r="P116" s="5"/>
      <c r="Q116" s="5"/>
      <c r="R116" s="112">
        <v>0</v>
      </c>
      <c r="S116" s="5"/>
      <c r="T116" s="5"/>
      <c r="U116" s="5"/>
      <c r="V116" s="214">
        <f t="shared" ref="V116" si="66">E116*W116%</f>
        <v>0</v>
      </c>
      <c r="W116" s="5">
        <v>10</v>
      </c>
      <c r="X116" s="211"/>
      <c r="Y116" s="158" t="e">
        <f t="shared" ref="Y116" si="67">X116/E116%</f>
        <v>#DIV/0!</v>
      </c>
      <c r="Z116" s="5"/>
    </row>
    <row r="117" spans="1:26" ht="15.75" x14ac:dyDescent="0.25">
      <c r="A117" s="5"/>
      <c r="B117" s="80" t="s">
        <v>39</v>
      </c>
      <c r="C117" s="79"/>
      <c r="D117" s="93"/>
      <c r="E117" s="73">
        <v>11</v>
      </c>
      <c r="F117" s="154"/>
      <c r="G117" s="17"/>
      <c r="H117" s="93"/>
      <c r="I117" s="93"/>
      <c r="J117" s="133"/>
      <c r="K117" s="93"/>
      <c r="L117" s="31"/>
      <c r="M117" s="17"/>
      <c r="N117" s="17"/>
      <c r="O117" s="17"/>
      <c r="P117" s="18"/>
      <c r="Q117" s="18"/>
      <c r="R117" s="112">
        <v>0</v>
      </c>
      <c r="S117" s="18"/>
      <c r="T117" s="18"/>
      <c r="U117" s="18"/>
      <c r="V117" s="214"/>
      <c r="W117" s="18"/>
      <c r="X117" s="211"/>
      <c r="Y117" s="158"/>
      <c r="Z117" s="18"/>
    </row>
    <row r="118" spans="1:26" x14ac:dyDescent="0.25">
      <c r="A118" s="263" t="s">
        <v>158</v>
      </c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</row>
    <row r="119" spans="1:26" ht="15.75" x14ac:dyDescent="0.25">
      <c r="A119" s="53" t="s">
        <v>159</v>
      </c>
      <c r="B119" s="54" t="s">
        <v>25</v>
      </c>
      <c r="C119" s="30">
        <v>358.5</v>
      </c>
      <c r="D119" s="91">
        <v>10</v>
      </c>
      <c r="E119" s="174">
        <v>3</v>
      </c>
      <c r="F119" s="153">
        <f t="shared" ref="F119:F121" si="68">E119/C119</f>
        <v>8.368200836820083E-3</v>
      </c>
      <c r="G119" s="117">
        <v>0</v>
      </c>
      <c r="H119" s="32"/>
      <c r="I119" s="26"/>
      <c r="J119" s="145"/>
      <c r="K119" s="32"/>
      <c r="L119" s="31"/>
      <c r="M119" s="31"/>
      <c r="N119" s="31"/>
      <c r="O119" s="103"/>
      <c r="P119" s="5"/>
      <c r="Q119" s="5"/>
      <c r="R119" s="112">
        <v>0</v>
      </c>
      <c r="S119" s="5"/>
      <c r="T119" s="5"/>
      <c r="U119" s="5"/>
      <c r="V119" s="214">
        <f t="shared" ref="V119" si="69">E119*W119%</f>
        <v>0.30000000000000004</v>
      </c>
      <c r="W119" s="5">
        <v>10</v>
      </c>
      <c r="X119" s="211"/>
      <c r="Y119" s="158">
        <f t="shared" ref="Y119" si="70">X119/E119%</f>
        <v>0</v>
      </c>
      <c r="Z119" s="5"/>
    </row>
    <row r="120" spans="1:26" ht="15.75" x14ac:dyDescent="0.25">
      <c r="A120" s="53" t="s">
        <v>313</v>
      </c>
      <c r="B120" s="2" t="s">
        <v>160</v>
      </c>
      <c r="C120" s="8">
        <v>36.19</v>
      </c>
      <c r="D120" s="5">
        <v>0</v>
      </c>
      <c r="E120" s="6">
        <v>0</v>
      </c>
      <c r="F120" s="153">
        <f t="shared" si="68"/>
        <v>0</v>
      </c>
      <c r="G120" s="144">
        <v>0</v>
      </c>
      <c r="H120" s="6"/>
      <c r="I120" s="26"/>
      <c r="J120" s="126"/>
      <c r="K120" s="6"/>
      <c r="L120" s="31"/>
      <c r="M120" s="31"/>
      <c r="N120" s="96"/>
      <c r="O120" s="103"/>
      <c r="P120" s="5"/>
      <c r="Q120" s="5"/>
      <c r="R120" s="112">
        <v>0</v>
      </c>
      <c r="S120" s="5"/>
      <c r="T120" s="5"/>
      <c r="U120" s="5"/>
      <c r="V120" s="214">
        <f t="shared" ref="V120:V121" si="71">E120*W120%</f>
        <v>0</v>
      </c>
      <c r="W120" s="5">
        <v>10</v>
      </c>
      <c r="X120" s="211"/>
      <c r="Y120" s="158" t="e">
        <f t="shared" ref="Y120:Y121" si="72">X120/E120%</f>
        <v>#DIV/0!</v>
      </c>
      <c r="Z120" s="5"/>
    </row>
    <row r="121" spans="1:26" ht="15.75" x14ac:dyDescent="0.25">
      <c r="A121" s="53" t="s">
        <v>314</v>
      </c>
      <c r="B121" s="2" t="s">
        <v>161</v>
      </c>
      <c r="C121" s="8">
        <v>21.42</v>
      </c>
      <c r="D121" s="5">
        <v>0</v>
      </c>
      <c r="E121" s="6">
        <v>2</v>
      </c>
      <c r="F121" s="153">
        <f t="shared" si="68"/>
        <v>9.3370681605975711E-2</v>
      </c>
      <c r="G121" s="144">
        <v>0</v>
      </c>
      <c r="H121" s="6"/>
      <c r="I121" s="26"/>
      <c r="J121" s="126"/>
      <c r="K121" s="6"/>
      <c r="L121" s="31"/>
      <c r="M121" s="31"/>
      <c r="N121" s="96"/>
      <c r="O121" s="103"/>
      <c r="P121" s="5"/>
      <c r="Q121" s="5"/>
      <c r="R121" s="112">
        <v>0</v>
      </c>
      <c r="S121" s="5"/>
      <c r="T121" s="5"/>
      <c r="U121" s="5"/>
      <c r="V121" s="214">
        <f t="shared" si="71"/>
        <v>0.2</v>
      </c>
      <c r="W121" s="5">
        <v>10</v>
      </c>
      <c r="X121" s="211"/>
      <c r="Y121" s="158">
        <f t="shared" si="72"/>
        <v>0</v>
      </c>
      <c r="Z121" s="5"/>
    </row>
    <row r="122" spans="1:26" ht="15.75" x14ac:dyDescent="0.25">
      <c r="A122" s="5"/>
      <c r="B122" s="80" t="s">
        <v>39</v>
      </c>
      <c r="C122" s="79"/>
      <c r="D122" s="93">
        <f>SUM(D119:D121)</f>
        <v>10</v>
      </c>
      <c r="E122" s="73">
        <v>5</v>
      </c>
      <c r="F122" s="154"/>
      <c r="G122" s="17"/>
      <c r="H122" s="93"/>
      <c r="I122" s="93"/>
      <c r="J122" s="131"/>
      <c r="K122" s="93"/>
      <c r="L122" s="31"/>
      <c r="M122" s="17"/>
      <c r="N122" s="17"/>
      <c r="O122" s="17"/>
      <c r="P122" s="18"/>
      <c r="Q122" s="18"/>
      <c r="R122" s="112">
        <v>0</v>
      </c>
      <c r="S122" s="18"/>
      <c r="T122" s="18"/>
      <c r="U122" s="18"/>
      <c r="V122" s="214"/>
      <c r="W122" s="18"/>
      <c r="X122" s="211"/>
      <c r="Y122" s="158"/>
      <c r="Z122" s="18"/>
    </row>
    <row r="123" spans="1:26" ht="15.75" x14ac:dyDescent="0.25">
      <c r="A123" s="261" t="s">
        <v>162</v>
      </c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</row>
    <row r="124" spans="1:26" ht="15.75" x14ac:dyDescent="0.25">
      <c r="A124" s="1" t="s">
        <v>163</v>
      </c>
      <c r="B124" s="2" t="s">
        <v>25</v>
      </c>
      <c r="C124" s="56">
        <v>273.5</v>
      </c>
      <c r="D124" s="87">
        <v>22</v>
      </c>
      <c r="E124" s="170">
        <v>23</v>
      </c>
      <c r="F124" s="153">
        <f t="shared" ref="F124:F134" si="73">E124/C124</f>
        <v>8.4095063985374766E-2</v>
      </c>
      <c r="G124" s="117">
        <v>2</v>
      </c>
      <c r="H124" s="47"/>
      <c r="I124" s="41"/>
      <c r="J124" s="126"/>
      <c r="K124" s="31"/>
      <c r="L124" s="31"/>
      <c r="M124" s="31"/>
      <c r="N124" s="31"/>
      <c r="O124" s="103">
        <v>1</v>
      </c>
      <c r="P124" s="5"/>
      <c r="Q124" s="5"/>
      <c r="R124" s="5"/>
      <c r="S124" s="5"/>
      <c r="T124" s="5"/>
      <c r="U124" s="5">
        <v>50</v>
      </c>
      <c r="V124" s="214">
        <f t="shared" ref="V124" si="74">E124*W124%</f>
        <v>2.3000000000000003</v>
      </c>
      <c r="W124" s="5">
        <v>10</v>
      </c>
      <c r="X124" s="211">
        <v>2</v>
      </c>
      <c r="Y124" s="158">
        <f t="shared" ref="Y124" si="75">X124/E124%</f>
        <v>8.695652173913043</v>
      </c>
      <c r="Z124" s="5"/>
    </row>
    <row r="125" spans="1:26" ht="30" x14ac:dyDescent="0.25">
      <c r="A125" s="1" t="s">
        <v>164</v>
      </c>
      <c r="B125" s="2" t="s">
        <v>165</v>
      </c>
      <c r="C125" s="21">
        <v>40.76</v>
      </c>
      <c r="D125" s="87">
        <v>1</v>
      </c>
      <c r="E125" s="170">
        <v>1</v>
      </c>
      <c r="F125" s="153">
        <f t="shared" si="73"/>
        <v>2.4533856722276742E-2</v>
      </c>
      <c r="G125" s="117">
        <v>0</v>
      </c>
      <c r="H125" s="10"/>
      <c r="I125" s="26"/>
      <c r="J125" s="126"/>
      <c r="K125" s="6"/>
      <c r="L125" s="43"/>
      <c r="M125" s="43"/>
      <c r="N125" s="43"/>
      <c r="O125" s="104"/>
      <c r="P125" s="5"/>
      <c r="Q125" s="5"/>
      <c r="R125" s="5"/>
      <c r="S125" s="5"/>
      <c r="T125" s="5"/>
      <c r="U125" s="5"/>
      <c r="V125" s="214">
        <f t="shared" ref="V125:V134" si="76">E125*W125%</f>
        <v>0.1</v>
      </c>
      <c r="W125" s="5">
        <v>10</v>
      </c>
      <c r="X125" s="211"/>
      <c r="Y125" s="158">
        <f t="shared" ref="Y125:Y134" si="77">X125/E125%</f>
        <v>0</v>
      </c>
      <c r="Z125" s="5"/>
    </row>
    <row r="126" spans="1:26" ht="30" x14ac:dyDescent="0.25">
      <c r="A126" s="1" t="s">
        <v>166</v>
      </c>
      <c r="B126" s="2" t="s">
        <v>167</v>
      </c>
      <c r="C126" s="8">
        <v>83.34</v>
      </c>
      <c r="D126" s="87">
        <v>3</v>
      </c>
      <c r="E126" s="170">
        <v>10</v>
      </c>
      <c r="F126" s="153">
        <f t="shared" si="73"/>
        <v>0.11999040076793856</v>
      </c>
      <c r="G126" s="117">
        <v>0</v>
      </c>
      <c r="H126" s="10"/>
      <c r="I126" s="26"/>
      <c r="J126" s="126"/>
      <c r="K126" s="6"/>
      <c r="L126" s="43"/>
      <c r="M126" s="43"/>
      <c r="N126" s="43"/>
      <c r="O126" s="104"/>
      <c r="P126" s="5"/>
      <c r="Q126" s="5"/>
      <c r="R126" s="5"/>
      <c r="S126" s="5"/>
      <c r="T126" s="5"/>
      <c r="U126" s="5"/>
      <c r="V126" s="214">
        <f t="shared" si="76"/>
        <v>1</v>
      </c>
      <c r="W126" s="5">
        <v>10</v>
      </c>
      <c r="X126" s="211">
        <v>1</v>
      </c>
      <c r="Y126" s="158">
        <f t="shared" si="77"/>
        <v>10</v>
      </c>
      <c r="Z126" s="5"/>
    </row>
    <row r="127" spans="1:26" ht="30" x14ac:dyDescent="0.25">
      <c r="A127" s="1" t="s">
        <v>168</v>
      </c>
      <c r="B127" s="2" t="s">
        <v>169</v>
      </c>
      <c r="C127" s="8">
        <v>71.56</v>
      </c>
      <c r="D127" s="87">
        <v>2</v>
      </c>
      <c r="E127" s="170">
        <v>4</v>
      </c>
      <c r="F127" s="153">
        <f t="shared" si="73"/>
        <v>5.5897149245388481E-2</v>
      </c>
      <c r="G127" s="117">
        <v>0</v>
      </c>
      <c r="H127" s="10"/>
      <c r="I127" s="26"/>
      <c r="J127" s="146"/>
      <c r="K127" s="6"/>
      <c r="L127" s="43"/>
      <c r="M127" s="43"/>
      <c r="N127" s="43"/>
      <c r="O127" s="104"/>
      <c r="P127" s="5"/>
      <c r="Q127" s="5"/>
      <c r="R127" s="5"/>
      <c r="S127" s="5"/>
      <c r="T127" s="5"/>
      <c r="U127" s="5"/>
      <c r="V127" s="214">
        <f t="shared" si="76"/>
        <v>0.4</v>
      </c>
      <c r="W127" s="5">
        <v>10</v>
      </c>
      <c r="X127" s="211"/>
      <c r="Y127" s="158">
        <f t="shared" si="77"/>
        <v>0</v>
      </c>
      <c r="Z127" s="5"/>
    </row>
    <row r="128" spans="1:26" ht="15.75" x14ac:dyDescent="0.25">
      <c r="A128" s="1" t="s">
        <v>312</v>
      </c>
      <c r="B128" s="2" t="s">
        <v>170</v>
      </c>
      <c r="C128" s="8">
        <v>33.799999999999997</v>
      </c>
      <c r="D128" s="87">
        <v>11</v>
      </c>
      <c r="E128" s="170">
        <v>4</v>
      </c>
      <c r="F128" s="153">
        <f t="shared" si="73"/>
        <v>0.1183431952662722</v>
      </c>
      <c r="G128" s="117">
        <v>1</v>
      </c>
      <c r="H128" s="10"/>
      <c r="I128" s="26"/>
      <c r="J128" s="126"/>
      <c r="K128" s="6"/>
      <c r="L128" s="43"/>
      <c r="M128" s="43"/>
      <c r="N128" s="43"/>
      <c r="O128" s="104"/>
      <c r="P128" s="5"/>
      <c r="Q128" s="5"/>
      <c r="R128" s="5"/>
      <c r="S128" s="5"/>
      <c r="T128" s="5"/>
      <c r="U128" s="5"/>
      <c r="V128" s="214">
        <f t="shared" si="76"/>
        <v>0.4</v>
      </c>
      <c r="W128" s="5">
        <v>10</v>
      </c>
      <c r="X128" s="211"/>
      <c r="Y128" s="158">
        <f t="shared" si="77"/>
        <v>0</v>
      </c>
      <c r="Z128" s="5"/>
    </row>
    <row r="129" spans="1:26" ht="15.75" x14ac:dyDescent="0.25">
      <c r="A129" s="1" t="s">
        <v>171</v>
      </c>
      <c r="B129" s="2" t="s">
        <v>172</v>
      </c>
      <c r="C129" s="8">
        <v>35.1</v>
      </c>
      <c r="D129" s="87">
        <v>1</v>
      </c>
      <c r="E129" s="170">
        <v>1</v>
      </c>
      <c r="F129" s="153">
        <f t="shared" si="73"/>
        <v>2.8490028490028491E-2</v>
      </c>
      <c r="G129" s="117">
        <v>0</v>
      </c>
      <c r="H129" s="10"/>
      <c r="I129" s="26"/>
      <c r="J129" s="126"/>
      <c r="K129" s="6"/>
      <c r="L129" s="43"/>
      <c r="M129" s="43"/>
      <c r="N129" s="43"/>
      <c r="O129" s="104"/>
      <c r="P129" s="5"/>
      <c r="Q129" s="5"/>
      <c r="R129" s="5"/>
      <c r="S129" s="5"/>
      <c r="T129" s="5"/>
      <c r="U129" s="5"/>
      <c r="V129" s="214">
        <f t="shared" si="76"/>
        <v>0.1</v>
      </c>
      <c r="W129" s="5">
        <v>10</v>
      </c>
      <c r="X129" s="211"/>
      <c r="Y129" s="158">
        <f t="shared" si="77"/>
        <v>0</v>
      </c>
      <c r="Z129" s="5"/>
    </row>
    <row r="130" spans="1:26" s="188" customFormat="1" ht="15.75" x14ac:dyDescent="0.25">
      <c r="A130" s="193" t="s">
        <v>173</v>
      </c>
      <c r="B130" s="194" t="s">
        <v>174</v>
      </c>
      <c r="C130" s="190">
        <v>119.3</v>
      </c>
      <c r="D130" s="178">
        <v>1</v>
      </c>
      <c r="E130" s="207">
        <v>2</v>
      </c>
      <c r="F130" s="179">
        <f t="shared" si="73"/>
        <v>1.6764459346186086E-2</v>
      </c>
      <c r="G130" s="180">
        <v>0</v>
      </c>
      <c r="H130" s="191"/>
      <c r="I130" s="182"/>
      <c r="J130" s="183"/>
      <c r="K130" s="184"/>
      <c r="L130" s="185"/>
      <c r="M130" s="185"/>
      <c r="N130" s="185"/>
      <c r="O130" s="185"/>
      <c r="P130" s="186"/>
      <c r="Q130" s="186"/>
      <c r="R130" s="186"/>
      <c r="S130" s="186"/>
      <c r="T130" s="186"/>
      <c r="U130" s="186"/>
      <c r="V130" s="211">
        <f t="shared" si="76"/>
        <v>0.2</v>
      </c>
      <c r="W130" s="186">
        <v>10</v>
      </c>
      <c r="X130" s="211">
        <v>0</v>
      </c>
      <c r="Y130" s="187">
        <f t="shared" si="77"/>
        <v>0</v>
      </c>
      <c r="Z130" s="186"/>
    </row>
    <row r="131" spans="1:26" s="188" customFormat="1" ht="15.75" x14ac:dyDescent="0.25">
      <c r="A131" s="193" t="s">
        <v>175</v>
      </c>
      <c r="B131" s="194" t="s">
        <v>176</v>
      </c>
      <c r="C131" s="190">
        <v>28.2</v>
      </c>
      <c r="D131" s="178">
        <v>3</v>
      </c>
      <c r="E131" s="207">
        <v>14</v>
      </c>
      <c r="F131" s="179">
        <f t="shared" si="73"/>
        <v>0.49645390070921985</v>
      </c>
      <c r="G131" s="180">
        <v>1</v>
      </c>
      <c r="H131" s="191"/>
      <c r="I131" s="182"/>
      <c r="J131" s="183"/>
      <c r="K131" s="184"/>
      <c r="L131" s="185"/>
      <c r="M131" s="195"/>
      <c r="N131" s="185"/>
      <c r="O131" s="195">
        <v>1</v>
      </c>
      <c r="P131" s="186"/>
      <c r="Q131" s="186"/>
      <c r="R131" s="186"/>
      <c r="S131" s="186"/>
      <c r="T131" s="186"/>
      <c r="U131" s="186">
        <v>100</v>
      </c>
      <c r="V131" s="211">
        <v>1</v>
      </c>
      <c r="W131" s="186">
        <v>10</v>
      </c>
      <c r="X131" s="211">
        <v>1</v>
      </c>
      <c r="Y131" s="187">
        <f t="shared" si="77"/>
        <v>7.1428571428571423</v>
      </c>
      <c r="Z131" s="186"/>
    </row>
    <row r="132" spans="1:26" s="159" customFormat="1" ht="15.75" x14ac:dyDescent="0.25">
      <c r="A132" s="1" t="s">
        <v>177</v>
      </c>
      <c r="B132" s="2" t="s">
        <v>178</v>
      </c>
      <c r="C132" s="8">
        <v>24.7</v>
      </c>
      <c r="D132" s="166">
        <v>2</v>
      </c>
      <c r="E132" s="170">
        <v>2</v>
      </c>
      <c r="F132" s="164">
        <f t="shared" si="73"/>
        <v>8.0971659919028341E-2</v>
      </c>
      <c r="G132" s="167">
        <v>0</v>
      </c>
      <c r="H132" s="10"/>
      <c r="I132" s="15"/>
      <c r="J132" s="168"/>
      <c r="K132" s="6"/>
      <c r="L132" s="169"/>
      <c r="M132" s="169"/>
      <c r="N132" s="169"/>
      <c r="O132" s="169"/>
      <c r="P132" s="163"/>
      <c r="Q132" s="163"/>
      <c r="R132" s="163"/>
      <c r="S132" s="163"/>
      <c r="T132" s="163"/>
      <c r="U132" s="163"/>
      <c r="V132" s="215">
        <f t="shared" si="76"/>
        <v>0.2</v>
      </c>
      <c r="W132" s="163">
        <v>10</v>
      </c>
      <c r="X132" s="211"/>
      <c r="Y132" s="165">
        <f t="shared" si="77"/>
        <v>0</v>
      </c>
      <c r="Z132" s="163"/>
    </row>
    <row r="133" spans="1:26" s="188" customFormat="1" ht="20.25" customHeight="1" x14ac:dyDescent="0.25">
      <c r="A133" s="193" t="s">
        <v>179</v>
      </c>
      <c r="B133" s="196" t="s">
        <v>180</v>
      </c>
      <c r="C133" s="177">
        <v>30.3</v>
      </c>
      <c r="D133" s="178">
        <v>1</v>
      </c>
      <c r="E133" s="207">
        <v>1</v>
      </c>
      <c r="F133" s="179">
        <f t="shared" si="73"/>
        <v>3.3003300330033E-2</v>
      </c>
      <c r="G133" s="180">
        <v>0</v>
      </c>
      <c r="H133" s="191"/>
      <c r="I133" s="182"/>
      <c r="J133" s="183"/>
      <c r="K133" s="184"/>
      <c r="L133" s="185"/>
      <c r="M133" s="185"/>
      <c r="N133" s="185"/>
      <c r="O133" s="185"/>
      <c r="P133" s="186"/>
      <c r="Q133" s="186"/>
      <c r="R133" s="186"/>
      <c r="S133" s="186"/>
      <c r="T133" s="186"/>
      <c r="U133" s="186"/>
      <c r="V133" s="211">
        <f t="shared" si="76"/>
        <v>0.1</v>
      </c>
      <c r="W133" s="186">
        <v>10</v>
      </c>
      <c r="X133" s="211">
        <v>0</v>
      </c>
      <c r="Y133" s="187">
        <f t="shared" si="77"/>
        <v>0</v>
      </c>
      <c r="Z133" s="186"/>
    </row>
    <row r="134" spans="1:26" ht="16.5" customHeight="1" x14ac:dyDescent="0.25">
      <c r="A134" s="1" t="s">
        <v>181</v>
      </c>
      <c r="B134" s="7" t="s">
        <v>38</v>
      </c>
      <c r="C134" s="50">
        <v>35.4</v>
      </c>
      <c r="D134" s="89">
        <v>0</v>
      </c>
      <c r="E134" s="170">
        <v>1</v>
      </c>
      <c r="F134" s="153">
        <f t="shared" si="73"/>
        <v>2.8248587570621469E-2</v>
      </c>
      <c r="G134" s="117"/>
      <c r="H134" s="47"/>
      <c r="I134" s="41"/>
      <c r="J134" s="126"/>
      <c r="K134" s="31"/>
      <c r="L134" s="31"/>
      <c r="M134" s="99"/>
      <c r="N134" s="99"/>
      <c r="O134" s="111"/>
      <c r="P134" s="5"/>
      <c r="Q134" s="5"/>
      <c r="R134" s="5"/>
      <c r="S134" s="5"/>
      <c r="T134" s="5"/>
      <c r="U134" s="5"/>
      <c r="V134" s="214">
        <f t="shared" si="76"/>
        <v>0.1</v>
      </c>
      <c r="W134" s="5">
        <v>10</v>
      </c>
      <c r="X134" s="211"/>
      <c r="Y134" s="158">
        <f t="shared" si="77"/>
        <v>0</v>
      </c>
      <c r="Z134" s="5"/>
    </row>
    <row r="135" spans="1:26" ht="15.75" x14ac:dyDescent="0.25">
      <c r="A135" s="5"/>
      <c r="B135" s="80" t="s">
        <v>39</v>
      </c>
      <c r="C135" s="79"/>
      <c r="D135" s="93">
        <f>SUM(D124:D134)</f>
        <v>47</v>
      </c>
      <c r="E135" s="73">
        <v>63</v>
      </c>
      <c r="F135" s="154"/>
      <c r="G135" s="17">
        <f>SUM(G124:G134)</f>
        <v>4</v>
      </c>
      <c r="H135" s="93"/>
      <c r="I135" s="93"/>
      <c r="J135" s="131"/>
      <c r="K135" s="93"/>
      <c r="L135" s="17"/>
      <c r="M135" s="17"/>
      <c r="N135" s="17"/>
      <c r="O135" s="17"/>
      <c r="P135" s="18"/>
      <c r="Q135" s="18"/>
      <c r="R135" s="18"/>
      <c r="S135" s="18"/>
      <c r="T135" s="18"/>
      <c r="U135" s="18"/>
      <c r="V135" s="214"/>
      <c r="W135" s="18"/>
      <c r="X135" s="216">
        <f>SUM(X124:X134)</f>
        <v>4</v>
      </c>
      <c r="Y135" s="158"/>
      <c r="Z135" s="18"/>
    </row>
    <row r="136" spans="1:26" ht="15.75" x14ac:dyDescent="0.25">
      <c r="A136" s="261" t="s">
        <v>182</v>
      </c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</row>
    <row r="137" spans="1:26" ht="15.75" x14ac:dyDescent="0.25">
      <c r="A137" s="1" t="s">
        <v>183</v>
      </c>
      <c r="B137" s="2" t="s">
        <v>47</v>
      </c>
      <c r="C137" s="8">
        <v>349.1</v>
      </c>
      <c r="D137" s="15">
        <v>0</v>
      </c>
      <c r="E137" s="170">
        <v>0</v>
      </c>
      <c r="F137" s="153">
        <f t="shared" ref="F137:F138" si="78">E137/C137</f>
        <v>0</v>
      </c>
      <c r="G137" s="117">
        <v>0</v>
      </c>
      <c r="H137" s="10"/>
      <c r="I137" s="15"/>
      <c r="J137" s="142"/>
      <c r="K137" s="6"/>
      <c r="L137" s="31"/>
      <c r="M137" s="31"/>
      <c r="N137" s="31"/>
      <c r="O137" s="103"/>
      <c r="P137" s="5"/>
      <c r="Q137" s="5"/>
      <c r="R137" s="5"/>
      <c r="S137" s="5"/>
      <c r="T137" s="5"/>
      <c r="U137" s="5"/>
      <c r="V137" s="214">
        <f t="shared" ref="V137" si="79">E137*W137%</f>
        <v>0</v>
      </c>
      <c r="W137" s="5">
        <v>10</v>
      </c>
      <c r="X137" s="211"/>
      <c r="Y137" s="158" t="e">
        <f t="shared" ref="Y137" si="80">X137/E137%</f>
        <v>#DIV/0!</v>
      </c>
      <c r="Z137" s="5"/>
    </row>
    <row r="138" spans="1:26" ht="15.75" x14ac:dyDescent="0.25">
      <c r="A138" s="1" t="s">
        <v>184</v>
      </c>
      <c r="B138" s="2" t="s">
        <v>185</v>
      </c>
      <c r="C138" s="8">
        <v>146.19999999999999</v>
      </c>
      <c r="D138" s="86">
        <v>0</v>
      </c>
      <c r="E138" s="170">
        <v>0</v>
      </c>
      <c r="F138" s="153">
        <f t="shared" si="78"/>
        <v>0</v>
      </c>
      <c r="G138" s="117">
        <v>0</v>
      </c>
      <c r="H138" s="10"/>
      <c r="I138" s="52"/>
      <c r="J138" s="142"/>
      <c r="K138" s="6"/>
      <c r="L138" s="43"/>
      <c r="M138" s="43"/>
      <c r="N138" s="43"/>
      <c r="O138" s="104"/>
      <c r="P138" s="5"/>
      <c r="Q138" s="5"/>
      <c r="R138" s="5"/>
      <c r="S138" s="5"/>
      <c r="T138" s="5"/>
      <c r="U138" s="5"/>
      <c r="V138" s="214">
        <f t="shared" ref="V138" si="81">E138*W138%</f>
        <v>0</v>
      </c>
      <c r="W138" s="5">
        <v>10</v>
      </c>
      <c r="X138" s="211"/>
      <c r="Y138" s="158" t="e">
        <f t="shared" ref="Y138" si="82">X138/E138%</f>
        <v>#DIV/0!</v>
      </c>
      <c r="Z138" s="5"/>
    </row>
    <row r="139" spans="1:26" ht="15.75" x14ac:dyDescent="0.25">
      <c r="A139" s="5"/>
      <c r="B139" s="80" t="s">
        <v>39</v>
      </c>
      <c r="C139" s="79"/>
      <c r="D139" s="93"/>
      <c r="E139" s="73">
        <v>0</v>
      </c>
      <c r="F139" s="154"/>
      <c r="G139" s="17"/>
      <c r="H139" s="93"/>
      <c r="I139" s="93"/>
      <c r="J139" s="131"/>
      <c r="K139" s="93"/>
      <c r="L139" s="17"/>
      <c r="M139" s="17"/>
      <c r="N139" s="17"/>
      <c r="O139" s="17"/>
      <c r="P139" s="18"/>
      <c r="Q139" s="18"/>
      <c r="R139" s="18"/>
      <c r="S139" s="18"/>
      <c r="T139" s="18"/>
      <c r="U139" s="18"/>
      <c r="V139" s="214"/>
      <c r="W139" s="18"/>
      <c r="X139" s="211"/>
      <c r="Y139" s="158"/>
      <c r="Z139" s="18"/>
    </row>
    <row r="140" spans="1:26" ht="15.75" x14ac:dyDescent="0.25">
      <c r="A140" s="261" t="s">
        <v>186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</row>
    <row r="141" spans="1:26" ht="15.75" x14ac:dyDescent="0.25">
      <c r="A141" s="1" t="s">
        <v>187</v>
      </c>
      <c r="B141" s="2" t="s">
        <v>47</v>
      </c>
      <c r="C141" s="3">
        <v>768.2</v>
      </c>
      <c r="D141" s="9">
        <v>129</v>
      </c>
      <c r="E141" s="170">
        <v>219</v>
      </c>
      <c r="F141" s="153">
        <f t="shared" ref="F141:F148" si="83">E141/C141</f>
        <v>0.28508200989325694</v>
      </c>
      <c r="G141" s="117">
        <v>10</v>
      </c>
      <c r="H141" s="10"/>
      <c r="I141" s="57"/>
      <c r="J141" s="134"/>
      <c r="K141" s="6"/>
      <c r="L141" s="31"/>
      <c r="M141" s="31"/>
      <c r="N141" s="31"/>
      <c r="O141" s="103"/>
      <c r="P141" s="5"/>
      <c r="Q141" s="5"/>
      <c r="R141" s="5"/>
      <c r="S141" s="5"/>
      <c r="T141" s="5"/>
      <c r="U141" s="5"/>
      <c r="V141" s="214">
        <f t="shared" ref="V141" si="84">E141*W141%</f>
        <v>21.900000000000002</v>
      </c>
      <c r="W141" s="5">
        <v>10</v>
      </c>
      <c r="X141" s="211">
        <v>21</v>
      </c>
      <c r="Y141" s="158">
        <f t="shared" ref="Y141" si="85">X141/E141%</f>
        <v>9.589041095890412</v>
      </c>
      <c r="Z141" s="5"/>
    </row>
    <row r="142" spans="1:26" ht="15.75" x14ac:dyDescent="0.25">
      <c r="A142" s="1" t="s">
        <v>188</v>
      </c>
      <c r="B142" s="2" t="s">
        <v>189</v>
      </c>
      <c r="C142" s="21">
        <v>191.4</v>
      </c>
      <c r="D142" s="9">
        <v>4</v>
      </c>
      <c r="E142" s="170">
        <v>11</v>
      </c>
      <c r="F142" s="153">
        <f t="shared" si="83"/>
        <v>5.7471264367816091E-2</v>
      </c>
      <c r="G142" s="117">
        <v>0</v>
      </c>
      <c r="H142" s="10"/>
      <c r="I142" s="58"/>
      <c r="J142" s="134"/>
      <c r="K142" s="6"/>
      <c r="L142" s="43"/>
      <c r="M142" s="43"/>
      <c r="N142" s="43"/>
      <c r="O142" s="104"/>
      <c r="P142" s="5"/>
      <c r="Q142" s="5"/>
      <c r="R142" s="5"/>
      <c r="S142" s="5"/>
      <c r="T142" s="5"/>
      <c r="U142" s="5"/>
      <c r="V142" s="214">
        <f t="shared" ref="V142:V148" si="86">E142*W142%</f>
        <v>1.1000000000000001</v>
      </c>
      <c r="W142" s="5">
        <v>10</v>
      </c>
      <c r="X142" s="211">
        <v>1</v>
      </c>
      <c r="Y142" s="158">
        <f t="shared" ref="Y142:Y148" si="87">X142/E142%</f>
        <v>9.0909090909090917</v>
      </c>
      <c r="Z142" s="5"/>
    </row>
    <row r="143" spans="1:26" ht="15.75" x14ac:dyDescent="0.25">
      <c r="A143" s="1" t="s">
        <v>190</v>
      </c>
      <c r="B143" s="2" t="s">
        <v>191</v>
      </c>
      <c r="C143" s="21">
        <v>164.17</v>
      </c>
      <c r="D143" s="9">
        <v>6</v>
      </c>
      <c r="E143" s="170">
        <v>7</v>
      </c>
      <c r="F143" s="153">
        <f t="shared" si="83"/>
        <v>4.2638728147651829E-2</v>
      </c>
      <c r="G143" s="117">
        <v>0</v>
      </c>
      <c r="H143" s="10"/>
      <c r="I143" s="58"/>
      <c r="J143" s="134"/>
      <c r="K143" s="6"/>
      <c r="L143" s="43"/>
      <c r="M143" s="43"/>
      <c r="N143" s="43"/>
      <c r="O143" s="104"/>
      <c r="P143" s="5"/>
      <c r="Q143" s="5"/>
      <c r="R143" s="5"/>
      <c r="S143" s="5"/>
      <c r="T143" s="5"/>
      <c r="U143" s="5"/>
      <c r="V143" s="214">
        <f t="shared" si="86"/>
        <v>0.70000000000000007</v>
      </c>
      <c r="W143" s="5">
        <v>10</v>
      </c>
      <c r="X143" s="211"/>
      <c r="Y143" s="158">
        <f t="shared" si="87"/>
        <v>0</v>
      </c>
      <c r="Z143" s="5"/>
    </row>
    <row r="144" spans="1:26" s="232" customFormat="1" ht="30" x14ac:dyDescent="0.25">
      <c r="A144" s="233" t="s">
        <v>192</v>
      </c>
      <c r="B144" s="242" t="s">
        <v>193</v>
      </c>
      <c r="C144" s="243">
        <v>258.2</v>
      </c>
      <c r="D144" s="220">
        <v>14</v>
      </c>
      <c r="E144" s="221">
        <v>56</v>
      </c>
      <c r="F144" s="222">
        <f t="shared" si="83"/>
        <v>0.2168861347792409</v>
      </c>
      <c r="G144" s="223">
        <v>1</v>
      </c>
      <c r="H144" s="244"/>
      <c r="I144" s="245"/>
      <c r="J144" s="226"/>
      <c r="K144" s="246"/>
      <c r="L144" s="228"/>
      <c r="M144" s="228"/>
      <c r="N144" s="228"/>
      <c r="O144" s="228"/>
      <c r="P144" s="229"/>
      <c r="Q144" s="229"/>
      <c r="R144" s="229"/>
      <c r="S144" s="229"/>
      <c r="T144" s="229"/>
      <c r="U144" s="229"/>
      <c r="V144" s="230">
        <f t="shared" si="86"/>
        <v>5.6000000000000005</v>
      </c>
      <c r="W144" s="229">
        <v>10</v>
      </c>
      <c r="X144" s="230">
        <v>5</v>
      </c>
      <c r="Y144" s="231">
        <f t="shared" si="87"/>
        <v>8.928571428571427</v>
      </c>
      <c r="Z144" s="229"/>
    </row>
    <row r="145" spans="1:26" s="232" customFormat="1" ht="15.75" x14ac:dyDescent="0.25">
      <c r="A145" s="233" t="s">
        <v>194</v>
      </c>
      <c r="B145" s="242" t="s">
        <v>195</v>
      </c>
      <c r="C145" s="243">
        <v>31.01</v>
      </c>
      <c r="D145" s="220">
        <v>0</v>
      </c>
      <c r="E145" s="221">
        <v>4</v>
      </c>
      <c r="F145" s="222">
        <f t="shared" si="83"/>
        <v>0.12899064817800709</v>
      </c>
      <c r="G145" s="223">
        <v>0</v>
      </c>
      <c r="H145" s="244"/>
      <c r="I145" s="245"/>
      <c r="J145" s="226"/>
      <c r="K145" s="246"/>
      <c r="L145" s="228"/>
      <c r="M145" s="247"/>
      <c r="N145" s="228"/>
      <c r="O145" s="247"/>
      <c r="P145" s="229"/>
      <c r="Q145" s="229"/>
      <c r="R145" s="229"/>
      <c r="S145" s="229"/>
      <c r="T145" s="229"/>
      <c r="U145" s="229"/>
      <c r="V145" s="230">
        <f t="shared" si="86"/>
        <v>0.4</v>
      </c>
      <c r="W145" s="229">
        <v>10</v>
      </c>
      <c r="X145" s="230"/>
      <c r="Y145" s="231">
        <f t="shared" si="87"/>
        <v>0</v>
      </c>
      <c r="Z145" s="229"/>
    </row>
    <row r="146" spans="1:26" ht="15.75" x14ac:dyDescent="0.25">
      <c r="A146" s="1" t="s">
        <v>196</v>
      </c>
      <c r="B146" s="59" t="s">
        <v>197</v>
      </c>
      <c r="C146" s="50">
        <v>45.4</v>
      </c>
      <c r="D146" s="9">
        <v>1</v>
      </c>
      <c r="E146" s="170">
        <v>0</v>
      </c>
      <c r="F146" s="153">
        <f t="shared" si="83"/>
        <v>0</v>
      </c>
      <c r="G146" s="117">
        <v>0</v>
      </c>
      <c r="H146" s="10"/>
      <c r="I146" s="58"/>
      <c r="J146" s="134"/>
      <c r="K146" s="6"/>
      <c r="L146" s="43"/>
      <c r="M146" s="43"/>
      <c r="N146" s="43"/>
      <c r="O146" s="104"/>
      <c r="P146" s="5"/>
      <c r="Q146" s="5"/>
      <c r="R146" s="5"/>
      <c r="S146" s="5"/>
      <c r="T146" s="5"/>
      <c r="U146" s="5"/>
      <c r="V146" s="214">
        <f t="shared" si="86"/>
        <v>0</v>
      </c>
      <c r="W146" s="5">
        <v>10</v>
      </c>
      <c r="X146" s="211"/>
      <c r="Y146" s="158" t="e">
        <f t="shared" si="87"/>
        <v>#DIV/0!</v>
      </c>
      <c r="Z146" s="5"/>
    </row>
    <row r="147" spans="1:26" s="232" customFormat="1" ht="15.75" x14ac:dyDescent="0.25">
      <c r="A147" s="233" t="s">
        <v>198</v>
      </c>
      <c r="B147" s="234" t="s">
        <v>199</v>
      </c>
      <c r="C147" s="235">
        <v>20.5</v>
      </c>
      <c r="D147" s="236">
        <v>2</v>
      </c>
      <c r="E147" s="221">
        <v>2</v>
      </c>
      <c r="F147" s="222">
        <f t="shared" si="83"/>
        <v>9.7560975609756101E-2</v>
      </c>
      <c r="G147" s="223">
        <v>0</v>
      </c>
      <c r="H147" s="237"/>
      <c r="I147" s="238"/>
      <c r="J147" s="239"/>
      <c r="K147" s="240"/>
      <c r="L147" s="240"/>
      <c r="M147" s="241"/>
      <c r="N147" s="240"/>
      <c r="O147" s="241"/>
      <c r="P147" s="229"/>
      <c r="Q147" s="229"/>
      <c r="R147" s="229"/>
      <c r="S147" s="229"/>
      <c r="T147" s="229"/>
      <c r="U147" s="229"/>
      <c r="V147" s="230">
        <f t="shared" si="86"/>
        <v>0.2</v>
      </c>
      <c r="W147" s="229">
        <v>10</v>
      </c>
      <c r="X147" s="230">
        <v>0</v>
      </c>
      <c r="Y147" s="231">
        <f t="shared" si="87"/>
        <v>0</v>
      </c>
      <c r="Z147" s="229"/>
    </row>
    <row r="148" spans="1:26" s="159" customFormat="1" ht="15.75" x14ac:dyDescent="0.25">
      <c r="A148" s="1" t="s">
        <v>311</v>
      </c>
      <c r="B148" s="37" t="s">
        <v>200</v>
      </c>
      <c r="C148" s="162">
        <v>73.02</v>
      </c>
      <c r="D148" s="163"/>
      <c r="E148" s="15">
        <v>10</v>
      </c>
      <c r="F148" s="164">
        <f t="shared" si="83"/>
        <v>0.13694878115584772</v>
      </c>
      <c r="G148" s="15"/>
      <c r="H148" s="162"/>
      <c r="I148" s="162"/>
      <c r="J148" s="132"/>
      <c r="K148" s="162"/>
      <c r="L148" s="162"/>
      <c r="M148" s="162"/>
      <c r="N148" s="162"/>
      <c r="O148" s="162"/>
      <c r="P148" s="163"/>
      <c r="Q148" s="163"/>
      <c r="R148" s="163"/>
      <c r="S148" s="163"/>
      <c r="T148" s="163"/>
      <c r="U148" s="163"/>
      <c r="V148" s="215">
        <f t="shared" si="86"/>
        <v>1</v>
      </c>
      <c r="W148" s="163">
        <v>10</v>
      </c>
      <c r="X148" s="211">
        <v>1</v>
      </c>
      <c r="Y148" s="165">
        <f t="shared" si="87"/>
        <v>10</v>
      </c>
      <c r="Z148" s="163"/>
    </row>
    <row r="149" spans="1:26" ht="15.75" x14ac:dyDescent="0.25">
      <c r="A149" s="5"/>
      <c r="B149" s="80" t="s">
        <v>39</v>
      </c>
      <c r="C149" s="79"/>
      <c r="D149" s="94">
        <f>SUM(D141:D148)</f>
        <v>156</v>
      </c>
      <c r="E149" s="73">
        <v>309</v>
      </c>
      <c r="F149" s="154"/>
      <c r="G149" s="17">
        <f>SUM(G141:G148)</f>
        <v>11</v>
      </c>
      <c r="H149" s="93"/>
      <c r="I149" s="93"/>
      <c r="J149" s="131"/>
      <c r="K149" s="93"/>
      <c r="L149" s="17"/>
      <c r="M149" s="17"/>
      <c r="N149" s="17"/>
      <c r="O149" s="17"/>
      <c r="P149" s="18"/>
      <c r="Q149" s="18"/>
      <c r="R149" s="18"/>
      <c r="S149" s="18"/>
      <c r="T149" s="18"/>
      <c r="U149" s="18"/>
      <c r="V149" s="214"/>
      <c r="W149" s="18"/>
      <c r="X149" s="216">
        <f>SUM(X141:X148)</f>
        <v>28</v>
      </c>
      <c r="Y149" s="158"/>
      <c r="Z149" s="18"/>
    </row>
    <row r="150" spans="1:26" x14ac:dyDescent="0.25">
      <c r="A150" s="265" t="s">
        <v>201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</row>
    <row r="151" spans="1:26" ht="15.75" x14ac:dyDescent="0.25">
      <c r="A151" s="1" t="s">
        <v>202</v>
      </c>
      <c r="B151" s="2" t="s">
        <v>47</v>
      </c>
      <c r="C151" s="21">
        <v>2663.3</v>
      </c>
      <c r="D151" s="9">
        <v>203</v>
      </c>
      <c r="E151" s="170">
        <v>184</v>
      </c>
      <c r="F151" s="153">
        <f t="shared" ref="F151:F153" si="88">E151/C151</f>
        <v>6.9087222618555919E-2</v>
      </c>
      <c r="G151" s="117">
        <v>20</v>
      </c>
      <c r="H151" s="10"/>
      <c r="I151" s="52"/>
      <c r="J151" s="134"/>
      <c r="K151" s="6"/>
      <c r="L151" s="31"/>
      <c r="M151" s="31"/>
      <c r="N151" s="31"/>
      <c r="O151" s="103">
        <v>2</v>
      </c>
      <c r="P151" s="5"/>
      <c r="Q151" s="5"/>
      <c r="R151" s="5"/>
      <c r="S151" s="5"/>
      <c r="T151" s="5"/>
      <c r="U151" s="5">
        <v>20</v>
      </c>
      <c r="V151" s="214">
        <f t="shared" ref="V151" si="89">E151*W151%</f>
        <v>18.400000000000002</v>
      </c>
      <c r="W151" s="5">
        <v>10</v>
      </c>
      <c r="X151" s="211">
        <v>18</v>
      </c>
      <c r="Y151" s="158">
        <f t="shared" ref="Y151" si="90">X151/E151%</f>
        <v>9.7826086956521738</v>
      </c>
      <c r="Z151" s="5"/>
    </row>
    <row r="152" spans="1:26" ht="30" customHeight="1" x14ac:dyDescent="0.25">
      <c r="A152" s="1" t="s">
        <v>203</v>
      </c>
      <c r="B152" s="2" t="s">
        <v>204</v>
      </c>
      <c r="C152" s="8">
        <v>150.27000000000001</v>
      </c>
      <c r="D152" s="9">
        <v>37</v>
      </c>
      <c r="E152" s="170">
        <v>36</v>
      </c>
      <c r="F152" s="153">
        <f t="shared" si="88"/>
        <v>0.23956877620283487</v>
      </c>
      <c r="G152" s="117">
        <v>3</v>
      </c>
      <c r="H152" s="10"/>
      <c r="I152" s="52"/>
      <c r="J152" s="134"/>
      <c r="K152" s="6"/>
      <c r="L152" s="43"/>
      <c r="M152" s="43"/>
      <c r="N152" s="43"/>
      <c r="O152" s="104">
        <v>1</v>
      </c>
      <c r="P152" s="5"/>
      <c r="Q152" s="5"/>
      <c r="R152" s="5"/>
      <c r="S152" s="112">
        <v>1</v>
      </c>
      <c r="T152" s="112"/>
      <c r="U152" s="112">
        <v>33.299999999999997</v>
      </c>
      <c r="V152" s="214">
        <f t="shared" ref="V152:V153" si="91">E152*W152%</f>
        <v>3.6</v>
      </c>
      <c r="W152" s="5">
        <v>10</v>
      </c>
      <c r="X152" s="211">
        <v>3</v>
      </c>
      <c r="Y152" s="158">
        <f t="shared" ref="Y152:Y153" si="92">X152/E152%</f>
        <v>8.3333333333333339</v>
      </c>
      <c r="Z152" s="5"/>
    </row>
    <row r="153" spans="1:26" s="188" customFormat="1" ht="15.75" x14ac:dyDescent="0.25">
      <c r="A153" s="193" t="s">
        <v>205</v>
      </c>
      <c r="B153" s="194" t="s">
        <v>206</v>
      </c>
      <c r="C153" s="190">
        <v>1607.3</v>
      </c>
      <c r="D153" s="197">
        <v>32</v>
      </c>
      <c r="E153" s="207">
        <v>24</v>
      </c>
      <c r="F153" s="179">
        <f t="shared" si="88"/>
        <v>1.4931873327941268E-2</v>
      </c>
      <c r="G153" s="180">
        <v>1</v>
      </c>
      <c r="H153" s="191"/>
      <c r="I153" s="250"/>
      <c r="J153" s="198"/>
      <c r="K153" s="184"/>
      <c r="L153" s="185"/>
      <c r="M153" s="185"/>
      <c r="N153" s="185"/>
      <c r="O153" s="185">
        <v>1</v>
      </c>
      <c r="P153" s="186"/>
      <c r="Q153" s="186"/>
      <c r="R153" s="186"/>
      <c r="S153" s="186">
        <v>1</v>
      </c>
      <c r="T153" s="186"/>
      <c r="U153" s="186">
        <v>100</v>
      </c>
      <c r="V153" s="211">
        <f t="shared" si="91"/>
        <v>2.4000000000000004</v>
      </c>
      <c r="W153" s="186">
        <v>10</v>
      </c>
      <c r="X153" s="211">
        <v>2</v>
      </c>
      <c r="Y153" s="187">
        <f t="shared" si="92"/>
        <v>8.3333333333333339</v>
      </c>
      <c r="Z153" s="186"/>
    </row>
    <row r="154" spans="1:26" ht="15.75" x14ac:dyDescent="0.25">
      <c r="A154" s="5"/>
      <c r="B154" s="80" t="s">
        <v>39</v>
      </c>
      <c r="C154" s="79"/>
      <c r="D154" s="94">
        <f>SUM(D151:D153)</f>
        <v>272</v>
      </c>
      <c r="E154" s="73">
        <v>244</v>
      </c>
      <c r="F154" s="154"/>
      <c r="G154" s="17">
        <f>SUM(G151:G153)</f>
        <v>24</v>
      </c>
      <c r="H154" s="93"/>
      <c r="I154" s="93"/>
      <c r="J154" s="131"/>
      <c r="K154" s="93"/>
      <c r="L154" s="17"/>
      <c r="M154" s="17"/>
      <c r="N154" s="17"/>
      <c r="O154" s="17"/>
      <c r="P154" s="18"/>
      <c r="Q154" s="18"/>
      <c r="R154" s="18"/>
      <c r="S154" s="18"/>
      <c r="T154" s="18"/>
      <c r="U154" s="18"/>
      <c r="V154" s="214"/>
      <c r="W154" s="18"/>
      <c r="X154" s="216">
        <f>SUM(X151:X153)</f>
        <v>23</v>
      </c>
      <c r="Y154" s="158"/>
      <c r="Z154" s="18"/>
    </row>
    <row r="155" spans="1:26" x14ac:dyDescent="0.25">
      <c r="A155" s="263" t="s">
        <v>207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</row>
    <row r="156" spans="1:26" ht="15.75" x14ac:dyDescent="0.25">
      <c r="A156" s="1" t="s">
        <v>208</v>
      </c>
      <c r="B156" s="2" t="s">
        <v>25</v>
      </c>
      <c r="C156" s="3">
        <v>4284.8</v>
      </c>
      <c r="D156" s="16">
        <v>204</v>
      </c>
      <c r="E156" s="6">
        <v>146</v>
      </c>
      <c r="F156" s="153">
        <f t="shared" ref="F156" si="93">E156/C156</f>
        <v>3.40739357729649E-2</v>
      </c>
      <c r="G156" s="103">
        <v>20</v>
      </c>
      <c r="H156" s="6"/>
      <c r="I156" s="6">
        <v>0</v>
      </c>
      <c r="J156" s="6">
        <v>0</v>
      </c>
      <c r="K156" s="6">
        <v>0</v>
      </c>
      <c r="L156" s="31">
        <v>0</v>
      </c>
      <c r="M156" s="6">
        <v>0</v>
      </c>
      <c r="N156" s="6">
        <v>0</v>
      </c>
      <c r="O156" s="103">
        <v>0</v>
      </c>
      <c r="P156" s="5"/>
      <c r="Q156" s="5"/>
      <c r="R156" s="5"/>
      <c r="S156" s="5"/>
      <c r="T156" s="5"/>
      <c r="U156" s="5"/>
      <c r="V156" s="214">
        <f t="shared" ref="V156" si="94">E156*W156%</f>
        <v>14.600000000000001</v>
      </c>
      <c r="W156" s="5">
        <v>10</v>
      </c>
      <c r="X156" s="211">
        <v>14</v>
      </c>
      <c r="Y156" s="158">
        <f t="shared" ref="Y156" si="95">X156/E156%</f>
        <v>9.589041095890412</v>
      </c>
      <c r="Z156" s="5"/>
    </row>
    <row r="157" spans="1:26" ht="15.75" x14ac:dyDescent="0.25">
      <c r="A157" s="5"/>
      <c r="B157" s="80" t="s">
        <v>39</v>
      </c>
      <c r="C157" s="79"/>
      <c r="D157" s="93"/>
      <c r="E157" s="73">
        <v>146</v>
      </c>
      <c r="F157" s="154"/>
      <c r="G157" s="93"/>
      <c r="H157" s="93"/>
      <c r="I157" s="93"/>
      <c r="J157" s="93"/>
      <c r="K157" s="93"/>
      <c r="L157" s="17">
        <f>SUM(L156:L156)</f>
        <v>0</v>
      </c>
      <c r="M157" s="17">
        <f>SUM(M156:M156)</f>
        <v>0</v>
      </c>
      <c r="N157" s="17">
        <f>SUM(N156:N156)</f>
        <v>0</v>
      </c>
      <c r="O157" s="17">
        <f>SUM(O156:O156)</f>
        <v>0</v>
      </c>
      <c r="P157" s="18"/>
      <c r="Q157" s="18"/>
      <c r="R157" s="18"/>
      <c r="S157" s="18"/>
      <c r="T157" s="18"/>
      <c r="U157" s="18"/>
      <c r="V157" s="214"/>
      <c r="W157" s="18"/>
      <c r="X157" s="216">
        <f>SUM(X156)</f>
        <v>14</v>
      </c>
      <c r="Y157" s="158"/>
      <c r="Z157" s="18"/>
    </row>
    <row r="158" spans="1:26" x14ac:dyDescent="0.25">
      <c r="A158" s="263" t="s">
        <v>209</v>
      </c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</row>
    <row r="159" spans="1:26" ht="15.75" x14ac:dyDescent="0.25">
      <c r="A159" s="1" t="s">
        <v>210</v>
      </c>
      <c r="B159" s="2" t="s">
        <v>47</v>
      </c>
      <c r="C159" s="8">
        <v>525.78</v>
      </c>
      <c r="D159" s="9">
        <v>5</v>
      </c>
      <c r="E159" s="170">
        <v>0</v>
      </c>
      <c r="F159" s="153">
        <f t="shared" ref="F159:F166" si="96">E159/C159</f>
        <v>0</v>
      </c>
      <c r="G159" s="117">
        <v>0</v>
      </c>
      <c r="H159" s="10"/>
      <c r="I159" s="26"/>
      <c r="J159" s="134"/>
      <c r="K159" s="6"/>
      <c r="L159" s="31"/>
      <c r="M159" s="31"/>
      <c r="N159" s="31"/>
      <c r="O159" s="103"/>
      <c r="P159" s="5"/>
      <c r="Q159" s="5"/>
      <c r="R159" s="5"/>
      <c r="S159" s="5"/>
      <c r="T159" s="5"/>
      <c r="U159" s="5"/>
      <c r="V159" s="214">
        <f t="shared" ref="V159" si="97">E159*W159%</f>
        <v>0</v>
      </c>
      <c r="W159" s="5">
        <v>10</v>
      </c>
      <c r="X159" s="211"/>
      <c r="Y159" s="158" t="e">
        <f t="shared" ref="Y159" si="98">X159/E159%</f>
        <v>#DIV/0!</v>
      </c>
      <c r="Z159" s="5"/>
    </row>
    <row r="160" spans="1:26" ht="15.75" x14ac:dyDescent="0.25">
      <c r="A160" s="1" t="s">
        <v>211</v>
      </c>
      <c r="B160" s="2" t="s">
        <v>212</v>
      </c>
      <c r="C160" s="8">
        <v>369.5</v>
      </c>
      <c r="D160" s="9">
        <v>34</v>
      </c>
      <c r="E160" s="170">
        <v>25</v>
      </c>
      <c r="F160" s="153">
        <f t="shared" si="96"/>
        <v>6.7658998646820026E-2</v>
      </c>
      <c r="G160" s="117">
        <v>3</v>
      </c>
      <c r="H160" s="10"/>
      <c r="I160" s="26"/>
      <c r="J160" s="134"/>
      <c r="K160" s="6"/>
      <c r="L160" s="43"/>
      <c r="M160" s="43"/>
      <c r="N160" s="43"/>
      <c r="O160" s="104">
        <v>3</v>
      </c>
      <c r="P160" s="5"/>
      <c r="Q160" s="5"/>
      <c r="R160" s="5"/>
      <c r="S160" s="112">
        <v>3</v>
      </c>
      <c r="T160" s="112"/>
      <c r="U160" s="112">
        <v>3</v>
      </c>
      <c r="V160" s="214">
        <f t="shared" ref="V160:V166" si="99">E160*W160%</f>
        <v>2.5</v>
      </c>
      <c r="W160" s="5">
        <v>10</v>
      </c>
      <c r="X160" s="211">
        <v>2</v>
      </c>
      <c r="Y160" s="158">
        <f t="shared" ref="Y160:Y166" si="100">X160/E160%</f>
        <v>8</v>
      </c>
      <c r="Z160" s="5"/>
    </row>
    <row r="161" spans="1:26" ht="15.75" x14ac:dyDescent="0.25">
      <c r="A161" s="1" t="s">
        <v>213</v>
      </c>
      <c r="B161" s="2" t="s">
        <v>214</v>
      </c>
      <c r="C161" s="8">
        <v>30.5</v>
      </c>
      <c r="D161" s="9">
        <v>1</v>
      </c>
      <c r="E161" s="170">
        <v>1</v>
      </c>
      <c r="F161" s="153">
        <f t="shared" si="96"/>
        <v>3.2786885245901641E-2</v>
      </c>
      <c r="G161" s="117">
        <v>0</v>
      </c>
      <c r="H161" s="10"/>
      <c r="I161" s="26"/>
      <c r="J161" s="134"/>
      <c r="K161" s="6"/>
      <c r="L161" s="43"/>
      <c r="M161" s="43"/>
      <c r="N161" s="43"/>
      <c r="O161" s="104"/>
      <c r="P161" s="5"/>
      <c r="Q161" s="5"/>
      <c r="R161" s="5"/>
      <c r="S161" s="5"/>
      <c r="T161" s="5"/>
      <c r="U161" s="5"/>
      <c r="V161" s="214">
        <f t="shared" si="99"/>
        <v>0.1</v>
      </c>
      <c r="W161" s="5">
        <v>10</v>
      </c>
      <c r="X161" s="211"/>
      <c r="Y161" s="158">
        <f t="shared" si="100"/>
        <v>0</v>
      </c>
      <c r="Z161" s="5"/>
    </row>
    <row r="162" spans="1:26" s="188" customFormat="1" ht="15.75" x14ac:dyDescent="0.25">
      <c r="A162" s="193" t="s">
        <v>215</v>
      </c>
      <c r="B162" s="194" t="s">
        <v>216</v>
      </c>
      <c r="C162" s="190">
        <v>47.09</v>
      </c>
      <c r="D162" s="197">
        <v>1</v>
      </c>
      <c r="E162" s="207">
        <v>1</v>
      </c>
      <c r="F162" s="179">
        <f t="shared" si="96"/>
        <v>2.1235931195582924E-2</v>
      </c>
      <c r="G162" s="180">
        <v>0</v>
      </c>
      <c r="H162" s="191"/>
      <c r="I162" s="182"/>
      <c r="J162" s="198"/>
      <c r="K162" s="184"/>
      <c r="L162" s="185"/>
      <c r="M162" s="185"/>
      <c r="N162" s="185"/>
      <c r="O162" s="185"/>
      <c r="P162" s="186"/>
      <c r="Q162" s="186"/>
      <c r="R162" s="186"/>
      <c r="S162" s="186"/>
      <c r="T162" s="186"/>
      <c r="U162" s="186"/>
      <c r="V162" s="211">
        <f t="shared" si="99"/>
        <v>0.1</v>
      </c>
      <c r="W162" s="186">
        <v>10</v>
      </c>
      <c r="X162" s="211"/>
      <c r="Y162" s="187">
        <f t="shared" si="100"/>
        <v>0</v>
      </c>
      <c r="Z162" s="186"/>
    </row>
    <row r="163" spans="1:26" s="188" customFormat="1" ht="15.75" x14ac:dyDescent="0.25">
      <c r="A163" s="193" t="s">
        <v>217</v>
      </c>
      <c r="B163" s="194" t="s">
        <v>218</v>
      </c>
      <c r="C163" s="190">
        <v>298.5</v>
      </c>
      <c r="D163" s="197">
        <v>0</v>
      </c>
      <c r="E163" s="207">
        <v>0</v>
      </c>
      <c r="F163" s="179">
        <f t="shared" si="96"/>
        <v>0</v>
      </c>
      <c r="G163" s="180">
        <v>0</v>
      </c>
      <c r="H163" s="191"/>
      <c r="I163" s="182"/>
      <c r="J163" s="198"/>
      <c r="K163" s="184"/>
      <c r="L163" s="185"/>
      <c r="M163" s="185"/>
      <c r="N163" s="185"/>
      <c r="O163" s="185"/>
      <c r="P163" s="186"/>
      <c r="Q163" s="186"/>
      <c r="R163" s="186"/>
      <c r="S163" s="186"/>
      <c r="T163" s="186"/>
      <c r="U163" s="186"/>
      <c r="V163" s="211">
        <f t="shared" si="99"/>
        <v>0</v>
      </c>
      <c r="W163" s="186">
        <v>10</v>
      </c>
      <c r="X163" s="211"/>
      <c r="Y163" s="187" t="e">
        <f t="shared" si="100"/>
        <v>#DIV/0!</v>
      </c>
      <c r="Z163" s="186"/>
    </row>
    <row r="164" spans="1:26" ht="15.75" x14ac:dyDescent="0.25">
      <c r="A164" s="1" t="s">
        <v>219</v>
      </c>
      <c r="B164" s="2" t="s">
        <v>220</v>
      </c>
      <c r="C164" s="8">
        <v>54.5</v>
      </c>
      <c r="D164" s="9">
        <v>2</v>
      </c>
      <c r="E164" s="170">
        <v>2</v>
      </c>
      <c r="F164" s="153">
        <f t="shared" si="96"/>
        <v>3.669724770642202E-2</v>
      </c>
      <c r="G164" s="117">
        <v>0</v>
      </c>
      <c r="H164" s="10"/>
      <c r="I164" s="26"/>
      <c r="J164" s="134"/>
      <c r="K164" s="6"/>
      <c r="L164" s="43"/>
      <c r="M164" s="98"/>
      <c r="N164" s="43"/>
      <c r="O164" s="110"/>
      <c r="P164" s="5"/>
      <c r="Q164" s="5"/>
      <c r="R164" s="5"/>
      <c r="S164" s="5"/>
      <c r="T164" s="5"/>
      <c r="U164" s="5"/>
      <c r="V164" s="214">
        <f t="shared" si="99"/>
        <v>0.2</v>
      </c>
      <c r="W164" s="5">
        <v>10</v>
      </c>
      <c r="X164" s="211"/>
      <c r="Y164" s="158">
        <f t="shared" si="100"/>
        <v>0</v>
      </c>
      <c r="Z164" s="5"/>
    </row>
    <row r="165" spans="1:26" s="188" customFormat="1" ht="15.75" x14ac:dyDescent="0.25">
      <c r="A165" s="193" t="s">
        <v>221</v>
      </c>
      <c r="B165" s="248" t="s">
        <v>222</v>
      </c>
      <c r="C165" s="249">
        <v>35.200000000000003</v>
      </c>
      <c r="D165" s="197">
        <v>0</v>
      </c>
      <c r="E165" s="207">
        <v>3</v>
      </c>
      <c r="F165" s="179">
        <f t="shared" si="96"/>
        <v>8.5227272727272721E-2</v>
      </c>
      <c r="G165" s="180">
        <v>0</v>
      </c>
      <c r="H165" s="191"/>
      <c r="I165" s="182"/>
      <c r="J165" s="198"/>
      <c r="K165" s="184"/>
      <c r="L165" s="185"/>
      <c r="M165" s="195"/>
      <c r="N165" s="185"/>
      <c r="O165" s="195"/>
      <c r="P165" s="186"/>
      <c r="Q165" s="186"/>
      <c r="R165" s="186"/>
      <c r="S165" s="186"/>
      <c r="T165" s="186"/>
      <c r="U165" s="186"/>
      <c r="V165" s="211">
        <f t="shared" si="99"/>
        <v>0.30000000000000004</v>
      </c>
      <c r="W165" s="186">
        <v>10</v>
      </c>
      <c r="X165" s="211"/>
      <c r="Y165" s="187">
        <f t="shared" si="100"/>
        <v>0</v>
      </c>
      <c r="Z165" s="186"/>
    </row>
    <row r="166" spans="1:26" s="188" customFormat="1" ht="19.5" customHeight="1" x14ac:dyDescent="0.25">
      <c r="A166" s="193" t="s">
        <v>223</v>
      </c>
      <c r="B166" s="199" t="s">
        <v>224</v>
      </c>
      <c r="C166" s="200">
        <v>27.66</v>
      </c>
      <c r="D166" s="201">
        <v>0</v>
      </c>
      <c r="E166" s="182">
        <v>0</v>
      </c>
      <c r="F166" s="179">
        <f t="shared" si="96"/>
        <v>0</v>
      </c>
      <c r="G166" s="182">
        <v>0</v>
      </c>
      <c r="H166" s="199">
        <v>0</v>
      </c>
      <c r="I166" s="199"/>
      <c r="J166" s="202"/>
      <c r="K166" s="199"/>
      <c r="L166" s="199"/>
      <c r="M166" s="182"/>
      <c r="N166" s="182"/>
      <c r="O166" s="199"/>
      <c r="P166" s="186"/>
      <c r="Q166" s="186"/>
      <c r="R166" s="186"/>
      <c r="S166" s="186"/>
      <c r="T166" s="186"/>
      <c r="U166" s="186"/>
      <c r="V166" s="211">
        <f t="shared" si="99"/>
        <v>0</v>
      </c>
      <c r="W166" s="186">
        <v>10</v>
      </c>
      <c r="X166" s="211"/>
      <c r="Y166" s="187" t="e">
        <f t="shared" si="100"/>
        <v>#DIV/0!</v>
      </c>
      <c r="Z166" s="186"/>
    </row>
    <row r="167" spans="1:26" ht="15.75" x14ac:dyDescent="0.25">
      <c r="A167" s="5"/>
      <c r="B167" s="80" t="s">
        <v>39</v>
      </c>
      <c r="C167" s="79"/>
      <c r="D167" s="94">
        <f>SUM(D159:D166)</f>
        <v>43</v>
      </c>
      <c r="E167" s="73">
        <v>32</v>
      </c>
      <c r="F167" s="154"/>
      <c r="G167" s="17">
        <f>SUM(G159:G166)</f>
        <v>3</v>
      </c>
      <c r="H167" s="93"/>
      <c r="I167" s="93"/>
      <c r="J167" s="133"/>
      <c r="K167" s="93"/>
      <c r="L167" s="17"/>
      <c r="M167" s="17"/>
      <c r="N167" s="17"/>
      <c r="O167" s="17"/>
      <c r="P167" s="18"/>
      <c r="Q167" s="18"/>
      <c r="R167" s="18"/>
      <c r="S167" s="18"/>
      <c r="T167" s="18"/>
      <c r="U167" s="18"/>
      <c r="V167" s="214"/>
      <c r="W167" s="18"/>
      <c r="X167" s="216">
        <f>SUM(X159:X166)</f>
        <v>2</v>
      </c>
      <c r="Y167" s="158"/>
      <c r="Z167" s="18"/>
    </row>
    <row r="168" spans="1:26" x14ac:dyDescent="0.25">
      <c r="A168" s="263" t="s">
        <v>225</v>
      </c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</row>
    <row r="169" spans="1:26" ht="21.75" customHeight="1" x14ac:dyDescent="0.25">
      <c r="A169" s="1" t="s">
        <v>226</v>
      </c>
      <c r="B169" s="2" t="s">
        <v>47</v>
      </c>
      <c r="C169" s="3">
        <v>934.8</v>
      </c>
      <c r="D169" s="9">
        <v>123</v>
      </c>
      <c r="E169" s="170">
        <v>123</v>
      </c>
      <c r="F169" s="153">
        <f t="shared" ref="F169:F180" si="101">E169/C169</f>
        <v>0.13157894736842105</v>
      </c>
      <c r="G169" s="117">
        <v>10</v>
      </c>
      <c r="H169" s="51"/>
      <c r="I169" s="22"/>
      <c r="J169" s="126"/>
      <c r="K169" s="6"/>
      <c r="L169" s="31"/>
      <c r="M169" s="31"/>
      <c r="N169" s="31"/>
      <c r="O169" s="103"/>
      <c r="P169" s="5"/>
      <c r="Q169" s="5"/>
      <c r="R169" s="5"/>
      <c r="S169" s="5"/>
      <c r="T169" s="5"/>
      <c r="U169" s="5"/>
      <c r="V169" s="214">
        <f t="shared" ref="V169" si="102">E169*W169%</f>
        <v>12.3</v>
      </c>
      <c r="W169" s="5">
        <v>10</v>
      </c>
      <c r="X169" s="211">
        <v>12</v>
      </c>
      <c r="Y169" s="158">
        <f t="shared" ref="Y169" si="103">X169/E169%</f>
        <v>9.7560975609756095</v>
      </c>
      <c r="Z169" s="5"/>
    </row>
    <row r="170" spans="1:26" ht="15.75" x14ac:dyDescent="0.25">
      <c r="A170" s="60" t="s">
        <v>227</v>
      </c>
      <c r="B170" s="61" t="s">
        <v>228</v>
      </c>
      <c r="C170" s="62">
        <v>40.6</v>
      </c>
      <c r="D170" s="9">
        <v>5</v>
      </c>
      <c r="E170" s="170">
        <v>4</v>
      </c>
      <c r="F170" s="153">
        <f t="shared" si="101"/>
        <v>9.852216748768472E-2</v>
      </c>
      <c r="G170" s="117">
        <v>0</v>
      </c>
      <c r="H170" s="51"/>
      <c r="I170" s="63"/>
      <c r="J170" s="134"/>
      <c r="K170" s="64"/>
      <c r="L170" s="43"/>
      <c r="M170" s="43"/>
      <c r="N170" s="43"/>
      <c r="O170" s="104"/>
      <c r="P170" s="5"/>
      <c r="Q170" s="5"/>
      <c r="R170" s="5"/>
      <c r="S170" s="5"/>
      <c r="T170" s="5"/>
      <c r="U170" s="5"/>
      <c r="V170" s="214">
        <f t="shared" ref="V170:V180" si="104">E170*W170%</f>
        <v>0.4</v>
      </c>
      <c r="W170" s="5">
        <v>10</v>
      </c>
      <c r="X170" s="211"/>
      <c r="Y170" s="158">
        <f t="shared" ref="Y170:Y180" si="105">X170/E170%</f>
        <v>0</v>
      </c>
      <c r="Z170" s="5"/>
    </row>
    <row r="171" spans="1:26" ht="15.75" x14ac:dyDescent="0.25">
      <c r="A171" s="60" t="s">
        <v>229</v>
      </c>
      <c r="B171" s="61" t="s">
        <v>230</v>
      </c>
      <c r="C171" s="62">
        <v>54.3</v>
      </c>
      <c r="D171" s="9">
        <v>5</v>
      </c>
      <c r="E171" s="170">
        <v>5</v>
      </c>
      <c r="F171" s="153">
        <f t="shared" si="101"/>
        <v>9.2081031307550645E-2</v>
      </c>
      <c r="G171" s="117">
        <v>0</v>
      </c>
      <c r="H171" s="51"/>
      <c r="I171" s="63"/>
      <c r="J171" s="134"/>
      <c r="K171" s="64"/>
      <c r="L171" s="43"/>
      <c r="M171" s="43"/>
      <c r="N171" s="43"/>
      <c r="O171" s="104"/>
      <c r="P171" s="5"/>
      <c r="Q171" s="5"/>
      <c r="R171" s="5"/>
      <c r="S171" s="5"/>
      <c r="T171" s="5"/>
      <c r="U171" s="5"/>
      <c r="V171" s="214">
        <f t="shared" si="104"/>
        <v>0.5</v>
      </c>
      <c r="W171" s="5">
        <v>10</v>
      </c>
      <c r="X171" s="211"/>
      <c r="Y171" s="158">
        <f t="shared" si="105"/>
        <v>0</v>
      </c>
      <c r="Z171" s="5"/>
    </row>
    <row r="172" spans="1:26" s="232" customFormat="1" ht="15.75" x14ac:dyDescent="0.25">
      <c r="A172" s="217" t="s">
        <v>231</v>
      </c>
      <c r="B172" s="218" t="s">
        <v>232</v>
      </c>
      <c r="C172" s="219">
        <v>96.9</v>
      </c>
      <c r="D172" s="220">
        <v>20</v>
      </c>
      <c r="E172" s="221">
        <v>25</v>
      </c>
      <c r="F172" s="222">
        <f t="shared" si="101"/>
        <v>0.25799793601651183</v>
      </c>
      <c r="G172" s="223">
        <v>2</v>
      </c>
      <c r="H172" s="224"/>
      <c r="I172" s="225"/>
      <c r="J172" s="226"/>
      <c r="K172" s="227"/>
      <c r="L172" s="228"/>
      <c r="M172" s="228"/>
      <c r="N172" s="228"/>
      <c r="O172" s="228"/>
      <c r="P172" s="229"/>
      <c r="Q172" s="229"/>
      <c r="R172" s="229"/>
      <c r="S172" s="229"/>
      <c r="T172" s="229"/>
      <c r="U172" s="229"/>
      <c r="V172" s="230">
        <f t="shared" si="104"/>
        <v>2.5</v>
      </c>
      <c r="W172" s="229">
        <v>10</v>
      </c>
      <c r="X172" s="230">
        <v>2</v>
      </c>
      <c r="Y172" s="231">
        <f t="shared" si="105"/>
        <v>8</v>
      </c>
      <c r="Z172" s="229"/>
    </row>
    <row r="173" spans="1:26" ht="15.75" x14ac:dyDescent="0.25">
      <c r="A173" s="60" t="s">
        <v>233</v>
      </c>
      <c r="B173" s="61" t="s">
        <v>234</v>
      </c>
      <c r="C173" s="62">
        <v>31.2</v>
      </c>
      <c r="D173" s="9">
        <v>9</v>
      </c>
      <c r="E173" s="170">
        <v>5</v>
      </c>
      <c r="F173" s="153">
        <f t="shared" si="101"/>
        <v>0.16025641025641027</v>
      </c>
      <c r="G173" s="117">
        <v>0</v>
      </c>
      <c r="H173" s="51"/>
      <c r="I173" s="63"/>
      <c r="J173" s="134"/>
      <c r="K173" s="64"/>
      <c r="L173" s="43"/>
      <c r="M173" s="43"/>
      <c r="N173" s="43"/>
      <c r="O173" s="104"/>
      <c r="P173" s="5"/>
      <c r="Q173" s="5"/>
      <c r="R173" s="5"/>
      <c r="S173" s="5"/>
      <c r="T173" s="5"/>
      <c r="U173" s="5"/>
      <c r="V173" s="214">
        <f t="shared" si="104"/>
        <v>0.5</v>
      </c>
      <c r="W173" s="5">
        <v>10</v>
      </c>
      <c r="X173" s="211"/>
      <c r="Y173" s="158">
        <f t="shared" si="105"/>
        <v>0</v>
      </c>
      <c r="Z173" s="5"/>
    </row>
    <row r="174" spans="1:26" ht="15.75" x14ac:dyDescent="0.25">
      <c r="A174" s="60" t="s">
        <v>235</v>
      </c>
      <c r="B174" s="61" t="s">
        <v>236</v>
      </c>
      <c r="C174" s="62">
        <v>15.3</v>
      </c>
      <c r="D174" s="92">
        <v>1</v>
      </c>
      <c r="E174" s="170">
        <v>2</v>
      </c>
      <c r="F174" s="153">
        <f t="shared" si="101"/>
        <v>0.13071895424836602</v>
      </c>
      <c r="G174" s="117">
        <v>0</v>
      </c>
      <c r="H174" s="51"/>
      <c r="I174" s="63"/>
      <c r="J174" s="134"/>
      <c r="K174" s="64"/>
      <c r="L174" s="31"/>
      <c r="M174" s="31"/>
      <c r="N174" s="31"/>
      <c r="O174" s="103"/>
      <c r="P174" s="5"/>
      <c r="Q174" s="5"/>
      <c r="R174" s="5"/>
      <c r="S174" s="5"/>
      <c r="T174" s="5"/>
      <c r="U174" s="5"/>
      <c r="V174" s="214">
        <f t="shared" si="104"/>
        <v>0.2</v>
      </c>
      <c r="W174" s="5">
        <v>10</v>
      </c>
      <c r="X174" s="211"/>
      <c r="Y174" s="158">
        <f t="shared" si="105"/>
        <v>0</v>
      </c>
      <c r="Z174" s="5"/>
    </row>
    <row r="175" spans="1:26" ht="15.75" x14ac:dyDescent="0.25">
      <c r="A175" s="60" t="s">
        <v>237</v>
      </c>
      <c r="B175" s="65" t="s">
        <v>238</v>
      </c>
      <c r="C175" s="66">
        <v>52.1</v>
      </c>
      <c r="D175" s="9">
        <v>1</v>
      </c>
      <c r="E175" s="170">
        <v>4</v>
      </c>
      <c r="F175" s="153">
        <f t="shared" si="101"/>
        <v>7.6775431861804216E-2</v>
      </c>
      <c r="G175" s="117">
        <v>0</v>
      </c>
      <c r="H175" s="51"/>
      <c r="I175" s="63"/>
      <c r="J175" s="134"/>
      <c r="K175" s="64"/>
      <c r="L175" s="43"/>
      <c r="M175" s="43"/>
      <c r="N175" s="43"/>
      <c r="O175" s="104"/>
      <c r="P175" s="5"/>
      <c r="Q175" s="5"/>
      <c r="R175" s="5"/>
      <c r="S175" s="5"/>
      <c r="T175" s="5"/>
      <c r="U175" s="5"/>
      <c r="V175" s="214">
        <f t="shared" si="104"/>
        <v>0.4</v>
      </c>
      <c r="W175" s="5">
        <v>10</v>
      </c>
      <c r="X175" s="211"/>
      <c r="Y175" s="158">
        <f t="shared" si="105"/>
        <v>0</v>
      </c>
      <c r="Z175" s="5"/>
    </row>
    <row r="176" spans="1:26" ht="15.75" x14ac:dyDescent="0.25">
      <c r="A176" s="60" t="s">
        <v>239</v>
      </c>
      <c r="B176" s="65" t="s">
        <v>240</v>
      </c>
      <c r="C176" s="66">
        <v>59.4</v>
      </c>
      <c r="D176" s="9">
        <v>8</v>
      </c>
      <c r="E176" s="170">
        <v>10</v>
      </c>
      <c r="F176" s="153">
        <f t="shared" si="101"/>
        <v>0.16835016835016836</v>
      </c>
      <c r="G176" s="117">
        <v>0</v>
      </c>
      <c r="H176" s="51"/>
      <c r="I176" s="63"/>
      <c r="J176" s="134"/>
      <c r="K176" s="64"/>
      <c r="L176" s="43"/>
      <c r="M176" s="98"/>
      <c r="N176" s="43"/>
      <c r="O176" s="110"/>
      <c r="P176" s="5"/>
      <c r="Q176" s="5"/>
      <c r="R176" s="5"/>
      <c r="S176" s="5"/>
      <c r="T176" s="5"/>
      <c r="U176" s="5"/>
      <c r="V176" s="214">
        <f t="shared" si="104"/>
        <v>1</v>
      </c>
      <c r="W176" s="5">
        <v>10</v>
      </c>
      <c r="X176" s="211">
        <v>1</v>
      </c>
      <c r="Y176" s="158">
        <f t="shared" si="105"/>
        <v>10</v>
      </c>
      <c r="Z176" s="5"/>
    </row>
    <row r="177" spans="1:26" ht="21.75" customHeight="1" x14ac:dyDescent="0.25">
      <c r="A177" s="60" t="s">
        <v>241</v>
      </c>
      <c r="B177" s="65" t="s">
        <v>242</v>
      </c>
      <c r="C177" s="66">
        <v>13.8</v>
      </c>
      <c r="D177" s="9">
        <v>1</v>
      </c>
      <c r="E177" s="170">
        <v>1</v>
      </c>
      <c r="F177" s="153">
        <f t="shared" si="101"/>
        <v>7.2463768115942032E-2</v>
      </c>
      <c r="G177" s="117">
        <v>0</v>
      </c>
      <c r="H177" s="51"/>
      <c r="I177" s="63"/>
      <c r="J177" s="134"/>
      <c r="K177" s="64"/>
      <c r="L177" s="43"/>
      <c r="M177" s="43"/>
      <c r="N177" s="43"/>
      <c r="O177" s="104"/>
      <c r="P177" s="5"/>
      <c r="Q177" s="5"/>
      <c r="R177" s="5"/>
      <c r="S177" s="5"/>
      <c r="T177" s="5"/>
      <c r="U177" s="5"/>
      <c r="V177" s="214">
        <f t="shared" si="104"/>
        <v>0.1</v>
      </c>
      <c r="W177" s="5">
        <v>10</v>
      </c>
      <c r="X177" s="211"/>
      <c r="Y177" s="158">
        <f t="shared" si="105"/>
        <v>0</v>
      </c>
      <c r="Z177" s="5"/>
    </row>
    <row r="178" spans="1:26" ht="20.25" customHeight="1" x14ac:dyDescent="0.25">
      <c r="A178" s="60" t="s">
        <v>243</v>
      </c>
      <c r="B178" s="65" t="s">
        <v>244</v>
      </c>
      <c r="C178" s="66">
        <v>56.6</v>
      </c>
      <c r="D178" s="9">
        <v>8</v>
      </c>
      <c r="E178" s="170">
        <v>7</v>
      </c>
      <c r="F178" s="153">
        <f t="shared" si="101"/>
        <v>0.12367491166077738</v>
      </c>
      <c r="G178" s="117">
        <v>0</v>
      </c>
      <c r="H178" s="51"/>
      <c r="I178" s="63"/>
      <c r="J178" s="134"/>
      <c r="K178" s="64"/>
      <c r="L178" s="43"/>
      <c r="M178" s="43"/>
      <c r="N178" s="43"/>
      <c r="O178" s="104"/>
      <c r="P178" s="5"/>
      <c r="Q178" s="5"/>
      <c r="R178" s="5"/>
      <c r="S178" s="5"/>
      <c r="T178" s="5"/>
      <c r="U178" s="5"/>
      <c r="V178" s="214">
        <f t="shared" si="104"/>
        <v>0.70000000000000007</v>
      </c>
      <c r="W178" s="5">
        <v>10</v>
      </c>
      <c r="X178" s="211"/>
      <c r="Y178" s="158">
        <f t="shared" si="105"/>
        <v>0</v>
      </c>
      <c r="Z178" s="5"/>
    </row>
    <row r="179" spans="1:26" ht="15" customHeight="1" x14ac:dyDescent="0.25">
      <c r="A179" s="60" t="s">
        <v>245</v>
      </c>
      <c r="B179" s="65" t="s">
        <v>246</v>
      </c>
      <c r="C179" s="66">
        <v>40.799999999999997</v>
      </c>
      <c r="D179" s="9">
        <v>2</v>
      </c>
      <c r="E179" s="170">
        <v>3</v>
      </c>
      <c r="F179" s="153">
        <f t="shared" si="101"/>
        <v>7.3529411764705885E-2</v>
      </c>
      <c r="G179" s="117">
        <v>0</v>
      </c>
      <c r="H179" s="51"/>
      <c r="I179" s="63"/>
      <c r="J179" s="134"/>
      <c r="K179" s="64"/>
      <c r="L179" s="43"/>
      <c r="M179" s="43"/>
      <c r="N179" s="43"/>
      <c r="O179" s="104"/>
      <c r="P179" s="5"/>
      <c r="Q179" s="5"/>
      <c r="R179" s="5"/>
      <c r="S179" s="5"/>
      <c r="T179" s="5"/>
      <c r="U179" s="5"/>
      <c r="V179" s="214">
        <f t="shared" si="104"/>
        <v>0.30000000000000004</v>
      </c>
      <c r="W179" s="5">
        <v>10</v>
      </c>
      <c r="X179" s="211"/>
      <c r="Y179" s="158">
        <f t="shared" si="105"/>
        <v>0</v>
      </c>
      <c r="Z179" s="5"/>
    </row>
    <row r="180" spans="1:26" ht="15.75" x14ac:dyDescent="0.25">
      <c r="A180" s="67" t="s">
        <v>247</v>
      </c>
      <c r="B180" s="67" t="s">
        <v>248</v>
      </c>
      <c r="C180" s="68">
        <v>57.7</v>
      </c>
      <c r="D180" s="25">
        <v>0</v>
      </c>
      <c r="E180" s="170">
        <v>0</v>
      </c>
      <c r="F180" s="153">
        <f t="shared" si="101"/>
        <v>0</v>
      </c>
      <c r="G180" s="117">
        <v>0</v>
      </c>
      <c r="H180" s="51"/>
      <c r="I180" s="63"/>
      <c r="J180" s="134"/>
      <c r="K180" s="64"/>
      <c r="L180" s="43"/>
      <c r="M180" s="43"/>
      <c r="N180" s="43"/>
      <c r="O180" s="104"/>
      <c r="P180" s="5"/>
      <c r="Q180" s="5"/>
      <c r="R180" s="5"/>
      <c r="S180" s="5"/>
      <c r="T180" s="5"/>
      <c r="U180" s="5"/>
      <c r="V180" s="214">
        <f t="shared" si="104"/>
        <v>0</v>
      </c>
      <c r="W180" s="5">
        <v>10</v>
      </c>
      <c r="X180" s="211"/>
      <c r="Y180" s="158" t="e">
        <f t="shared" si="105"/>
        <v>#DIV/0!</v>
      </c>
      <c r="Z180" s="5"/>
    </row>
    <row r="181" spans="1:26" ht="15.75" x14ac:dyDescent="0.25">
      <c r="A181" s="5"/>
      <c r="B181" s="85" t="s">
        <v>39</v>
      </c>
      <c r="C181" s="84"/>
      <c r="D181" s="94">
        <f>SUM(D169:D180)</f>
        <v>183</v>
      </c>
      <c r="E181" s="208">
        <v>189</v>
      </c>
      <c r="F181" s="154"/>
      <c r="G181" s="147">
        <f>SUM(G169:G180)</f>
        <v>12</v>
      </c>
      <c r="H181" s="94"/>
      <c r="I181" s="94"/>
      <c r="J181" s="133"/>
      <c r="K181" s="94"/>
      <c r="L181" s="17"/>
      <c r="M181" s="17"/>
      <c r="N181" s="17"/>
      <c r="O181" s="17"/>
      <c r="P181" s="18"/>
      <c r="Q181" s="18"/>
      <c r="R181" s="18"/>
      <c r="S181" s="18"/>
      <c r="T181" s="18"/>
      <c r="U181" s="18"/>
      <c r="V181" s="214"/>
      <c r="W181" s="18"/>
      <c r="X181" s="216">
        <f>SUM(X169:X180)</f>
        <v>15</v>
      </c>
      <c r="Y181" s="158"/>
      <c r="Z181" s="18"/>
    </row>
    <row r="182" spans="1:26" x14ac:dyDescent="0.25">
      <c r="A182" s="263" t="s">
        <v>249</v>
      </c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</row>
    <row r="183" spans="1:26" ht="15.75" x14ac:dyDescent="0.25">
      <c r="A183" s="1" t="s">
        <v>250</v>
      </c>
      <c r="B183" s="2" t="s">
        <v>25</v>
      </c>
      <c r="C183" s="8">
        <v>816</v>
      </c>
      <c r="D183" s="9">
        <v>51</v>
      </c>
      <c r="E183" s="170">
        <v>79</v>
      </c>
      <c r="F183" s="153">
        <f t="shared" ref="F183:F186" si="106">E183/C183</f>
        <v>9.6813725490196081E-2</v>
      </c>
      <c r="G183" s="117">
        <v>5</v>
      </c>
      <c r="H183" s="10"/>
      <c r="I183" s="15"/>
      <c r="J183" s="132"/>
      <c r="K183" s="6"/>
      <c r="L183" s="31"/>
      <c r="M183" s="31"/>
      <c r="N183" s="31"/>
      <c r="O183" s="103"/>
      <c r="P183" s="5"/>
      <c r="Q183" s="5"/>
      <c r="R183" s="5"/>
      <c r="S183" s="5"/>
      <c r="T183" s="5"/>
      <c r="U183" s="5"/>
      <c r="V183" s="214">
        <f t="shared" ref="V183" si="107">E183*W183%</f>
        <v>7.9</v>
      </c>
      <c r="W183" s="5">
        <v>10</v>
      </c>
      <c r="X183" s="211">
        <v>7</v>
      </c>
      <c r="Y183" s="158">
        <f t="shared" ref="Y183" si="108">X183/E183%</f>
        <v>8.8607594936708853</v>
      </c>
      <c r="Z183" s="5"/>
    </row>
    <row r="184" spans="1:26" ht="30" x14ac:dyDescent="0.25">
      <c r="A184" s="1" t="s">
        <v>251</v>
      </c>
      <c r="B184" s="2" t="s">
        <v>252</v>
      </c>
      <c r="C184" s="8">
        <v>194.7</v>
      </c>
      <c r="D184" s="9">
        <v>1</v>
      </c>
      <c r="E184" s="170">
        <v>0</v>
      </c>
      <c r="F184" s="153">
        <f t="shared" si="106"/>
        <v>0</v>
      </c>
      <c r="G184" s="117">
        <v>0</v>
      </c>
      <c r="H184" s="10"/>
      <c r="I184" s="15"/>
      <c r="J184" s="132"/>
      <c r="K184" s="6"/>
      <c r="L184" s="43"/>
      <c r="M184" s="43"/>
      <c r="N184" s="43"/>
      <c r="O184" s="104">
        <v>1</v>
      </c>
      <c r="P184" s="5"/>
      <c r="Q184" s="5"/>
      <c r="R184" s="5"/>
      <c r="S184" s="5"/>
      <c r="T184" s="5"/>
      <c r="U184" s="112">
        <v>100</v>
      </c>
      <c r="V184" s="214">
        <f t="shared" ref="V184:V186" si="109">E184*W184%</f>
        <v>0</v>
      </c>
      <c r="W184" s="5">
        <v>10</v>
      </c>
      <c r="X184" s="211"/>
      <c r="Y184" s="158" t="e">
        <f t="shared" ref="Y184:Y186" si="110">X184/E184%</f>
        <v>#DIV/0!</v>
      </c>
      <c r="Z184" s="5"/>
    </row>
    <row r="185" spans="1:26" ht="30" x14ac:dyDescent="0.25">
      <c r="A185" s="1" t="s">
        <v>253</v>
      </c>
      <c r="B185" s="2" t="s">
        <v>254</v>
      </c>
      <c r="C185" s="8">
        <v>79.34</v>
      </c>
      <c r="D185" s="9">
        <v>26</v>
      </c>
      <c r="E185" s="170">
        <v>3</v>
      </c>
      <c r="F185" s="153">
        <f t="shared" si="106"/>
        <v>3.7811948575749939E-2</v>
      </c>
      <c r="G185" s="117">
        <v>2</v>
      </c>
      <c r="H185" s="10"/>
      <c r="I185" s="35"/>
      <c r="J185" s="132"/>
      <c r="K185" s="6"/>
      <c r="L185" s="43"/>
      <c r="M185" s="43"/>
      <c r="N185" s="43"/>
      <c r="O185" s="104"/>
      <c r="P185" s="5"/>
      <c r="Q185" s="5"/>
      <c r="R185" s="5"/>
      <c r="S185" s="5"/>
      <c r="T185" s="5"/>
      <c r="U185" s="5"/>
      <c r="V185" s="214">
        <f t="shared" si="109"/>
        <v>0.30000000000000004</v>
      </c>
      <c r="W185" s="5">
        <v>10</v>
      </c>
      <c r="X185" s="211"/>
      <c r="Y185" s="158">
        <f t="shared" si="110"/>
        <v>0</v>
      </c>
      <c r="Z185" s="5"/>
    </row>
    <row r="186" spans="1:26" ht="15.75" x14ac:dyDescent="0.25">
      <c r="A186" s="1" t="s">
        <v>255</v>
      </c>
      <c r="B186" s="2" t="s">
        <v>130</v>
      </c>
      <c r="C186" s="8">
        <v>69</v>
      </c>
      <c r="D186" s="9">
        <v>3</v>
      </c>
      <c r="E186" s="170">
        <v>4</v>
      </c>
      <c r="F186" s="153">
        <f t="shared" si="106"/>
        <v>5.7971014492753624E-2</v>
      </c>
      <c r="G186" s="117">
        <v>0</v>
      </c>
      <c r="H186" s="10"/>
      <c r="I186" s="15"/>
      <c r="J186" s="132"/>
      <c r="K186" s="6"/>
      <c r="L186" s="43"/>
      <c r="M186" s="43"/>
      <c r="N186" s="43"/>
      <c r="O186" s="104"/>
      <c r="P186" s="5"/>
      <c r="Q186" s="5"/>
      <c r="R186" s="5"/>
      <c r="S186" s="5"/>
      <c r="T186" s="5"/>
      <c r="U186" s="5"/>
      <c r="V186" s="214">
        <f t="shared" si="109"/>
        <v>0.4</v>
      </c>
      <c r="W186" s="5">
        <v>10</v>
      </c>
      <c r="X186" s="211"/>
      <c r="Y186" s="158">
        <f t="shared" si="110"/>
        <v>0</v>
      </c>
      <c r="Z186" s="5"/>
    </row>
    <row r="187" spans="1:26" ht="15.75" x14ac:dyDescent="0.25">
      <c r="A187" s="5"/>
      <c r="B187" s="80" t="s">
        <v>39</v>
      </c>
      <c r="C187" s="79"/>
      <c r="D187" s="93"/>
      <c r="E187" s="73">
        <v>86</v>
      </c>
      <c r="F187" s="154"/>
      <c r="G187" s="17">
        <f>SUM(G183:G186)</f>
        <v>7</v>
      </c>
      <c r="H187" s="93"/>
      <c r="I187" s="93"/>
      <c r="J187" s="133"/>
      <c r="K187" s="93"/>
      <c r="L187" s="17"/>
      <c r="M187" s="17"/>
      <c r="N187" s="17"/>
      <c r="O187" s="17"/>
      <c r="P187" s="18"/>
      <c r="Q187" s="18"/>
      <c r="R187" s="18"/>
      <c r="S187" s="18"/>
      <c r="T187" s="18"/>
      <c r="U187" s="18"/>
      <c r="V187" s="214"/>
      <c r="W187" s="18"/>
      <c r="X187" s="216">
        <f>SUM(X183:X186)</f>
        <v>7</v>
      </c>
      <c r="Y187" s="158"/>
      <c r="Z187" s="18"/>
    </row>
    <row r="188" spans="1:26" x14ac:dyDescent="0.25">
      <c r="A188" s="263" t="s">
        <v>256</v>
      </c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</row>
    <row r="189" spans="1:26" ht="15.75" x14ac:dyDescent="0.25">
      <c r="A189" s="1" t="s">
        <v>257</v>
      </c>
      <c r="B189" s="2" t="s">
        <v>47</v>
      </c>
      <c r="C189" s="3">
        <v>175.9</v>
      </c>
      <c r="D189" s="9">
        <v>4</v>
      </c>
      <c r="E189" s="170">
        <v>4</v>
      </c>
      <c r="F189" s="153">
        <f t="shared" ref="F189:F201" si="111">E189/C189</f>
        <v>2.2740193291642979E-2</v>
      </c>
      <c r="G189" s="117">
        <v>0</v>
      </c>
      <c r="H189" s="10"/>
      <c r="I189" s="70"/>
      <c r="J189" s="139"/>
      <c r="K189" s="6"/>
      <c r="L189" s="31"/>
      <c r="M189" s="31"/>
      <c r="N189" s="31"/>
      <c r="O189" s="103"/>
      <c r="P189" s="5"/>
      <c r="Q189" s="5"/>
      <c r="R189" s="5"/>
      <c r="S189" s="5"/>
      <c r="T189" s="5"/>
      <c r="U189" s="5"/>
      <c r="V189" s="214">
        <f t="shared" ref="V189" si="112">E189*W189%</f>
        <v>0.4</v>
      </c>
      <c r="W189" s="5">
        <v>10</v>
      </c>
      <c r="X189" s="211"/>
      <c r="Y189" s="158">
        <f t="shared" ref="Y189" si="113">X189/E189%</f>
        <v>0</v>
      </c>
      <c r="Z189" s="5"/>
    </row>
    <row r="190" spans="1:26" ht="30" x14ac:dyDescent="0.25">
      <c r="A190" s="1" t="s">
        <v>258</v>
      </c>
      <c r="B190" s="2" t="s">
        <v>259</v>
      </c>
      <c r="C190" s="8">
        <v>89.7</v>
      </c>
      <c r="D190" s="9">
        <v>2</v>
      </c>
      <c r="E190" s="170">
        <v>6</v>
      </c>
      <c r="F190" s="153">
        <f t="shared" si="111"/>
        <v>6.6889632107023408E-2</v>
      </c>
      <c r="G190" s="117">
        <v>0</v>
      </c>
      <c r="H190" s="69"/>
      <c r="I190" s="26"/>
      <c r="J190" s="134"/>
      <c r="K190" s="6"/>
      <c r="L190" s="43"/>
      <c r="M190" s="43"/>
      <c r="N190" s="43"/>
      <c r="O190" s="104"/>
      <c r="P190" s="5"/>
      <c r="Q190" s="5"/>
      <c r="R190" s="5"/>
      <c r="S190" s="5"/>
      <c r="T190" s="5"/>
      <c r="U190" s="5"/>
      <c r="V190" s="214">
        <f t="shared" ref="V190:V201" si="114">E190*W190%</f>
        <v>0.60000000000000009</v>
      </c>
      <c r="W190" s="5">
        <v>10</v>
      </c>
      <c r="X190" s="211"/>
      <c r="Y190" s="158">
        <f t="shared" ref="Y190:Y201" si="115">X190/E190%</f>
        <v>0</v>
      </c>
      <c r="Z190" s="5"/>
    </row>
    <row r="191" spans="1:26" ht="27.75" customHeight="1" x14ac:dyDescent="0.25">
      <c r="A191" s="1" t="s">
        <v>260</v>
      </c>
      <c r="B191" s="2" t="s">
        <v>261</v>
      </c>
      <c r="C191" s="8">
        <v>106.1</v>
      </c>
      <c r="D191" s="9">
        <v>2</v>
      </c>
      <c r="E191" s="170">
        <v>2</v>
      </c>
      <c r="F191" s="153">
        <f t="shared" si="111"/>
        <v>1.8850141376060323E-2</v>
      </c>
      <c r="G191" s="117">
        <v>0</v>
      </c>
      <c r="H191" s="69"/>
      <c r="I191" s="26"/>
      <c r="J191" s="134"/>
      <c r="K191" s="6"/>
      <c r="L191" s="43"/>
      <c r="M191" s="43"/>
      <c r="N191" s="43"/>
      <c r="O191" s="104"/>
      <c r="P191" s="5"/>
      <c r="Q191" s="5"/>
      <c r="R191" s="5"/>
      <c r="S191" s="5"/>
      <c r="T191" s="5"/>
      <c r="U191" s="5"/>
      <c r="V191" s="214">
        <f t="shared" si="114"/>
        <v>0.2</v>
      </c>
      <c r="W191" s="5">
        <v>10</v>
      </c>
      <c r="X191" s="211"/>
      <c r="Y191" s="158">
        <f t="shared" si="115"/>
        <v>0</v>
      </c>
      <c r="Z191" s="5"/>
    </row>
    <row r="192" spans="1:26" ht="30" x14ac:dyDescent="0.25">
      <c r="A192" s="1" t="s">
        <v>262</v>
      </c>
      <c r="B192" s="2" t="s">
        <v>263</v>
      </c>
      <c r="C192" s="8">
        <v>122.19</v>
      </c>
      <c r="D192" s="9">
        <v>8</v>
      </c>
      <c r="E192" s="170">
        <v>6</v>
      </c>
      <c r="F192" s="153">
        <f t="shared" si="111"/>
        <v>4.9103854652590227E-2</v>
      </c>
      <c r="G192" s="117">
        <v>0</v>
      </c>
      <c r="H192" s="69"/>
      <c r="I192" s="26"/>
      <c r="J192" s="134"/>
      <c r="K192" s="6"/>
      <c r="L192" s="43"/>
      <c r="M192" s="43"/>
      <c r="N192" s="43"/>
      <c r="O192" s="104"/>
      <c r="P192" s="5"/>
      <c r="Q192" s="5"/>
      <c r="R192" s="5"/>
      <c r="S192" s="5"/>
      <c r="T192" s="5"/>
      <c r="U192" s="5"/>
      <c r="V192" s="214">
        <f t="shared" si="114"/>
        <v>0.60000000000000009</v>
      </c>
      <c r="W192" s="5">
        <v>10</v>
      </c>
      <c r="X192" s="211"/>
      <c r="Y192" s="158">
        <f t="shared" si="115"/>
        <v>0</v>
      </c>
      <c r="Z192" s="5"/>
    </row>
    <row r="193" spans="1:26" ht="30" x14ac:dyDescent="0.25">
      <c r="A193" s="1" t="s">
        <v>264</v>
      </c>
      <c r="B193" s="2" t="s">
        <v>265</v>
      </c>
      <c r="C193" s="8">
        <v>78.489999999999995</v>
      </c>
      <c r="D193" s="9">
        <v>1</v>
      </c>
      <c r="E193" s="170">
        <v>5</v>
      </c>
      <c r="F193" s="153">
        <f t="shared" si="111"/>
        <v>6.3702382469104354E-2</v>
      </c>
      <c r="G193" s="117">
        <v>0</v>
      </c>
      <c r="H193" s="69"/>
      <c r="I193" s="26"/>
      <c r="J193" s="134"/>
      <c r="K193" s="6"/>
      <c r="L193" s="43"/>
      <c r="M193" s="43"/>
      <c r="N193" s="43"/>
      <c r="O193" s="104"/>
      <c r="P193" s="5"/>
      <c r="Q193" s="5"/>
      <c r="R193" s="5"/>
      <c r="S193" s="5"/>
      <c r="T193" s="5"/>
      <c r="U193" s="5"/>
      <c r="V193" s="214">
        <f t="shared" si="114"/>
        <v>0.5</v>
      </c>
      <c r="W193" s="5">
        <v>10</v>
      </c>
      <c r="X193" s="211"/>
      <c r="Y193" s="158">
        <f t="shared" si="115"/>
        <v>0</v>
      </c>
      <c r="Z193" s="5"/>
    </row>
    <row r="194" spans="1:26" ht="15.75" x14ac:dyDescent="0.25">
      <c r="A194" s="1" t="s">
        <v>266</v>
      </c>
      <c r="B194" s="2" t="s">
        <v>267</v>
      </c>
      <c r="C194" s="21">
        <v>81</v>
      </c>
      <c r="D194" s="9">
        <v>1</v>
      </c>
      <c r="E194" s="170">
        <v>1</v>
      </c>
      <c r="F194" s="153">
        <f t="shared" si="111"/>
        <v>1.2345679012345678E-2</v>
      </c>
      <c r="G194" s="117">
        <v>0</v>
      </c>
      <c r="H194" s="69"/>
      <c r="I194" s="26"/>
      <c r="J194" s="134"/>
      <c r="K194" s="6"/>
      <c r="L194" s="43"/>
      <c r="M194" s="43"/>
      <c r="N194" s="43"/>
      <c r="O194" s="104"/>
      <c r="P194" s="5"/>
      <c r="Q194" s="5"/>
      <c r="R194" s="5"/>
      <c r="S194" s="5"/>
      <c r="T194" s="5"/>
      <c r="U194" s="5"/>
      <c r="V194" s="214">
        <f t="shared" si="114"/>
        <v>0.1</v>
      </c>
      <c r="W194" s="5">
        <v>10</v>
      </c>
      <c r="X194" s="211"/>
      <c r="Y194" s="158">
        <f t="shared" si="115"/>
        <v>0</v>
      </c>
      <c r="Z194" s="5"/>
    </row>
    <row r="195" spans="1:26" s="188" customFormat="1" ht="15.75" x14ac:dyDescent="0.25">
      <c r="A195" s="193" t="s">
        <v>268</v>
      </c>
      <c r="B195" s="194" t="s">
        <v>269</v>
      </c>
      <c r="C195" s="190">
        <v>49.6</v>
      </c>
      <c r="D195" s="197">
        <v>1</v>
      </c>
      <c r="E195" s="207">
        <v>4</v>
      </c>
      <c r="F195" s="179">
        <f t="shared" si="111"/>
        <v>8.0645161290322578E-2</v>
      </c>
      <c r="G195" s="180">
        <v>0</v>
      </c>
      <c r="H195" s="191"/>
      <c r="I195" s="182"/>
      <c r="J195" s="198"/>
      <c r="K195" s="184"/>
      <c r="L195" s="185"/>
      <c r="M195" s="185"/>
      <c r="N195" s="185"/>
      <c r="O195" s="185"/>
      <c r="P195" s="186"/>
      <c r="Q195" s="186"/>
      <c r="R195" s="186"/>
      <c r="S195" s="186"/>
      <c r="T195" s="186"/>
      <c r="U195" s="186"/>
      <c r="V195" s="211">
        <f t="shared" si="114"/>
        <v>0.4</v>
      </c>
      <c r="W195" s="186">
        <v>10</v>
      </c>
      <c r="X195" s="211"/>
      <c r="Y195" s="187">
        <f t="shared" si="115"/>
        <v>0</v>
      </c>
      <c r="Z195" s="186"/>
    </row>
    <row r="196" spans="1:26" ht="30" x14ac:dyDescent="0.25">
      <c r="A196" s="1" t="s">
        <v>270</v>
      </c>
      <c r="B196" s="2" t="s">
        <v>271</v>
      </c>
      <c r="C196" s="8">
        <v>66.3</v>
      </c>
      <c r="D196" s="9">
        <v>4</v>
      </c>
      <c r="E196" s="170">
        <v>5</v>
      </c>
      <c r="F196" s="153">
        <f t="shared" si="111"/>
        <v>7.5414781297134248E-2</v>
      </c>
      <c r="G196" s="117">
        <v>0</v>
      </c>
      <c r="H196" s="69"/>
      <c r="I196" s="26"/>
      <c r="J196" s="134"/>
      <c r="K196" s="6"/>
      <c r="L196" s="43"/>
      <c r="M196" s="43"/>
      <c r="N196" s="43"/>
      <c r="O196" s="104"/>
      <c r="P196" s="5"/>
      <c r="Q196" s="5"/>
      <c r="R196" s="5"/>
      <c r="S196" s="5"/>
      <c r="T196" s="5"/>
      <c r="U196" s="5"/>
      <c r="V196" s="214">
        <f t="shared" si="114"/>
        <v>0.5</v>
      </c>
      <c r="W196" s="5">
        <v>10</v>
      </c>
      <c r="X196" s="211"/>
      <c r="Y196" s="158">
        <f t="shared" si="115"/>
        <v>0</v>
      </c>
      <c r="Z196" s="5"/>
    </row>
    <row r="197" spans="1:26" ht="15.75" x14ac:dyDescent="0.25">
      <c r="A197" s="1" t="s">
        <v>272</v>
      </c>
      <c r="B197" s="2" t="s">
        <v>273</v>
      </c>
      <c r="C197" s="8">
        <v>42.6</v>
      </c>
      <c r="D197" s="9">
        <v>7</v>
      </c>
      <c r="E197" s="170">
        <v>8</v>
      </c>
      <c r="F197" s="153">
        <f t="shared" si="111"/>
        <v>0.18779342723004694</v>
      </c>
      <c r="G197" s="117">
        <v>0</v>
      </c>
      <c r="H197" s="69"/>
      <c r="I197" s="26"/>
      <c r="J197" s="134"/>
      <c r="K197" s="6"/>
      <c r="L197" s="43"/>
      <c r="M197" s="43"/>
      <c r="N197" s="43"/>
      <c r="O197" s="104"/>
      <c r="P197" s="5"/>
      <c r="Q197" s="5"/>
      <c r="R197" s="5"/>
      <c r="S197" s="5"/>
      <c r="T197" s="5"/>
      <c r="U197" s="5"/>
      <c r="V197" s="214">
        <f t="shared" si="114"/>
        <v>0.8</v>
      </c>
      <c r="W197" s="5">
        <v>10</v>
      </c>
      <c r="X197" s="211"/>
      <c r="Y197" s="158">
        <f t="shared" si="115"/>
        <v>0</v>
      </c>
      <c r="Z197" s="5"/>
    </row>
    <row r="198" spans="1:26" ht="20.25" customHeight="1" x14ac:dyDescent="0.25">
      <c r="A198" s="1" t="s">
        <v>274</v>
      </c>
      <c r="B198" s="2" t="s">
        <v>275</v>
      </c>
      <c r="C198" s="8">
        <v>12.2</v>
      </c>
      <c r="D198" s="9">
        <v>0</v>
      </c>
      <c r="E198" s="170">
        <v>0</v>
      </c>
      <c r="F198" s="153">
        <f t="shared" si="111"/>
        <v>0</v>
      </c>
      <c r="G198" s="117">
        <v>0</v>
      </c>
      <c r="H198" s="69"/>
      <c r="I198" s="26"/>
      <c r="J198" s="134"/>
      <c r="K198" s="6"/>
      <c r="L198" s="43"/>
      <c r="M198" s="43"/>
      <c r="N198" s="43"/>
      <c r="O198" s="104"/>
      <c r="P198" s="5"/>
      <c r="Q198" s="5"/>
      <c r="R198" s="5"/>
      <c r="S198" s="5"/>
      <c r="T198" s="5"/>
      <c r="U198" s="5"/>
      <c r="V198" s="214">
        <f t="shared" si="114"/>
        <v>0</v>
      </c>
      <c r="W198" s="5">
        <v>10</v>
      </c>
      <c r="X198" s="211"/>
      <c r="Y198" s="158" t="e">
        <f t="shared" si="115"/>
        <v>#DIV/0!</v>
      </c>
      <c r="Z198" s="5"/>
    </row>
    <row r="199" spans="1:26" ht="17.25" customHeight="1" x14ac:dyDescent="0.25">
      <c r="A199" s="1" t="s">
        <v>276</v>
      </c>
      <c r="B199" s="2" t="s">
        <v>277</v>
      </c>
      <c r="C199" s="8">
        <v>11.2</v>
      </c>
      <c r="D199" s="9">
        <v>0</v>
      </c>
      <c r="E199" s="170">
        <v>0</v>
      </c>
      <c r="F199" s="153">
        <f t="shared" si="111"/>
        <v>0</v>
      </c>
      <c r="G199" s="117">
        <v>0</v>
      </c>
      <c r="H199" s="69"/>
      <c r="I199" s="26"/>
      <c r="J199" s="134"/>
      <c r="K199" s="6"/>
      <c r="L199" s="43"/>
      <c r="M199" s="43"/>
      <c r="N199" s="43"/>
      <c r="O199" s="104"/>
      <c r="P199" s="5"/>
      <c r="Q199" s="5"/>
      <c r="R199" s="5"/>
      <c r="S199" s="5"/>
      <c r="T199" s="5"/>
      <c r="U199" s="5"/>
      <c r="V199" s="214">
        <f t="shared" si="114"/>
        <v>0</v>
      </c>
      <c r="W199" s="5">
        <v>10</v>
      </c>
      <c r="X199" s="211"/>
      <c r="Y199" s="158" t="e">
        <f t="shared" si="115"/>
        <v>#DIV/0!</v>
      </c>
      <c r="Z199" s="5"/>
    </row>
    <row r="200" spans="1:26" ht="20.25" customHeight="1" x14ac:dyDescent="0.25">
      <c r="A200" s="1" t="s">
        <v>278</v>
      </c>
      <c r="B200" s="2" t="s">
        <v>279</v>
      </c>
      <c r="C200" s="8">
        <v>15.6</v>
      </c>
      <c r="D200" s="9">
        <v>0</v>
      </c>
      <c r="E200" s="170">
        <v>0</v>
      </c>
      <c r="F200" s="153">
        <f t="shared" si="111"/>
        <v>0</v>
      </c>
      <c r="G200" s="117">
        <v>0</v>
      </c>
      <c r="H200" s="69"/>
      <c r="I200" s="26"/>
      <c r="J200" s="134"/>
      <c r="K200" s="6"/>
      <c r="L200" s="43"/>
      <c r="M200" s="43"/>
      <c r="N200" s="43"/>
      <c r="O200" s="104"/>
      <c r="P200" s="5"/>
      <c r="Q200" s="5"/>
      <c r="R200" s="5"/>
      <c r="S200" s="5"/>
      <c r="T200" s="5"/>
      <c r="U200" s="5"/>
      <c r="V200" s="214">
        <f t="shared" si="114"/>
        <v>0</v>
      </c>
      <c r="W200" s="5">
        <v>10</v>
      </c>
      <c r="X200" s="211"/>
      <c r="Y200" s="158" t="e">
        <f t="shared" si="115"/>
        <v>#DIV/0!</v>
      </c>
      <c r="Z200" s="5"/>
    </row>
    <row r="201" spans="1:26" s="188" customFormat="1" ht="16.5" customHeight="1" x14ac:dyDescent="0.25">
      <c r="A201" s="193" t="s">
        <v>280</v>
      </c>
      <c r="B201" s="194" t="s">
        <v>281</v>
      </c>
      <c r="C201" s="190">
        <v>42.6</v>
      </c>
      <c r="D201" s="197">
        <v>4</v>
      </c>
      <c r="E201" s="207">
        <v>7</v>
      </c>
      <c r="F201" s="179">
        <f t="shared" si="111"/>
        <v>0.16431924882629106</v>
      </c>
      <c r="G201" s="180">
        <v>0</v>
      </c>
      <c r="H201" s="191"/>
      <c r="I201" s="182"/>
      <c r="J201" s="198"/>
      <c r="K201" s="184"/>
      <c r="L201" s="185"/>
      <c r="M201" s="185"/>
      <c r="N201" s="185"/>
      <c r="O201" s="185"/>
      <c r="P201" s="186"/>
      <c r="Q201" s="186"/>
      <c r="R201" s="186"/>
      <c r="S201" s="186"/>
      <c r="T201" s="186"/>
      <c r="U201" s="186"/>
      <c r="V201" s="211">
        <f t="shared" si="114"/>
        <v>0.70000000000000007</v>
      </c>
      <c r="W201" s="186">
        <v>10</v>
      </c>
      <c r="X201" s="211"/>
      <c r="Y201" s="187">
        <f t="shared" si="115"/>
        <v>0</v>
      </c>
      <c r="Z201" s="186"/>
    </row>
    <row r="202" spans="1:26" ht="15.75" x14ac:dyDescent="0.25">
      <c r="A202" s="5"/>
      <c r="B202" s="80" t="s">
        <v>39</v>
      </c>
      <c r="C202" s="79"/>
      <c r="D202" s="93"/>
      <c r="E202" s="73">
        <v>48</v>
      </c>
      <c r="F202" s="154"/>
      <c r="G202" s="17"/>
      <c r="H202" s="93"/>
      <c r="I202" s="93"/>
      <c r="J202" s="133"/>
      <c r="K202" s="93"/>
      <c r="L202" s="17"/>
      <c r="M202" s="17"/>
      <c r="N202" s="17"/>
      <c r="O202" s="17"/>
      <c r="P202" s="18"/>
      <c r="Q202" s="18"/>
      <c r="R202" s="18"/>
      <c r="S202" s="18"/>
      <c r="T202" s="18"/>
      <c r="U202" s="18"/>
      <c r="V202" s="214"/>
      <c r="W202" s="18"/>
      <c r="X202" s="211"/>
      <c r="Y202" s="158"/>
      <c r="Z202" s="18"/>
    </row>
    <row r="203" spans="1:26" x14ac:dyDescent="0.25">
      <c r="A203" s="263" t="s">
        <v>282</v>
      </c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</row>
    <row r="204" spans="1:26" ht="15.75" x14ac:dyDescent="0.25">
      <c r="A204" s="1" t="s">
        <v>283</v>
      </c>
      <c r="B204" s="2" t="s">
        <v>47</v>
      </c>
      <c r="C204" s="6">
        <v>0</v>
      </c>
      <c r="D204" s="6">
        <v>0</v>
      </c>
      <c r="E204" s="6">
        <v>0</v>
      </c>
      <c r="F204" s="153">
        <v>0</v>
      </c>
      <c r="G204" s="100">
        <v>0</v>
      </c>
      <c r="H204" s="6">
        <v>0</v>
      </c>
      <c r="I204" s="6">
        <v>0</v>
      </c>
      <c r="J204" s="6">
        <v>0</v>
      </c>
      <c r="K204" s="6">
        <v>0</v>
      </c>
      <c r="L204" s="31">
        <v>0</v>
      </c>
      <c r="M204" s="31">
        <v>0</v>
      </c>
      <c r="N204" s="31">
        <v>0</v>
      </c>
      <c r="O204" s="103">
        <v>0</v>
      </c>
      <c r="P204" s="5"/>
      <c r="Q204" s="5"/>
      <c r="R204" s="5"/>
      <c r="S204" s="5"/>
      <c r="T204" s="5"/>
      <c r="U204" s="5"/>
      <c r="V204" s="214">
        <f t="shared" ref="V204" si="116">E204*W204%</f>
        <v>0</v>
      </c>
      <c r="W204" s="5">
        <v>10</v>
      </c>
      <c r="X204" s="211"/>
      <c r="Y204" s="158" t="e">
        <f t="shared" ref="Y204" si="117">X204/E204%</f>
        <v>#DIV/0!</v>
      </c>
      <c r="Z204" s="5"/>
    </row>
    <row r="205" spans="1:26" ht="30" x14ac:dyDescent="0.25">
      <c r="A205" s="1" t="s">
        <v>284</v>
      </c>
      <c r="B205" s="2" t="s">
        <v>285</v>
      </c>
      <c r="C205" s="31">
        <v>384.78</v>
      </c>
      <c r="D205" s="47">
        <v>40</v>
      </c>
      <c r="E205" s="174">
        <v>29</v>
      </c>
      <c r="F205" s="153">
        <f t="shared" ref="F205" si="118">E205/C205</f>
        <v>7.5367742606164564E-2</v>
      </c>
      <c r="G205" s="100">
        <v>4</v>
      </c>
      <c r="H205" s="10"/>
      <c r="I205" s="52"/>
      <c r="J205" s="34"/>
      <c r="K205" s="6"/>
      <c r="L205" s="43"/>
      <c r="M205" s="43"/>
      <c r="N205" s="43"/>
      <c r="O205" s="104">
        <v>1</v>
      </c>
      <c r="P205" s="5"/>
      <c r="Q205" s="5"/>
      <c r="R205" s="5"/>
      <c r="S205" s="112">
        <v>1</v>
      </c>
      <c r="T205" s="112"/>
      <c r="U205" s="112">
        <v>25</v>
      </c>
      <c r="V205" s="214">
        <f t="shared" ref="V205" si="119">E205*W205%</f>
        <v>2.9000000000000004</v>
      </c>
      <c r="W205" s="5">
        <v>10</v>
      </c>
      <c r="X205" s="211">
        <v>2</v>
      </c>
      <c r="Y205" s="158">
        <f t="shared" ref="Y205" si="120">X205/E205%</f>
        <v>6.8965517241379315</v>
      </c>
      <c r="Z205" s="5"/>
    </row>
    <row r="206" spans="1:26" ht="15.75" x14ac:dyDescent="0.25">
      <c r="A206" s="5"/>
      <c r="B206" s="80" t="s">
        <v>39</v>
      </c>
      <c r="C206" s="79"/>
      <c r="D206" s="93"/>
      <c r="E206" s="73">
        <v>29</v>
      </c>
      <c r="F206" s="154"/>
      <c r="G206" s="93">
        <v>4</v>
      </c>
      <c r="H206" s="93"/>
      <c r="I206" s="93"/>
      <c r="J206" s="93"/>
      <c r="K206" s="93"/>
      <c r="L206" s="17"/>
      <c r="M206" s="17"/>
      <c r="N206" s="17"/>
      <c r="O206" s="17"/>
      <c r="P206" s="18"/>
      <c r="Q206" s="18"/>
      <c r="R206" s="18"/>
      <c r="S206" s="18"/>
      <c r="T206" s="18"/>
      <c r="U206" s="18"/>
      <c r="V206" s="214"/>
      <c r="W206" s="18"/>
      <c r="X206" s="216">
        <f>SUM(X204:X205)</f>
        <v>2</v>
      </c>
      <c r="Y206" s="158"/>
      <c r="Z206" s="18"/>
    </row>
    <row r="207" spans="1:26" x14ac:dyDescent="0.25">
      <c r="A207" s="263" t="s">
        <v>286</v>
      </c>
      <c r="B207" s="262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2"/>
      <c r="W207" s="262"/>
      <c r="X207" s="262"/>
      <c r="Y207" s="262"/>
      <c r="Z207" s="262"/>
    </row>
    <row r="208" spans="1:26" ht="15.75" x14ac:dyDescent="0.25">
      <c r="A208" s="1" t="s">
        <v>287</v>
      </c>
      <c r="B208" s="2" t="s">
        <v>25</v>
      </c>
      <c r="C208" s="8">
        <v>247.8</v>
      </c>
      <c r="D208" s="87">
        <v>10</v>
      </c>
      <c r="E208" s="170">
        <v>11</v>
      </c>
      <c r="F208" s="153">
        <f t="shared" ref="F208:F212" si="121">E208/C208</f>
        <v>4.4390637610976592E-2</v>
      </c>
      <c r="G208" s="117">
        <v>0</v>
      </c>
      <c r="H208" s="10"/>
      <c r="I208" s="26"/>
      <c r="J208" s="134"/>
      <c r="K208" s="6"/>
      <c r="L208" s="31"/>
      <c r="M208" s="31"/>
      <c r="N208" s="31"/>
      <c r="O208" s="103"/>
      <c r="P208" s="5"/>
      <c r="Q208" s="5"/>
      <c r="R208" s="5"/>
      <c r="S208" s="5"/>
      <c r="T208" s="5"/>
      <c r="U208" s="5"/>
      <c r="V208" s="214">
        <f t="shared" ref="V208" si="122">E208*W208%</f>
        <v>1.1000000000000001</v>
      </c>
      <c r="W208" s="5">
        <v>10</v>
      </c>
      <c r="X208" s="211"/>
      <c r="Y208" s="158">
        <f t="shared" ref="Y208" si="123">X208/E208%</f>
        <v>0</v>
      </c>
      <c r="Z208" s="5"/>
    </row>
    <row r="209" spans="1:26" ht="30" x14ac:dyDescent="0.25">
      <c r="A209" s="1" t="s">
        <v>288</v>
      </c>
      <c r="B209" s="2" t="s">
        <v>289</v>
      </c>
      <c r="C209" s="21">
        <v>201.53</v>
      </c>
      <c r="D209" s="86">
        <v>1</v>
      </c>
      <c r="E209" s="170">
        <v>5</v>
      </c>
      <c r="F209" s="153">
        <f t="shared" si="121"/>
        <v>2.4810201955043912E-2</v>
      </c>
      <c r="G209" s="117">
        <v>0</v>
      </c>
      <c r="H209" s="10"/>
      <c r="I209" s="52"/>
      <c r="J209" s="134"/>
      <c r="K209" s="6"/>
      <c r="L209" s="43"/>
      <c r="M209" s="43"/>
      <c r="N209" s="43"/>
      <c r="O209" s="104"/>
      <c r="P209" s="5"/>
      <c r="Q209" s="5"/>
      <c r="R209" s="5"/>
      <c r="S209" s="5"/>
      <c r="T209" s="5"/>
      <c r="U209" s="5"/>
      <c r="V209" s="214">
        <f t="shared" ref="V209:V212" si="124">E209*W209%</f>
        <v>0.5</v>
      </c>
      <c r="W209" s="5">
        <v>10</v>
      </c>
      <c r="X209" s="211"/>
      <c r="Y209" s="158">
        <f t="shared" ref="Y209:Y212" si="125">X209/E209%</f>
        <v>0</v>
      </c>
      <c r="Z209" s="5"/>
    </row>
    <row r="210" spans="1:26" ht="15.75" x14ac:dyDescent="0.25">
      <c r="A210" s="1" t="s">
        <v>290</v>
      </c>
      <c r="B210" s="2" t="s">
        <v>291</v>
      </c>
      <c r="C210" s="21">
        <v>131.56</v>
      </c>
      <c r="D210" s="86">
        <v>16</v>
      </c>
      <c r="E210" s="170">
        <v>14</v>
      </c>
      <c r="F210" s="153">
        <f t="shared" si="121"/>
        <v>0.10641532380662816</v>
      </c>
      <c r="G210" s="117">
        <v>1</v>
      </c>
      <c r="H210" s="10"/>
      <c r="I210" s="52"/>
      <c r="J210" s="134"/>
      <c r="K210" s="6"/>
      <c r="L210" s="43"/>
      <c r="M210" s="43"/>
      <c r="N210" s="43"/>
      <c r="O210" s="104">
        <v>1</v>
      </c>
      <c r="P210" s="5"/>
      <c r="Q210" s="5"/>
      <c r="R210" s="5"/>
      <c r="S210" s="112">
        <v>1</v>
      </c>
      <c r="T210" s="112"/>
      <c r="U210" s="112">
        <v>100</v>
      </c>
      <c r="V210" s="214">
        <f t="shared" si="124"/>
        <v>1.4000000000000001</v>
      </c>
      <c r="W210" s="5">
        <v>10</v>
      </c>
      <c r="X210" s="211">
        <v>1</v>
      </c>
      <c r="Y210" s="158">
        <f t="shared" si="125"/>
        <v>7.1428571428571423</v>
      </c>
      <c r="Z210" s="5"/>
    </row>
    <row r="211" spans="1:26" s="188" customFormat="1" ht="15.75" x14ac:dyDescent="0.25">
      <c r="A211" s="193" t="s">
        <v>292</v>
      </c>
      <c r="B211" s="194" t="s">
        <v>293</v>
      </c>
      <c r="C211" s="190">
        <v>7.76</v>
      </c>
      <c r="D211" s="197">
        <v>0</v>
      </c>
      <c r="E211" s="207">
        <v>0</v>
      </c>
      <c r="F211" s="179">
        <f t="shared" si="121"/>
        <v>0</v>
      </c>
      <c r="G211" s="180">
        <v>0</v>
      </c>
      <c r="H211" s="182"/>
      <c r="I211" s="203"/>
      <c r="J211" s="198"/>
      <c r="K211" s="184"/>
      <c r="L211" s="185"/>
      <c r="M211" s="185"/>
      <c r="N211" s="185"/>
      <c r="O211" s="185"/>
      <c r="P211" s="186"/>
      <c r="Q211" s="186"/>
      <c r="R211" s="186"/>
      <c r="S211" s="186"/>
      <c r="T211" s="186"/>
      <c r="U211" s="186"/>
      <c r="V211" s="211">
        <f t="shared" si="124"/>
        <v>0</v>
      </c>
      <c r="W211" s="186">
        <v>10</v>
      </c>
      <c r="X211" s="211"/>
      <c r="Y211" s="187" t="e">
        <f t="shared" si="125"/>
        <v>#DIV/0!</v>
      </c>
      <c r="Z211" s="186"/>
    </row>
    <row r="212" spans="1:26" s="188" customFormat="1" ht="15.75" x14ac:dyDescent="0.25">
      <c r="A212" s="193" t="s">
        <v>294</v>
      </c>
      <c r="B212" s="194" t="s">
        <v>295</v>
      </c>
      <c r="C212" s="190">
        <v>4.37</v>
      </c>
      <c r="D212" s="178">
        <v>1</v>
      </c>
      <c r="E212" s="207">
        <v>0</v>
      </c>
      <c r="F212" s="179">
        <f t="shared" si="121"/>
        <v>0</v>
      </c>
      <c r="G212" s="180">
        <v>0</v>
      </c>
      <c r="H212" s="191"/>
      <c r="I212" s="182"/>
      <c r="J212" s="198"/>
      <c r="K212" s="184"/>
      <c r="L212" s="184"/>
      <c r="M212" s="184"/>
      <c r="N212" s="184"/>
      <c r="O212" s="184"/>
      <c r="P212" s="186"/>
      <c r="Q212" s="186"/>
      <c r="R212" s="186"/>
      <c r="S212" s="186"/>
      <c r="T212" s="186"/>
      <c r="U212" s="186"/>
      <c r="V212" s="211">
        <f t="shared" si="124"/>
        <v>0</v>
      </c>
      <c r="W212" s="186">
        <v>10</v>
      </c>
      <c r="X212" s="211"/>
      <c r="Y212" s="187" t="e">
        <f t="shared" si="125"/>
        <v>#DIV/0!</v>
      </c>
      <c r="Z212" s="186"/>
    </row>
    <row r="213" spans="1:26" ht="15.75" x14ac:dyDescent="0.25">
      <c r="A213" s="5"/>
      <c r="B213" s="80" t="s">
        <v>39</v>
      </c>
      <c r="C213" s="79"/>
      <c r="D213" s="93">
        <f>SUM(D208:D212)</f>
        <v>28</v>
      </c>
      <c r="E213" s="73">
        <v>30</v>
      </c>
      <c r="F213" s="154"/>
      <c r="G213" s="17">
        <f>SUM(G208:G212)</f>
        <v>1</v>
      </c>
      <c r="H213" s="93"/>
      <c r="I213" s="93"/>
      <c r="J213" s="133"/>
      <c r="K213" s="93"/>
      <c r="L213" s="17"/>
      <c r="M213" s="17"/>
      <c r="N213" s="17"/>
      <c r="O213" s="17"/>
      <c r="P213" s="18"/>
      <c r="Q213" s="18"/>
      <c r="R213" s="18"/>
      <c r="S213" s="18"/>
      <c r="T213" s="18"/>
      <c r="U213" s="18"/>
      <c r="V213" s="214"/>
      <c r="W213" s="18"/>
      <c r="X213" s="211"/>
      <c r="Y213" s="158"/>
      <c r="Z213" s="18"/>
    </row>
    <row r="214" spans="1:26" x14ac:dyDescent="0.25">
      <c r="A214" s="263" t="s">
        <v>296</v>
      </c>
      <c r="B214" s="262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</row>
    <row r="215" spans="1:26" ht="15.75" x14ac:dyDescent="0.25">
      <c r="A215" s="1" t="s">
        <v>297</v>
      </c>
      <c r="B215" s="2" t="s">
        <v>47</v>
      </c>
      <c r="C215" s="8">
        <v>431.1</v>
      </c>
      <c r="D215" s="9">
        <v>0</v>
      </c>
      <c r="E215" s="170">
        <v>0</v>
      </c>
      <c r="F215" s="153">
        <f>E215/C215</f>
        <v>0</v>
      </c>
      <c r="G215" s="117">
        <v>0</v>
      </c>
      <c r="H215" s="51"/>
      <c r="I215" s="26"/>
      <c r="J215" s="126"/>
      <c r="K215" s="6"/>
      <c r="L215" s="31"/>
      <c r="M215" s="31"/>
      <c r="N215" s="31"/>
      <c r="O215" s="103"/>
      <c r="P215" s="5"/>
      <c r="Q215" s="5"/>
      <c r="R215" s="5"/>
      <c r="S215" s="5"/>
      <c r="T215" s="5"/>
      <c r="U215" s="5"/>
      <c r="V215" s="214">
        <f t="shared" ref="V215" si="126">E215*W215%</f>
        <v>0</v>
      </c>
      <c r="W215" s="5">
        <v>10</v>
      </c>
      <c r="X215" s="211"/>
      <c r="Y215" s="158" t="e">
        <f t="shared" ref="Y215" si="127">X215/E215%</f>
        <v>#DIV/0!</v>
      </c>
      <c r="Z215" s="5"/>
    </row>
    <row r="216" spans="1:26" ht="15.75" x14ac:dyDescent="0.25">
      <c r="A216" s="71" t="s">
        <v>298</v>
      </c>
      <c r="B216" s="2" t="s">
        <v>299</v>
      </c>
      <c r="C216" s="8">
        <v>101.6</v>
      </c>
      <c r="D216" s="9">
        <v>0</v>
      </c>
      <c r="E216" s="170">
        <v>1</v>
      </c>
      <c r="F216" s="153">
        <f t="shared" ref="F216:F217" si="128">E216/C216</f>
        <v>9.8425196850393699E-3</v>
      </c>
      <c r="G216" s="117">
        <v>0</v>
      </c>
      <c r="H216" s="10"/>
      <c r="I216" s="52"/>
      <c r="J216" s="126"/>
      <c r="K216" s="6"/>
      <c r="L216" s="43"/>
      <c r="M216" s="43"/>
      <c r="N216" s="43"/>
      <c r="O216" s="104"/>
      <c r="P216" s="5"/>
      <c r="Q216" s="5"/>
      <c r="R216" s="5"/>
      <c r="S216" s="5"/>
      <c r="T216" s="5"/>
      <c r="U216" s="5"/>
      <c r="V216" s="214">
        <f t="shared" ref="V216:V217" si="129">E216*W216%</f>
        <v>0.1</v>
      </c>
      <c r="W216" s="5">
        <v>10</v>
      </c>
      <c r="X216" s="211"/>
      <c r="Y216" s="158">
        <f t="shared" ref="Y216:Y217" si="130">X216/E216%</f>
        <v>0</v>
      </c>
      <c r="Z216" s="5"/>
    </row>
    <row r="217" spans="1:26" ht="15.75" x14ac:dyDescent="0.25">
      <c r="A217" s="1" t="s">
        <v>300</v>
      </c>
      <c r="B217" s="2" t="s">
        <v>301</v>
      </c>
      <c r="C217" s="8">
        <v>4.2</v>
      </c>
      <c r="D217" s="9">
        <v>0</v>
      </c>
      <c r="E217" s="170">
        <v>0</v>
      </c>
      <c r="F217" s="153">
        <f t="shared" si="128"/>
        <v>0</v>
      </c>
      <c r="G217" s="117">
        <v>0</v>
      </c>
      <c r="H217" s="10"/>
      <c r="I217" s="26"/>
      <c r="J217" s="126"/>
      <c r="K217" s="6"/>
      <c r="L217" s="43"/>
      <c r="M217" s="43"/>
      <c r="N217" s="43"/>
      <c r="O217" s="104"/>
      <c r="P217" s="5"/>
      <c r="Q217" s="5"/>
      <c r="R217" s="5"/>
      <c r="S217" s="5"/>
      <c r="T217" s="5"/>
      <c r="U217" s="5"/>
      <c r="V217" s="214">
        <f t="shared" si="129"/>
        <v>0</v>
      </c>
      <c r="W217" s="5">
        <v>10</v>
      </c>
      <c r="X217" s="211"/>
      <c r="Y217" s="158" t="e">
        <f t="shared" si="130"/>
        <v>#DIV/0!</v>
      </c>
      <c r="Z217" s="5"/>
    </row>
    <row r="218" spans="1:26" ht="15.75" x14ac:dyDescent="0.25">
      <c r="A218" s="5"/>
      <c r="B218" s="80" t="s">
        <v>39</v>
      </c>
      <c r="C218" s="79"/>
      <c r="D218" s="93"/>
      <c r="E218" s="73">
        <v>1</v>
      </c>
      <c r="F218" s="154"/>
      <c r="G218" s="17"/>
      <c r="H218" s="93"/>
      <c r="I218" s="93"/>
      <c r="J218" s="133"/>
      <c r="K218" s="95"/>
      <c r="L218" s="17"/>
      <c r="M218" s="17"/>
      <c r="N218" s="17"/>
      <c r="O218" s="17"/>
      <c r="P218" s="18"/>
      <c r="Q218" s="18"/>
      <c r="R218" s="18"/>
      <c r="S218" s="18"/>
      <c r="T218" s="18"/>
      <c r="U218" s="18"/>
      <c r="V218" s="214"/>
      <c r="W218" s="18"/>
      <c r="X218" s="211"/>
      <c r="Y218" s="158"/>
      <c r="Z218" s="18"/>
    </row>
    <row r="219" spans="1:26" x14ac:dyDescent="0.25">
      <c r="A219" s="263" t="s">
        <v>302</v>
      </c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</row>
    <row r="220" spans="1:26" ht="15.75" x14ac:dyDescent="0.25">
      <c r="A220" s="1" t="s">
        <v>303</v>
      </c>
      <c r="B220" s="2" t="s">
        <v>25</v>
      </c>
      <c r="C220" s="8">
        <v>297.64999999999998</v>
      </c>
      <c r="D220" s="9">
        <v>112</v>
      </c>
      <c r="E220" s="170">
        <v>95</v>
      </c>
      <c r="F220" s="153">
        <f t="shared" ref="F220:F222" si="131">E220/C220</f>
        <v>0.31916680665210823</v>
      </c>
      <c r="G220" s="117">
        <v>9</v>
      </c>
      <c r="H220" s="10"/>
      <c r="I220" s="26"/>
      <c r="J220" s="134"/>
      <c r="K220" s="6"/>
      <c r="L220" s="31"/>
      <c r="M220" s="31"/>
      <c r="N220" s="31"/>
      <c r="O220" s="103"/>
      <c r="P220" s="5"/>
      <c r="Q220" s="5"/>
      <c r="R220" s="5"/>
      <c r="S220" s="5"/>
      <c r="T220" s="5"/>
      <c r="U220" s="5"/>
      <c r="V220" s="214">
        <f t="shared" ref="V220" si="132">E220*W220%</f>
        <v>9.5</v>
      </c>
      <c r="W220" s="5">
        <v>10</v>
      </c>
      <c r="X220" s="211">
        <v>9</v>
      </c>
      <c r="Y220" s="158">
        <f t="shared" ref="Y220" si="133">X220/E220%</f>
        <v>9.4736842105263168</v>
      </c>
      <c r="Z220" s="5"/>
    </row>
    <row r="221" spans="1:26" ht="30" x14ac:dyDescent="0.25">
      <c r="A221" s="1" t="s">
        <v>304</v>
      </c>
      <c r="B221" s="2" t="s">
        <v>305</v>
      </c>
      <c r="C221" s="8">
        <v>177.81</v>
      </c>
      <c r="D221" s="9">
        <v>44</v>
      </c>
      <c r="E221" s="170">
        <v>43</v>
      </c>
      <c r="F221" s="153">
        <f t="shared" si="131"/>
        <v>0.24183116810078173</v>
      </c>
      <c r="G221" s="117">
        <v>4</v>
      </c>
      <c r="H221" s="10"/>
      <c r="I221" s="52"/>
      <c r="J221" s="134"/>
      <c r="K221" s="6"/>
      <c r="L221" s="43"/>
      <c r="M221" s="43"/>
      <c r="N221" s="43"/>
      <c r="O221" s="104">
        <v>4</v>
      </c>
      <c r="P221" s="5"/>
      <c r="Q221" s="5"/>
      <c r="R221" s="5"/>
      <c r="S221" s="112">
        <v>4</v>
      </c>
      <c r="T221" s="112"/>
      <c r="U221" s="112">
        <v>100</v>
      </c>
      <c r="V221" s="214">
        <f t="shared" ref="V221:V222" si="134">E221*W221%</f>
        <v>4.3</v>
      </c>
      <c r="W221" s="5">
        <v>10</v>
      </c>
      <c r="X221" s="211">
        <v>4</v>
      </c>
      <c r="Y221" s="158">
        <f t="shared" ref="Y221:Y222" si="135">X221/E221%</f>
        <v>9.3023255813953494</v>
      </c>
      <c r="Z221" s="5"/>
    </row>
    <row r="222" spans="1:26" ht="15.75" x14ac:dyDescent="0.25">
      <c r="A222" s="1" t="s">
        <v>310</v>
      </c>
      <c r="B222" s="2" t="s">
        <v>306</v>
      </c>
      <c r="C222" s="8">
        <v>17.899999999999999</v>
      </c>
      <c r="D222" s="9">
        <v>0</v>
      </c>
      <c r="E222" s="170">
        <v>0</v>
      </c>
      <c r="F222" s="153">
        <f t="shared" si="131"/>
        <v>0</v>
      </c>
      <c r="G222" s="117">
        <v>0</v>
      </c>
      <c r="H222" s="10"/>
      <c r="I222" s="52"/>
      <c r="J222" s="134"/>
      <c r="K222" s="6"/>
      <c r="L222" s="43"/>
      <c r="M222" s="43"/>
      <c r="N222" s="43"/>
      <c r="O222" s="104"/>
      <c r="P222" s="5"/>
      <c r="Q222" s="5"/>
      <c r="R222" s="5"/>
      <c r="S222" s="5"/>
      <c r="T222" s="5"/>
      <c r="U222" s="5"/>
      <c r="V222" s="214">
        <f t="shared" si="134"/>
        <v>0</v>
      </c>
      <c r="W222" s="5">
        <v>10</v>
      </c>
      <c r="X222" s="211"/>
      <c r="Y222" s="158" t="e">
        <f t="shared" si="135"/>
        <v>#DIV/0!</v>
      </c>
      <c r="Z222" s="5"/>
    </row>
    <row r="223" spans="1:26" ht="15.75" x14ac:dyDescent="0.25">
      <c r="A223" s="5"/>
      <c r="B223" s="80" t="s">
        <v>39</v>
      </c>
      <c r="C223" s="79"/>
      <c r="D223" s="93"/>
      <c r="E223" s="73">
        <v>138</v>
      </c>
      <c r="F223" s="154"/>
      <c r="G223" s="17">
        <f>SUM(G220:G222)</f>
        <v>13</v>
      </c>
      <c r="H223" s="93"/>
      <c r="I223" s="93"/>
      <c r="J223" s="133"/>
      <c r="K223" s="93"/>
      <c r="L223" s="17"/>
      <c r="M223" s="17"/>
      <c r="N223" s="17"/>
      <c r="O223" s="17"/>
      <c r="P223" s="18"/>
      <c r="Q223" s="18"/>
      <c r="R223" s="18"/>
      <c r="S223" s="18"/>
      <c r="T223" s="18"/>
      <c r="U223" s="18"/>
      <c r="V223" s="214"/>
      <c r="W223" s="18"/>
      <c r="X223" s="216">
        <f>SUM(X220:X222)</f>
        <v>13</v>
      </c>
      <c r="Y223" s="158"/>
      <c r="Z223" s="18"/>
    </row>
    <row r="224" spans="1:26" x14ac:dyDescent="0.25">
      <c r="A224" s="263" t="s">
        <v>307</v>
      </c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</row>
    <row r="225" spans="1:26" ht="15.75" x14ac:dyDescent="0.25">
      <c r="A225" s="72" t="s">
        <v>308</v>
      </c>
      <c r="B225" s="2" t="s">
        <v>25</v>
      </c>
      <c r="C225" s="8">
        <v>572.79999999999995</v>
      </c>
      <c r="D225" s="4">
        <v>0</v>
      </c>
      <c r="F225" s="153">
        <f t="shared" ref="F225" si="136">E225/C225</f>
        <v>0</v>
      </c>
      <c r="G225" s="117">
        <v>0</v>
      </c>
      <c r="H225" s="4"/>
      <c r="I225" s="26"/>
      <c r="J225" s="126"/>
      <c r="K225" s="6"/>
      <c r="L225" s="31"/>
      <c r="M225" s="6"/>
      <c r="N225" s="6"/>
      <c r="O225" s="103"/>
      <c r="P225" s="5"/>
      <c r="Q225" s="5"/>
      <c r="R225" s="5"/>
      <c r="S225" s="5"/>
      <c r="T225" s="5"/>
      <c r="U225" s="5"/>
      <c r="V225" s="214">
        <f>E225*W225%</f>
        <v>0</v>
      </c>
      <c r="W225" s="5">
        <v>10</v>
      </c>
      <c r="X225" s="211"/>
      <c r="Y225" s="158" t="e">
        <f>X225/E225%</f>
        <v>#DIV/0!</v>
      </c>
      <c r="Z225" s="5"/>
    </row>
    <row r="226" spans="1:26" ht="15.75" x14ac:dyDescent="0.25">
      <c r="A226" s="5"/>
      <c r="B226" s="80" t="s">
        <v>39</v>
      </c>
      <c r="C226" s="79"/>
      <c r="D226" s="93"/>
      <c r="E226" s="73"/>
      <c r="F226" s="154"/>
      <c r="G226" s="17"/>
      <c r="H226" s="93"/>
      <c r="I226" s="93"/>
      <c r="J226" s="93"/>
      <c r="K226" s="95"/>
      <c r="L226" s="17"/>
      <c r="M226" s="17"/>
      <c r="N226" s="17"/>
      <c r="O226" s="17"/>
      <c r="P226" s="18"/>
      <c r="Q226" s="18"/>
      <c r="R226" s="18"/>
      <c r="S226" s="18"/>
      <c r="T226" s="18"/>
      <c r="U226" s="18"/>
      <c r="V226" s="214">
        <f>E226*W226%</f>
        <v>0</v>
      </c>
      <c r="W226" s="5">
        <v>10</v>
      </c>
      <c r="X226" s="211"/>
      <c r="Y226" s="158" t="e">
        <f>X226/E226%</f>
        <v>#DIV/0!</v>
      </c>
      <c r="Z226" s="18"/>
    </row>
    <row r="227" spans="1:26" ht="15.75" x14ac:dyDescent="0.25">
      <c r="A227" s="5"/>
      <c r="B227" s="148" t="s">
        <v>320</v>
      </c>
      <c r="C227" s="79"/>
      <c r="D227" s="74"/>
      <c r="E227" s="73"/>
      <c r="F227" s="155"/>
      <c r="G227" s="20">
        <v>175</v>
      </c>
      <c r="H227" s="74"/>
      <c r="I227" s="74"/>
      <c r="J227" s="74"/>
      <c r="K227" s="73"/>
      <c r="L227" s="75"/>
      <c r="M227" s="76"/>
      <c r="N227" s="76"/>
      <c r="O227" s="76"/>
      <c r="P227" s="5"/>
      <c r="Q227" s="5"/>
      <c r="R227" s="5"/>
      <c r="S227" s="5"/>
      <c r="T227" s="5"/>
      <c r="U227" s="5"/>
      <c r="V227" s="214"/>
      <c r="W227" s="5"/>
      <c r="X227" s="216">
        <f>+X223+X206+X187+X181+X167+X157+X154+X149+X135+X108+X101+X95+X86+X73+X62++X37+X26</f>
        <v>186</v>
      </c>
      <c r="Y227" s="158"/>
      <c r="Z227" s="5"/>
    </row>
  </sheetData>
  <mergeCells count="60">
    <mergeCell ref="A182:Z182"/>
    <mergeCell ref="A16:Z16"/>
    <mergeCell ref="Y12:Y14"/>
    <mergeCell ref="Z12:Z14"/>
    <mergeCell ref="C10:C14"/>
    <mergeCell ref="V10:Z10"/>
    <mergeCell ref="V11:W11"/>
    <mergeCell ref="X11:Z11"/>
    <mergeCell ref="V12:V14"/>
    <mergeCell ref="G11:N11"/>
    <mergeCell ref="O11:U11"/>
    <mergeCell ref="X12:X14"/>
    <mergeCell ref="A32:Z32"/>
    <mergeCell ref="G10:U10"/>
    <mergeCell ref="A150:Z150"/>
    <mergeCell ref="A155:Z155"/>
    <mergeCell ref="A168:Z168"/>
    <mergeCell ref="I12:I14"/>
    <mergeCell ref="U12:U14"/>
    <mergeCell ref="P13:S13"/>
    <mergeCell ref="T13:T14"/>
    <mergeCell ref="A158:Z158"/>
    <mergeCell ref="F10:F14"/>
    <mergeCell ref="A10:A14"/>
    <mergeCell ref="D10:E13"/>
    <mergeCell ref="B10:B14"/>
    <mergeCell ref="A74:Z74"/>
    <mergeCell ref="A63:Z63"/>
    <mergeCell ref="A59:Z59"/>
    <mergeCell ref="A55:Z55"/>
    <mergeCell ref="A51:Z51"/>
    <mergeCell ref="A45:Z45"/>
    <mergeCell ref="A38:Z38"/>
    <mergeCell ref="O12:O14"/>
    <mergeCell ref="P12:T12"/>
    <mergeCell ref="J12:N12"/>
    <mergeCell ref="J13:M13"/>
    <mergeCell ref="N13:N14"/>
    <mergeCell ref="A224:Z224"/>
    <mergeCell ref="A188:Z188"/>
    <mergeCell ref="A203:Z203"/>
    <mergeCell ref="A207:Z207"/>
    <mergeCell ref="A214:Z214"/>
    <mergeCell ref="A219:Z219"/>
    <mergeCell ref="E2:H2"/>
    <mergeCell ref="B24:F24"/>
    <mergeCell ref="A140:Z140"/>
    <mergeCell ref="A87:Z87"/>
    <mergeCell ref="A79:Z79"/>
    <mergeCell ref="A96:Z96"/>
    <mergeCell ref="A102:Z102"/>
    <mergeCell ref="A109:Z109"/>
    <mergeCell ref="A27:Z27"/>
    <mergeCell ref="A114:Z114"/>
    <mergeCell ref="A118:Z118"/>
    <mergeCell ref="G12:G14"/>
    <mergeCell ref="H12:H14"/>
    <mergeCell ref="A123:Z123"/>
    <mergeCell ref="A136:Z136"/>
    <mergeCell ref="W12:W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2021-04-14T04:57:51Z</dcterms:modified>
</cp:coreProperties>
</file>