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79" i="1"/>
  <c r="N165"/>
  <c r="N155"/>
  <c r="N152"/>
  <c r="N137"/>
  <c r="N133"/>
  <c r="N224"/>
  <c r="N219"/>
  <c r="N220"/>
  <c r="O220" s="1"/>
  <c r="N214"/>
  <c r="N215"/>
  <c r="O215" s="1"/>
  <c r="N208"/>
  <c r="O208" s="1"/>
  <c r="N209"/>
  <c r="O209" s="1"/>
  <c r="O210"/>
  <c r="N203"/>
  <c r="N188"/>
  <c r="N189"/>
  <c r="O189" s="1"/>
  <c r="N190"/>
  <c r="O190" s="1"/>
  <c r="N191"/>
  <c r="N192"/>
  <c r="O193"/>
  <c r="O195"/>
  <c r="N196"/>
  <c r="N197"/>
  <c r="O197" s="1"/>
  <c r="N198"/>
  <c r="O199"/>
  <c r="N182"/>
  <c r="O182" s="1"/>
  <c r="N183"/>
  <c r="O184"/>
  <c r="N223"/>
  <c r="O223" s="1"/>
  <c r="N218"/>
  <c r="N221" s="1"/>
  <c r="N213"/>
  <c r="N206"/>
  <c r="N202"/>
  <c r="O202" s="1"/>
  <c r="N187"/>
  <c r="N181"/>
  <c r="N118"/>
  <c r="N119"/>
  <c r="O119" s="1"/>
  <c r="N117"/>
  <c r="N114"/>
  <c r="N113"/>
  <c r="N115" s="1"/>
  <c r="N109"/>
  <c r="O109" s="1"/>
  <c r="O110"/>
  <c r="N108"/>
  <c r="O108" s="1"/>
  <c r="N102"/>
  <c r="O103"/>
  <c r="N104"/>
  <c r="O104" s="1"/>
  <c r="N105"/>
  <c r="N101"/>
  <c r="O97"/>
  <c r="N98"/>
  <c r="O98" s="1"/>
  <c r="N95"/>
  <c r="O95" s="1"/>
  <c r="O88"/>
  <c r="N91"/>
  <c r="N92"/>
  <c r="O92" s="1"/>
  <c r="N86"/>
  <c r="N79"/>
  <c r="O79" s="1"/>
  <c r="N80"/>
  <c r="O80" s="1"/>
  <c r="N81"/>
  <c r="N82"/>
  <c r="O82" s="1"/>
  <c r="N83"/>
  <c r="O83" s="1"/>
  <c r="N78"/>
  <c r="N74"/>
  <c r="N75"/>
  <c r="O75" s="1"/>
  <c r="N73"/>
  <c r="O73" s="1"/>
  <c r="N63"/>
  <c r="O63" s="1"/>
  <c r="N64"/>
  <c r="O64" s="1"/>
  <c r="N65"/>
  <c r="N66"/>
  <c r="O66" s="1"/>
  <c r="N67"/>
  <c r="N68"/>
  <c r="O68" s="1"/>
  <c r="N69"/>
  <c r="N70"/>
  <c r="O70" s="1"/>
  <c r="N62"/>
  <c r="N58"/>
  <c r="O58" s="1"/>
  <c r="N54"/>
  <c r="N55"/>
  <c r="N51"/>
  <c r="N50"/>
  <c r="N45"/>
  <c r="O45" s="1"/>
  <c r="N46"/>
  <c r="N47"/>
  <c r="N44"/>
  <c r="N38"/>
  <c r="O38" s="1"/>
  <c r="N39"/>
  <c r="N40"/>
  <c r="O40" s="1"/>
  <c r="N41"/>
  <c r="N37"/>
  <c r="N33"/>
  <c r="O33" s="1"/>
  <c r="N34"/>
  <c r="N31"/>
  <c r="O31" s="1"/>
  <c r="N28"/>
  <c r="N27"/>
  <c r="O19"/>
  <c r="N22"/>
  <c r="O22" s="1"/>
  <c r="O128"/>
  <c r="L131"/>
  <c r="L224"/>
  <c r="O224"/>
  <c r="L223"/>
  <c r="L219"/>
  <c r="O219"/>
  <c r="L220"/>
  <c r="O218"/>
  <c r="L218"/>
  <c r="L214"/>
  <c r="O214"/>
  <c r="L215"/>
  <c r="O213"/>
  <c r="L213"/>
  <c r="L207"/>
  <c r="O207"/>
  <c r="L208"/>
  <c r="L209"/>
  <c r="L210"/>
  <c r="O206"/>
  <c r="L206"/>
  <c r="L203"/>
  <c r="O203"/>
  <c r="L202"/>
  <c r="L188"/>
  <c r="O188"/>
  <c r="L189"/>
  <c r="L190"/>
  <c r="L191"/>
  <c r="O191"/>
  <c r="L192"/>
  <c r="O192"/>
  <c r="L193"/>
  <c r="L194"/>
  <c r="O194"/>
  <c r="L195"/>
  <c r="L196"/>
  <c r="O196"/>
  <c r="L197"/>
  <c r="L198"/>
  <c r="O198"/>
  <c r="L199"/>
  <c r="O187"/>
  <c r="L187"/>
  <c r="L182"/>
  <c r="L183"/>
  <c r="O183"/>
  <c r="L184"/>
  <c r="O181"/>
  <c r="L181"/>
  <c r="L178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O178"/>
  <c r="O167"/>
  <c r="L167"/>
  <c r="L158"/>
  <c r="O158"/>
  <c r="L159"/>
  <c r="O159"/>
  <c r="L160"/>
  <c r="O160"/>
  <c r="L161"/>
  <c r="O161"/>
  <c r="L162"/>
  <c r="O162"/>
  <c r="L163"/>
  <c r="O163"/>
  <c r="L164"/>
  <c r="O164"/>
  <c r="O157"/>
  <c r="L157"/>
  <c r="O154"/>
  <c r="L154"/>
  <c r="L150"/>
  <c r="O150"/>
  <c r="L151"/>
  <c r="O151"/>
  <c r="O149"/>
  <c r="L149"/>
  <c r="L140"/>
  <c r="O140"/>
  <c r="L142"/>
  <c r="O142"/>
  <c r="L143"/>
  <c r="O143"/>
  <c r="L144"/>
  <c r="O144"/>
  <c r="L145"/>
  <c r="O145"/>
  <c r="L146"/>
  <c r="O146"/>
  <c r="O139"/>
  <c r="L139"/>
  <c r="L136"/>
  <c r="O136"/>
  <c r="O135"/>
  <c r="L135"/>
  <c r="L123"/>
  <c r="O123"/>
  <c r="L124"/>
  <c r="O124"/>
  <c r="L125"/>
  <c r="O125"/>
  <c r="L126"/>
  <c r="O126"/>
  <c r="L127"/>
  <c r="O127"/>
  <c r="O129"/>
  <c r="L130"/>
  <c r="O130"/>
  <c r="O131"/>
  <c r="L132"/>
  <c r="O132"/>
  <c r="O122"/>
  <c r="L122"/>
  <c r="L118"/>
  <c r="O118"/>
  <c r="L119"/>
  <c r="O117"/>
  <c r="L117"/>
  <c r="L114"/>
  <c r="O114"/>
  <c r="O113"/>
  <c r="L113"/>
  <c r="L109"/>
  <c r="L110"/>
  <c r="L108"/>
  <c r="L102"/>
  <c r="O102"/>
  <c r="L103"/>
  <c r="L104"/>
  <c r="L105"/>
  <c r="O105"/>
  <c r="O101"/>
  <c r="L101"/>
  <c r="L96"/>
  <c r="O96"/>
  <c r="L97"/>
  <c r="L98"/>
  <c r="L95"/>
  <c r="L87"/>
  <c r="O87"/>
  <c r="L88"/>
  <c r="L89"/>
  <c r="O89"/>
  <c r="L90"/>
  <c r="O90"/>
  <c r="L91"/>
  <c r="O91"/>
  <c r="L92"/>
  <c r="O86"/>
  <c r="L86"/>
  <c r="L79"/>
  <c r="L80"/>
  <c r="L81"/>
  <c r="O81"/>
  <c r="L82"/>
  <c r="L83"/>
  <c r="O78"/>
  <c r="L78"/>
  <c r="L74"/>
  <c r="O74"/>
  <c r="L75"/>
  <c r="L73"/>
  <c r="L63"/>
  <c r="L65"/>
  <c r="O65"/>
  <c r="L66"/>
  <c r="L67"/>
  <c r="O67"/>
  <c r="L68"/>
  <c r="L69"/>
  <c r="O69"/>
  <c r="L70"/>
  <c r="O62"/>
  <c r="L62"/>
  <c r="L59"/>
  <c r="O59"/>
  <c r="L58"/>
  <c r="L55"/>
  <c r="O55"/>
  <c r="L54"/>
  <c r="L51"/>
  <c r="O51"/>
  <c r="O50"/>
  <c r="L50"/>
  <c r="L47"/>
  <c r="L45"/>
  <c r="L46"/>
  <c r="O46"/>
  <c r="O47"/>
  <c r="O44"/>
  <c r="L44"/>
  <c r="L38"/>
  <c r="L39"/>
  <c r="O39"/>
  <c r="L40"/>
  <c r="L41"/>
  <c r="O41"/>
  <c r="O37"/>
  <c r="L37"/>
  <c r="L32"/>
  <c r="O32"/>
  <c r="L33"/>
  <c r="L34"/>
  <c r="O34"/>
  <c r="L31"/>
  <c r="L27"/>
  <c r="L28"/>
  <c r="O28"/>
  <c r="O26"/>
  <c r="L26"/>
  <c r="L17"/>
  <c r="O17"/>
  <c r="L18"/>
  <c r="L19"/>
  <c r="L20"/>
  <c r="O20"/>
  <c r="L21"/>
  <c r="O21"/>
  <c r="L22"/>
  <c r="L23"/>
  <c r="O23"/>
  <c r="O16"/>
  <c r="F109"/>
  <c r="F110"/>
  <c r="F108"/>
  <c r="F103"/>
  <c r="F102"/>
  <c r="F96"/>
  <c r="F97"/>
  <c r="F98"/>
  <c r="F95"/>
  <c r="F87"/>
  <c r="F88"/>
  <c r="F89"/>
  <c r="F90"/>
  <c r="F91"/>
  <c r="F92"/>
  <c r="F86"/>
  <c r="F79"/>
  <c r="F80"/>
  <c r="F81"/>
  <c r="F82"/>
  <c r="F83"/>
  <c r="F78"/>
  <c r="F74"/>
  <c r="F73"/>
  <c r="F63"/>
  <c r="F64"/>
  <c r="F65"/>
  <c r="F66"/>
  <c r="F67"/>
  <c r="F68"/>
  <c r="F69"/>
  <c r="F70"/>
  <c r="F62"/>
  <c r="F59"/>
  <c r="F58"/>
  <c r="F55"/>
  <c r="F54"/>
  <c r="F45"/>
  <c r="F46"/>
  <c r="F47"/>
  <c r="F44"/>
  <c r="F38"/>
  <c r="F39"/>
  <c r="F40"/>
  <c r="F37"/>
  <c r="F32"/>
  <c r="F33"/>
  <c r="F34"/>
  <c r="F31"/>
  <c r="F27"/>
  <c r="F28"/>
  <c r="F26"/>
  <c r="F23"/>
  <c r="F114"/>
  <c r="F118"/>
  <c r="F119"/>
  <c r="F117"/>
  <c r="F123"/>
  <c r="F124"/>
  <c r="F125"/>
  <c r="F126"/>
  <c r="F127"/>
  <c r="F128"/>
  <c r="F129"/>
  <c r="F130"/>
  <c r="F131"/>
  <c r="F132"/>
  <c r="F122"/>
  <c r="F136"/>
  <c r="F135"/>
  <c r="F142"/>
  <c r="F143"/>
  <c r="F144"/>
  <c r="F145"/>
  <c r="F146"/>
  <c r="F141"/>
  <c r="F140"/>
  <c r="F139"/>
  <c r="F150"/>
  <c r="F151"/>
  <c r="F149"/>
  <c r="F154"/>
  <c r="F158"/>
  <c r="F159"/>
  <c r="F160"/>
  <c r="F161"/>
  <c r="F162"/>
  <c r="F163"/>
  <c r="F157"/>
  <c r="F164"/>
  <c r="F168"/>
  <c r="F169"/>
  <c r="F170"/>
  <c r="F171"/>
  <c r="F172"/>
  <c r="F173"/>
  <c r="F174"/>
  <c r="F175"/>
  <c r="F176"/>
  <c r="F177"/>
  <c r="F178"/>
  <c r="F167"/>
  <c r="F182"/>
  <c r="F183"/>
  <c r="F184"/>
  <c r="F181"/>
  <c r="F188"/>
  <c r="F189"/>
  <c r="F190"/>
  <c r="F191"/>
  <c r="F192"/>
  <c r="F193"/>
  <c r="F194"/>
  <c r="F195"/>
  <c r="F196"/>
  <c r="F197"/>
  <c r="F198"/>
  <c r="F199"/>
  <c r="F187"/>
  <c r="F203"/>
  <c r="F207"/>
  <c r="F208"/>
  <c r="F209"/>
  <c r="F210"/>
  <c r="F206"/>
  <c r="F223"/>
  <c r="F219"/>
  <c r="F220"/>
  <c r="F218"/>
  <c r="F214"/>
  <c r="F215"/>
  <c r="F213"/>
  <c r="F17"/>
  <c r="F18"/>
  <c r="F19"/>
  <c r="F20"/>
  <c r="F21"/>
  <c r="F16"/>
  <c r="L16"/>
  <c r="J155"/>
  <c r="J60"/>
  <c r="N52" l="1"/>
  <c r="N48"/>
  <c r="O48" s="1"/>
  <c r="N106"/>
  <c r="O106" s="1"/>
  <c r="N211"/>
  <c r="O211" s="1"/>
  <c r="N71"/>
  <c r="O71" s="1"/>
  <c r="N84"/>
  <c r="O84" s="1"/>
  <c r="N200"/>
  <c r="O200" s="1"/>
  <c r="N42"/>
  <c r="O42" s="1"/>
  <c r="N56"/>
  <c r="N76"/>
  <c r="N204"/>
  <c r="N29"/>
  <c r="N185"/>
  <c r="O185" s="1"/>
  <c r="N216"/>
  <c r="N120"/>
  <c r="N35"/>
  <c r="O35" s="1"/>
  <c r="O54"/>
  <c r="N99"/>
  <c r="N24"/>
  <c r="N60"/>
  <c r="N111"/>
  <c r="N93"/>
  <c r="O93" s="1"/>
  <c r="O27"/>
  <c r="O18"/>
  <c r="L141" l="1"/>
  <c r="O141"/>
  <c r="N147"/>
  <c r="N225" s="1"/>
</calcChain>
</file>

<file path=xl/sharedStrings.xml><?xml version="1.0" encoding="utf-8"?>
<sst xmlns="http://schemas.openxmlformats.org/spreadsheetml/2006/main" count="380" uniqueCount="316">
  <si>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</si>
  <si>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</si>
  <si>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</si>
  <si>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</si>
  <si>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</si>
  <si>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</si>
  <si>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</si>
  <si>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</si>
  <si>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</si>
  <si>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</si>
  <si>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</si>
  <si>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</si>
  <si>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</si>
  <si>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</si>
  <si>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</si>
  <si>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</si>
  <si>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</si>
  <si>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</si>
  <si>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</si>
  <si>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</si>
  <si>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</si>
  <si>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</si>
  <si>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</si>
  <si>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</si>
  <si>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</si>
  <si>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</si>
  <si>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</si>
  <si>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</si>
  <si>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</si>
  <si>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</si>
  <si>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</si>
  <si>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</si>
  <si>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</si>
  <si>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</si>
  <si>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</si>
  <si>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</si>
  <si>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</si>
  <si>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</si>
  <si>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</si>
  <si>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</si>
  <si>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</si>
  <si>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</si>
  <si>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</si>
  <si>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</si>
  <si>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</si>
  <si>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</si>
  <si>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</si>
  <si>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</si>
  <si>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</si>
  <si>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</si>
  <si>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</si>
  <si>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</si>
  <si>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</si>
  <si>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</si>
  <si>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</si>
  <si>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</si>
  <si>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</si>
  <si>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</si>
  <si>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</si>
  <si>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</si>
  <si>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</si>
  <si>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</si>
  <si>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</si>
  <si>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</si>
  <si>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</si>
  <si>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</si>
  <si>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</si>
  <si>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</si>
  <si>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</si>
  <si>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</si>
  <si>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</si>
  <si>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</si>
  <si>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</si>
  <si>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</si>
  <si>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</si>
  <si>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</si>
  <si>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</si>
  <si>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</si>
  <si>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</si>
  <si>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</si>
  <si>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</si>
  <si>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</si>
  <si>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</si>
  <si>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</si>
  <si>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</si>
  <si>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</si>
  <si>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</si>
  <si>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</si>
  <si>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</si>
  <si>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</si>
  <si>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</si>
  <si>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</si>
  <si>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</si>
  <si>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</si>
  <si>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</si>
  <si>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</si>
  <si>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</si>
  <si>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</si>
  <si>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</si>
  <si>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</si>
  <si>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</si>
  <si>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</si>
  <si>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</si>
  <si>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</si>
  <si>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</si>
  <si>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</si>
  <si>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</si>
  <si>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</si>
  <si>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</si>
  <si>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</si>
  <si>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</si>
  <si>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</si>
  <si>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</si>
  <si>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</si>
  <si>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</si>
  <si>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</si>
  <si>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</si>
  <si>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</si>
  <si>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</si>
  <si>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</si>
  <si>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</si>
  <si>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</si>
  <si>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</si>
  <si>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</si>
  <si>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</si>
  <si>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</si>
  <si>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</si>
  <si>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</si>
  <si>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</si>
  <si>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</si>
  <si>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</si>
  <si>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</si>
  <si>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</si>
  <si>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</si>
  <si>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</si>
  <si>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</si>
  <si>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</si>
  <si>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</si>
  <si>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</si>
  <si>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</si>
  <si>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</si>
  <si>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</si>
  <si>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</si>
  <si>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</si>
  <si>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</si>
  <si>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</si>
  <si>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</si>
  <si>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</si>
  <si>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</si>
  <si>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</si>
  <si>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</si>
  <si>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</si>
  <si>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</si>
  <si>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</si>
  <si>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</si>
  <si>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</si>
  <si>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</si>
  <si>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</si>
  <si>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</si>
  <si>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</si>
  <si>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</si>
  <si>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</si>
  <si>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</si>
  <si>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</si>
  <si>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</si>
  <si>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</si>
  <si>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</si>
  <si>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</si>
  <si>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</si>
  <si>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</si>
  <si>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</si>
  <si>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</si>
  <si>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</si>
  <si>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</si>
  <si>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</si>
  <si>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</si>
  <si>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</si>
  <si>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</si>
  <si>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</si>
  <si>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</si>
  <si>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</si>
  <si>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</si>
  <si>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</si>
  <si>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</si>
  <si>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</si>
  <si>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</si>
  <si>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</si>
  <si>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</si>
  <si>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</si>
  <si>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</si>
  <si>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</si>
  <si>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</si>
  <si>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</si>
  <si>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</si>
  <si>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</si>
  <si>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</si>
  <si>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</si>
  <si>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</si>
  <si>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</si>
  <si>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</si>
  <si>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</si>
  <si>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</si>
  <si>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</si>
  <si>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</si>
  <si>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</si>
  <si>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</si>
  <si>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</si>
  <si>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</si>
  <si>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</si>
  <si>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</si>
  <si>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</si>
  <si>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</si>
  <si>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</si>
  <si>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</si>
  <si>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</si>
  <si>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</si>
  <si>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</si>
  <si>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</si>
  <si>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</si>
  <si>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</si>
  <si>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</si>
  <si>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</si>
  <si>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</si>
  <si>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</si>
  <si>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</si>
  <si>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</si>
  <si>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</si>
  <si>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</si>
  <si>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</si>
  <si>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</si>
  <si>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</si>
  <si>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</si>
  <si>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</si>
  <si>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</si>
  <si>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</si>
  <si>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</si>
  <si>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</si>
  <si>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</si>
  <si>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</si>
  <si>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</si>
  <si>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</si>
  <si>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</si>
  <si>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</si>
  <si>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</si>
  <si>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</si>
  <si>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</si>
  <si>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</si>
  <si>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</si>
  <si>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</si>
  <si>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</si>
  <si>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</si>
  <si>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</si>
  <si>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</si>
  <si>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</si>
  <si>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</si>
  <si>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</si>
  <si>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</si>
  <si>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</si>
  <si>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</si>
  <si>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</si>
  <si>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</si>
  <si>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</si>
  <si>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</si>
  <si>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</si>
  <si>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</si>
  <si>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</si>
  <si>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</si>
  <si>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</si>
  <si>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</si>
  <si>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</si>
  <si>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</si>
  <si>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</si>
  <si>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</si>
  <si>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</si>
  <si>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</si>
  <si>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</si>
  <si>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</si>
  <si>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</si>
  <si>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</si>
  <si>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</si>
  <si>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</si>
  <si>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</si>
  <si>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</si>
  <si>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</si>
  <si>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</si>
  <si>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</si>
  <si>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</si>
  <si>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</si>
  <si>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</si>
  <si>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</si>
  <si>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</si>
  <si>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</si>
  <si>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</si>
  <si>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</si>
  <si>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</si>
  <si>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</si>
  <si>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</si>
  <si>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</si>
  <si>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</si>
  <si>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</si>
  <si>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</si>
  <si>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</si>
  <si>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</si>
  <si>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>2. Акшинский район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</si>
  <si>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</si>
  <si>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</si>
  <si>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</si>
  <si>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</si>
  <si>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</si>
  <si>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</si>
  <si>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</si>
  <si>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</si>
  <si>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</si>
  <si>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r>
      <rPr>
        <b/>
        <u/>
        <sz val="14"/>
        <color theme="1"/>
        <rFont val="Calibri"/>
        <family val="2"/>
        <charset val="204"/>
        <scheme val="minor"/>
      </rPr>
      <t>Соболя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</si>
  <si>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Итого по краю:</t>
  </si>
  <si>
    <t xml:space="preserve">Всего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</si>
</sst>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1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0" xfId="0" applyFill="1"/>
    <xf numFmtId="0" fontId="15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8" fillId="2" borderId="11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5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164" fontId="9" fillId="4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4" borderId="6" xfId="0" applyNumberFormat="1" applyFont="1" applyFill="1" applyBorder="1"/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164" fontId="1" fillId="0" borderId="6" xfId="0" applyNumberFormat="1" applyFont="1" applyFill="1" applyBorder="1"/>
    <xf numFmtId="0" fontId="4" fillId="0" borderId="6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 vertical="center"/>
    </xf>
    <xf numFmtId="0" fontId="0" fillId="7" borderId="0" xfId="0" applyFill="1"/>
    <xf numFmtId="0" fontId="3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vertical="center" wrapText="1"/>
    </xf>
    <xf numFmtId="0" fontId="2" fillId="7" borderId="6" xfId="0" applyFont="1" applyFill="1" applyBorder="1"/>
    <xf numFmtId="1" fontId="3" fillId="7" borderId="6" xfId="0" applyNumberFormat="1" applyFont="1" applyFill="1" applyBorder="1" applyAlignment="1">
      <alignment horizontal="center" vertical="center" wrapText="1"/>
    </xf>
    <xf numFmtId="1" fontId="9" fillId="7" borderId="21" xfId="0" applyNumberFormat="1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0" fontId="1" fillId="7" borderId="6" xfId="0" applyFont="1" applyFill="1" applyBorder="1"/>
    <xf numFmtId="164" fontId="1" fillId="7" borderId="6" xfId="0" applyNumberFormat="1" applyFont="1" applyFill="1" applyBorder="1"/>
    <xf numFmtId="0" fontId="7" fillId="7" borderId="6" xfId="0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right" vertical="center" wrapText="1"/>
    </xf>
    <xf numFmtId="1" fontId="5" fillId="7" borderId="6" xfId="0" applyNumberFormat="1" applyFont="1" applyFill="1" applyBorder="1" applyAlignment="1">
      <alignment horizontal="left" vertical="center" wrapText="1"/>
    </xf>
    <xf numFmtId="1" fontId="2" fillId="7" borderId="6" xfId="0" applyNumberFormat="1" applyFont="1" applyFill="1" applyBorder="1" applyAlignment="1">
      <alignment horizontal="center"/>
    </xf>
    <xf numFmtId="0" fontId="4" fillId="7" borderId="6" xfId="0" applyFont="1" applyFill="1" applyBorder="1"/>
    <xf numFmtId="49" fontId="2" fillId="7" borderId="15" xfId="0" applyNumberFormat="1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49" fontId="2" fillId="8" borderId="6" xfId="0" applyNumberFormat="1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left" vertical="center" wrapText="1"/>
    </xf>
    <xf numFmtId="165" fontId="3" fillId="8" borderId="6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64" fontId="1" fillId="8" borderId="11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1" fillId="8" borderId="6" xfId="0" applyFont="1" applyFill="1" applyBorder="1"/>
    <xf numFmtId="164" fontId="1" fillId="8" borderId="6" xfId="0" applyNumberFormat="1" applyFont="1" applyFill="1" applyBorder="1"/>
    <xf numFmtId="0" fontId="0" fillId="8" borderId="0" xfId="0" applyFill="1"/>
    <xf numFmtId="0" fontId="2" fillId="8" borderId="0" xfId="0" applyFont="1" applyFill="1"/>
    <xf numFmtId="0" fontId="2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/>
    </xf>
    <xf numFmtId="0" fontId="27" fillId="7" borderId="6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28" fillId="8" borderId="6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49" fontId="4" fillId="8" borderId="6" xfId="0" applyNumberFormat="1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left" vertical="center" wrapText="1"/>
    </xf>
    <xf numFmtId="1" fontId="2" fillId="8" borderId="6" xfId="0" applyNumberFormat="1" applyFont="1" applyFill="1" applyBorder="1" applyAlignment="1">
      <alignment horizontal="right" vertical="center" wrapText="1"/>
    </xf>
    <xf numFmtId="1" fontId="2" fillId="8" borderId="6" xfId="0" applyNumberFormat="1" applyFont="1" applyFill="1" applyBorder="1" applyAlignment="1">
      <alignment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/>
    </xf>
    <xf numFmtId="164" fontId="4" fillId="8" borderId="15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1" fontId="5" fillId="8" borderId="6" xfId="0" applyNumberFormat="1" applyFont="1" applyFill="1" applyBorder="1" applyAlignment="1">
      <alignment horizontal="left" vertical="center" wrapText="1"/>
    </xf>
    <xf numFmtId="1" fontId="3" fillId="8" borderId="6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/>
    <xf numFmtId="1" fontId="10" fillId="8" borderId="6" xfId="0" applyNumberFormat="1" applyFont="1" applyFill="1" applyBorder="1" applyAlignment="1">
      <alignment horizontal="center"/>
    </xf>
    <xf numFmtId="1" fontId="12" fillId="8" borderId="6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left" vertical="center" wrapText="1"/>
    </xf>
    <xf numFmtId="4" fontId="3" fillId="8" borderId="6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/>
    <xf numFmtId="0" fontId="19" fillId="7" borderId="15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11" xfId="0" applyBorder="1" applyAlignmen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8" fillId="2" borderId="15" xfId="0" applyFont="1" applyFill="1" applyBorder="1" applyAlignment="1">
      <alignment horizontal="center" vertical="center" textRotation="90"/>
    </xf>
    <xf numFmtId="0" fontId="18" fillId="2" borderId="13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2" xfId="0" applyFont="1" applyFill="1" applyBorder="1" applyAlignment="1"/>
    <xf numFmtId="0" fontId="19" fillId="2" borderId="13" xfId="0" applyFont="1" applyFill="1" applyBorder="1" applyAlignment="1"/>
    <xf numFmtId="0" fontId="18" fillId="0" borderId="2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 textRotation="90"/>
    </xf>
    <xf numFmtId="164" fontId="18" fillId="0" borderId="12" xfId="0" applyNumberFormat="1" applyFont="1" applyBorder="1" applyAlignment="1"/>
    <xf numFmtId="164" fontId="18" fillId="0" borderId="13" xfId="0" applyNumberFormat="1" applyFont="1" applyBorder="1" applyAlignment="1"/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/>
    <xf numFmtId="0" fontId="18" fillId="0" borderId="13" xfId="0" applyFont="1" applyBorder="1" applyAlignment="1"/>
    <xf numFmtId="0" fontId="18" fillId="7" borderId="22" xfId="0" applyFont="1" applyFill="1" applyBorder="1" applyAlignment="1">
      <alignment horizontal="center" vertical="top" wrapText="1"/>
    </xf>
    <xf numFmtId="0" fontId="18" fillId="7" borderId="14" xfId="0" applyFont="1" applyFill="1" applyBorder="1" applyAlignment="1">
      <alignment horizontal="center" vertical="top" wrapText="1"/>
    </xf>
    <xf numFmtId="0" fontId="18" fillId="7" borderId="23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8" fillId="0" borderId="9" xfId="0" applyNumberFormat="1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164" fontId="30" fillId="2" borderId="11" xfId="0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6" xfId="0" applyFont="1" applyFill="1" applyBorder="1"/>
    <xf numFmtId="0" fontId="31" fillId="2" borderId="6" xfId="0" applyFont="1" applyFill="1" applyBorder="1" applyAlignment="1">
      <alignment horizontal="center"/>
    </xf>
    <xf numFmtId="164" fontId="30" fillId="2" borderId="6" xfId="0" applyNumberFormat="1" applyFont="1" applyFill="1" applyBorder="1"/>
    <xf numFmtId="0" fontId="25" fillId="2" borderId="0" xfId="0" applyFont="1" applyFill="1"/>
    <xf numFmtId="0" fontId="7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/>
    </xf>
    <xf numFmtId="0" fontId="1" fillId="8" borderId="0" xfId="0" applyFont="1" applyFill="1"/>
    <xf numFmtId="0" fontId="5" fillId="8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zoomScale="90" zoomScaleNormal="90" workbookViewId="0">
      <pane xSplit="10" ySplit="15" topLeftCell="K202" activePane="bottomRight" state="frozen"/>
      <selection pane="topRight" activeCell="P1" sqref="P1"/>
      <selection pane="bottomLeft" activeCell="A17" sqref="A17"/>
      <selection pane="bottomRight" activeCell="N210" sqref="N210"/>
    </sheetView>
  </sheetViews>
  <sheetFormatPr defaultRowHeight="15"/>
  <cols>
    <col min="1" max="1" width="7.5703125" customWidth="1"/>
    <col min="2" max="2" width="48" customWidth="1"/>
    <col min="3" max="3" width="15.5703125" style="101" customWidth="1"/>
    <col min="4" max="4" width="10.5703125" customWidth="1"/>
    <col min="5" max="5" width="10.85546875" style="150" customWidth="1"/>
    <col min="6" max="6" width="19.7109375" style="81" customWidth="1"/>
    <col min="10" max="10" width="8.85546875" style="101"/>
    <col min="12" max="12" width="8.85546875" style="76"/>
    <col min="14" max="14" width="9.140625" style="162"/>
    <col min="15" max="15" width="9.140625" style="80"/>
    <col min="17" max="17" width="8.85546875" style="76"/>
  </cols>
  <sheetData>
    <row r="1" spans="1:17" ht="10.5" customHeight="1"/>
    <row r="2" spans="1:17" ht="17.25" customHeight="1">
      <c r="E2" s="231" t="s">
        <v>0</v>
      </c>
      <c r="F2" s="232"/>
      <c r="G2" s="232"/>
      <c r="H2" s="232"/>
      <c r="I2" s="67"/>
    </row>
    <row r="3" spans="1:17" ht="7.5" customHeight="1">
      <c r="G3" s="67"/>
      <c r="H3" s="67"/>
      <c r="I3" s="67"/>
    </row>
    <row r="4" spans="1:17" ht="15.75" customHeight="1">
      <c r="F4" s="82" t="s">
        <v>313</v>
      </c>
      <c r="G4" s="68"/>
      <c r="H4" s="68"/>
      <c r="I4" s="68"/>
    </row>
    <row r="5" spans="1:17" ht="6.75" customHeight="1">
      <c r="F5" s="82"/>
      <c r="G5" s="68"/>
      <c r="H5" s="68"/>
      <c r="I5" s="68"/>
    </row>
    <row r="6" spans="1:17" ht="13.5" customHeight="1">
      <c r="F6" s="82" t="s">
        <v>1</v>
      </c>
      <c r="G6" s="68"/>
      <c r="H6" s="68"/>
      <c r="I6" s="68"/>
    </row>
    <row r="7" spans="1:17" ht="4.5" customHeight="1">
      <c r="F7" s="82"/>
      <c r="G7" s="68"/>
      <c r="H7" s="68"/>
      <c r="I7" s="68"/>
    </row>
    <row r="8" spans="1:17" ht="19.5" thickBot="1">
      <c r="F8" s="82" t="s">
        <v>312</v>
      </c>
      <c r="G8" s="68"/>
      <c r="H8" s="68"/>
      <c r="I8" s="68"/>
    </row>
    <row r="9" spans="1:17" s="69" customFormat="1" ht="15" customHeight="1">
      <c r="A9" s="204" t="s">
        <v>2</v>
      </c>
      <c r="B9" s="225" t="s">
        <v>4</v>
      </c>
      <c r="C9" s="255" t="s">
        <v>17</v>
      </c>
      <c r="D9" s="219" t="s">
        <v>304</v>
      </c>
      <c r="E9" s="220"/>
      <c r="F9" s="264" t="s">
        <v>5</v>
      </c>
      <c r="G9" s="243" t="s">
        <v>6</v>
      </c>
      <c r="H9" s="244"/>
      <c r="I9" s="244"/>
      <c r="J9" s="244"/>
      <c r="K9" s="245"/>
      <c r="L9" s="258" t="s">
        <v>12</v>
      </c>
      <c r="M9" s="259"/>
      <c r="N9" s="259"/>
      <c r="O9" s="259"/>
      <c r="P9" s="259"/>
      <c r="Q9" s="260"/>
    </row>
    <row r="10" spans="1:17" s="69" customFormat="1" ht="25.5" customHeight="1">
      <c r="A10" s="205"/>
      <c r="B10" s="205"/>
      <c r="C10" s="256"/>
      <c r="D10" s="221"/>
      <c r="E10" s="222"/>
      <c r="F10" s="265"/>
      <c r="G10" s="210" t="s">
        <v>7</v>
      </c>
      <c r="H10" s="229"/>
      <c r="I10" s="229"/>
      <c r="J10" s="210" t="s">
        <v>8</v>
      </c>
      <c r="K10" s="211"/>
      <c r="L10" s="210" t="s">
        <v>13</v>
      </c>
      <c r="M10" s="211"/>
      <c r="N10" s="210" t="s">
        <v>14</v>
      </c>
      <c r="O10" s="229"/>
      <c r="P10" s="229"/>
      <c r="Q10" s="211"/>
    </row>
    <row r="11" spans="1:17" s="69" customFormat="1" ht="12.75">
      <c r="A11" s="205"/>
      <c r="B11" s="205"/>
      <c r="C11" s="256"/>
      <c r="D11" s="221"/>
      <c r="E11" s="222"/>
      <c r="F11" s="265"/>
      <c r="G11" s="234" t="s">
        <v>9</v>
      </c>
      <c r="H11" s="237" t="s">
        <v>10</v>
      </c>
      <c r="I11" s="237" t="s">
        <v>16</v>
      </c>
      <c r="J11" s="201" t="s">
        <v>9</v>
      </c>
      <c r="K11" s="240" t="s">
        <v>11</v>
      </c>
      <c r="L11" s="226" t="s">
        <v>315</v>
      </c>
      <c r="M11" s="237" t="s">
        <v>10</v>
      </c>
      <c r="N11" s="261" t="s">
        <v>9</v>
      </c>
      <c r="O11" s="249" t="s">
        <v>10</v>
      </c>
      <c r="P11" s="252" t="s">
        <v>15</v>
      </c>
      <c r="Q11" s="79"/>
    </row>
    <row r="12" spans="1:17" s="69" customFormat="1" ht="27" customHeight="1" thickBot="1">
      <c r="A12" s="205"/>
      <c r="B12" s="205"/>
      <c r="C12" s="256"/>
      <c r="D12" s="223"/>
      <c r="E12" s="224"/>
      <c r="F12" s="265"/>
      <c r="G12" s="235"/>
      <c r="H12" s="238"/>
      <c r="I12" s="238"/>
      <c r="J12" s="202"/>
      <c r="K12" s="241"/>
      <c r="L12" s="227"/>
      <c r="M12" s="253"/>
      <c r="N12" s="262"/>
      <c r="O12" s="250"/>
      <c r="P12" s="253"/>
      <c r="Q12" s="215"/>
    </row>
    <row r="13" spans="1:17" s="69" customFormat="1" ht="123.75" customHeight="1" thickBot="1">
      <c r="A13" s="206"/>
      <c r="B13" s="206"/>
      <c r="C13" s="257"/>
      <c r="D13" s="70" t="s">
        <v>3</v>
      </c>
      <c r="E13" s="90" t="s">
        <v>311</v>
      </c>
      <c r="F13" s="266"/>
      <c r="G13" s="236"/>
      <c r="H13" s="239"/>
      <c r="I13" s="239"/>
      <c r="J13" s="203"/>
      <c r="K13" s="242"/>
      <c r="L13" s="228"/>
      <c r="M13" s="254"/>
      <c r="N13" s="263"/>
      <c r="O13" s="251"/>
      <c r="P13" s="254"/>
      <c r="Q13" s="216"/>
    </row>
    <row r="14" spans="1:17">
      <c r="A14" s="50">
        <v>1</v>
      </c>
      <c r="B14" s="50">
        <v>2</v>
      </c>
      <c r="C14" s="100">
        <v>3</v>
      </c>
      <c r="D14" s="50">
        <v>4</v>
      </c>
      <c r="E14" s="91">
        <v>5</v>
      </c>
      <c r="F14" s="83">
        <v>6</v>
      </c>
      <c r="G14" s="50">
        <v>7</v>
      </c>
      <c r="H14" s="50">
        <v>8</v>
      </c>
      <c r="I14" s="50">
        <v>9</v>
      </c>
      <c r="J14" s="100">
        <v>15</v>
      </c>
      <c r="K14" s="50">
        <v>21</v>
      </c>
      <c r="L14" s="77">
        <v>22</v>
      </c>
      <c r="M14" s="50">
        <v>23</v>
      </c>
      <c r="N14" s="163">
        <v>24</v>
      </c>
      <c r="O14" s="83">
        <v>25</v>
      </c>
      <c r="P14" s="50">
        <v>26</v>
      </c>
      <c r="Q14" s="77">
        <v>31</v>
      </c>
    </row>
    <row r="15" spans="1:17" ht="15.75">
      <c r="A15" s="246" t="s">
        <v>303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8"/>
    </row>
    <row r="16" spans="1:17" ht="15.75">
      <c r="A16" s="1" t="s">
        <v>18</v>
      </c>
      <c r="B16" s="2" t="s">
        <v>19</v>
      </c>
      <c r="C16" s="102">
        <v>413.98</v>
      </c>
      <c r="D16" s="75">
        <v>76</v>
      </c>
      <c r="E16" s="151">
        <v>132</v>
      </c>
      <c r="F16" s="85">
        <f>E16/C16</f>
        <v>0.31885598338083965</v>
      </c>
      <c r="G16" s="64">
        <v>41</v>
      </c>
      <c r="H16" s="3">
        <v>35</v>
      </c>
      <c r="I16" s="10"/>
      <c r="J16" s="115">
        <v>10</v>
      </c>
      <c r="K16" s="4">
        <v>24.3</v>
      </c>
      <c r="L16" s="78">
        <f t="shared" ref="L16" si="0">E16*M16%</f>
        <v>46.199999999999996</v>
      </c>
      <c r="M16" s="4">
        <v>35</v>
      </c>
      <c r="N16" s="164">
        <v>46</v>
      </c>
      <c r="O16" s="87">
        <f>N16/E16%</f>
        <v>34.848484848484844</v>
      </c>
      <c r="P16" s="4"/>
      <c r="Q16" s="78"/>
    </row>
    <row r="17" spans="1:17" ht="15.75">
      <c r="A17" s="1" t="s">
        <v>20</v>
      </c>
      <c r="B17" s="2" t="s">
        <v>21</v>
      </c>
      <c r="C17" s="103">
        <v>77.67</v>
      </c>
      <c r="D17" s="75">
        <v>0</v>
      </c>
      <c r="E17" s="151">
        <v>34</v>
      </c>
      <c r="F17" s="85">
        <f t="shared" ref="F17:F23" si="1">E17/C17</f>
        <v>0.43774945281318395</v>
      </c>
      <c r="G17" s="64">
        <v>0</v>
      </c>
      <c r="H17" s="8">
        <v>0</v>
      </c>
      <c r="I17" s="9"/>
      <c r="J17" s="123"/>
      <c r="K17" s="4"/>
      <c r="L17" s="78">
        <f t="shared" ref="L17:L23" si="2">E17*M17%</f>
        <v>11.899999999999999</v>
      </c>
      <c r="M17" s="4">
        <v>35</v>
      </c>
      <c r="N17" s="164">
        <v>11</v>
      </c>
      <c r="O17" s="87">
        <f t="shared" ref="O17:O23" si="3">N17/E17%</f>
        <v>32.352941176470587</v>
      </c>
      <c r="P17" s="4"/>
      <c r="Q17" s="78"/>
    </row>
    <row r="18" spans="1:17" s="89" customFormat="1" ht="15.75">
      <c r="A18" s="1" t="s">
        <v>22</v>
      </c>
      <c r="B18" s="6" t="s">
        <v>23</v>
      </c>
      <c r="C18" s="102">
        <v>24.202999999999999</v>
      </c>
      <c r="D18" s="92">
        <v>48</v>
      </c>
      <c r="E18" s="160">
        <v>7</v>
      </c>
      <c r="F18" s="93">
        <f t="shared" si="1"/>
        <v>0.28922034458538198</v>
      </c>
      <c r="G18" s="94">
        <v>0</v>
      </c>
      <c r="H18" s="95">
        <v>0</v>
      </c>
      <c r="I18" s="96"/>
      <c r="J18" s="123"/>
      <c r="K18" s="97"/>
      <c r="L18" s="97">
        <f t="shared" si="2"/>
        <v>2.4499999999999997</v>
      </c>
      <c r="M18" s="97">
        <v>35</v>
      </c>
      <c r="N18" s="164">
        <v>2</v>
      </c>
      <c r="O18" s="98">
        <f t="shared" si="3"/>
        <v>28.571428571428569</v>
      </c>
      <c r="P18" s="97"/>
      <c r="Q18" s="97"/>
    </row>
    <row r="19" spans="1:17" s="89" customFormat="1" ht="15.75">
      <c r="A19" s="1" t="s">
        <v>24</v>
      </c>
      <c r="B19" s="2" t="s">
        <v>25</v>
      </c>
      <c r="C19" s="103">
        <v>20.6</v>
      </c>
      <c r="D19" s="92">
        <v>3</v>
      </c>
      <c r="E19" s="160">
        <v>3</v>
      </c>
      <c r="F19" s="93">
        <f t="shared" si="1"/>
        <v>0.14563106796116504</v>
      </c>
      <c r="G19" s="94">
        <v>0</v>
      </c>
      <c r="H19" s="8">
        <v>0</v>
      </c>
      <c r="I19" s="99"/>
      <c r="J19" s="123"/>
      <c r="K19" s="97"/>
      <c r="L19" s="97">
        <f t="shared" si="2"/>
        <v>1.0499999999999998</v>
      </c>
      <c r="M19" s="97">
        <v>35</v>
      </c>
      <c r="N19" s="164">
        <v>1</v>
      </c>
      <c r="O19" s="98">
        <f t="shared" si="3"/>
        <v>33.333333333333336</v>
      </c>
      <c r="P19" s="97"/>
      <c r="Q19" s="97"/>
    </row>
    <row r="20" spans="1:17" s="89" customFormat="1" ht="15.75">
      <c r="A20" s="1" t="s">
        <v>26</v>
      </c>
      <c r="B20" s="2" t="s">
        <v>27</v>
      </c>
      <c r="C20" s="103">
        <v>21.3</v>
      </c>
      <c r="D20" s="92">
        <v>2</v>
      </c>
      <c r="E20" s="160">
        <v>8</v>
      </c>
      <c r="F20" s="93">
        <f t="shared" si="1"/>
        <v>0.37558685446009388</v>
      </c>
      <c r="G20" s="94">
        <v>0</v>
      </c>
      <c r="H20" s="8">
        <v>0</v>
      </c>
      <c r="I20" s="99"/>
      <c r="J20" s="123"/>
      <c r="K20" s="97"/>
      <c r="L20" s="97">
        <f t="shared" si="2"/>
        <v>2.8</v>
      </c>
      <c r="M20" s="97">
        <v>35</v>
      </c>
      <c r="N20" s="164">
        <v>2</v>
      </c>
      <c r="O20" s="98">
        <f t="shared" si="3"/>
        <v>25</v>
      </c>
      <c r="P20" s="97"/>
      <c r="Q20" s="97"/>
    </row>
    <row r="21" spans="1:17" ht="31.5">
      <c r="A21" s="1" t="s">
        <v>28</v>
      </c>
      <c r="B21" s="11" t="s">
        <v>29</v>
      </c>
      <c r="C21" s="103">
        <v>50</v>
      </c>
      <c r="D21" s="75">
        <v>58</v>
      </c>
      <c r="E21" s="151">
        <v>43</v>
      </c>
      <c r="F21" s="85">
        <f t="shared" si="1"/>
        <v>0.86</v>
      </c>
      <c r="G21" s="64">
        <v>20</v>
      </c>
      <c r="H21" s="8">
        <v>35</v>
      </c>
      <c r="I21" s="12"/>
      <c r="J21" s="123"/>
      <c r="K21" s="4"/>
      <c r="L21" s="78">
        <f t="shared" si="2"/>
        <v>15.049999999999999</v>
      </c>
      <c r="M21" s="4">
        <v>35</v>
      </c>
      <c r="N21" s="164">
        <v>15</v>
      </c>
      <c r="O21" s="87">
        <f t="shared" si="3"/>
        <v>34.883720930232556</v>
      </c>
      <c r="P21" s="4"/>
      <c r="Q21" s="78"/>
    </row>
    <row r="22" spans="1:17" ht="27" customHeight="1">
      <c r="A22" s="1" t="s">
        <v>30</v>
      </c>
      <c r="B22" s="233" t="s">
        <v>302</v>
      </c>
      <c r="C22" s="208"/>
      <c r="D22" s="208"/>
      <c r="E22" s="208"/>
      <c r="F22" s="209"/>
      <c r="G22" s="63"/>
      <c r="H22" s="19"/>
      <c r="I22" s="19"/>
      <c r="J22" s="115"/>
      <c r="K22" s="4"/>
      <c r="L22" s="78">
        <f t="shared" si="2"/>
        <v>0</v>
      </c>
      <c r="M22" s="4">
        <v>35</v>
      </c>
      <c r="N22" s="164">
        <f t="shared" ref="N22" si="4">E22*M22%</f>
        <v>0</v>
      </c>
      <c r="O22" s="87" t="e">
        <f t="shared" si="3"/>
        <v>#DIV/0!</v>
      </c>
      <c r="P22" s="4"/>
      <c r="Q22" s="78"/>
    </row>
    <row r="23" spans="1:17" ht="15.75">
      <c r="A23" s="1" t="s">
        <v>31</v>
      </c>
      <c r="B23" s="2" t="s">
        <v>32</v>
      </c>
      <c r="C23" s="103">
        <v>36.799999999999997</v>
      </c>
      <c r="D23" s="55">
        <v>89</v>
      </c>
      <c r="E23" s="151">
        <v>106</v>
      </c>
      <c r="F23" s="85">
        <f t="shared" si="1"/>
        <v>2.8804347826086958</v>
      </c>
      <c r="G23" s="64">
        <v>8</v>
      </c>
      <c r="H23" s="8">
        <v>35</v>
      </c>
      <c r="I23" s="10"/>
      <c r="J23" s="123">
        <v>8</v>
      </c>
      <c r="K23" s="4">
        <v>100</v>
      </c>
      <c r="L23" s="78">
        <f t="shared" si="2"/>
        <v>37.099999999999994</v>
      </c>
      <c r="M23" s="4">
        <v>35</v>
      </c>
      <c r="N23" s="164">
        <v>15</v>
      </c>
      <c r="O23" s="87">
        <f t="shared" si="3"/>
        <v>14.150943396226415</v>
      </c>
      <c r="P23" s="4"/>
      <c r="Q23" s="78"/>
    </row>
    <row r="24" spans="1:17" ht="15.75">
      <c r="A24" s="4"/>
      <c r="B24" s="48" t="s">
        <v>33</v>
      </c>
      <c r="C24" s="104"/>
      <c r="D24" s="57"/>
      <c r="E24" s="45">
        <v>333</v>
      </c>
      <c r="F24" s="86"/>
      <c r="G24" s="14"/>
      <c r="H24" s="57"/>
      <c r="I24" s="57"/>
      <c r="J24" s="195"/>
      <c r="K24" s="15"/>
      <c r="L24" s="78"/>
      <c r="M24" s="15"/>
      <c r="N24" s="165">
        <f>SUM(N16:N23)</f>
        <v>92</v>
      </c>
      <c r="O24" s="88"/>
      <c r="P24" s="15"/>
      <c r="Q24" s="78"/>
    </row>
    <row r="25" spans="1:17">
      <c r="A25" s="207" t="s">
        <v>34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</row>
    <row r="26" spans="1:17" ht="15.75">
      <c r="A26" s="1" t="s">
        <v>35</v>
      </c>
      <c r="B26" s="2" t="s">
        <v>19</v>
      </c>
      <c r="C26" s="103">
        <v>506.1</v>
      </c>
      <c r="D26" s="30">
        <v>36</v>
      </c>
      <c r="E26" s="151">
        <v>74</v>
      </c>
      <c r="F26" s="85">
        <f t="shared" ref="F26:F28" si="5">E26/C26</f>
        <v>0.14621616281367317</v>
      </c>
      <c r="G26" s="64">
        <v>12</v>
      </c>
      <c r="H26" s="8">
        <v>35</v>
      </c>
      <c r="I26" s="12"/>
      <c r="J26" s="127"/>
      <c r="K26" s="4"/>
      <c r="L26" s="78">
        <f t="shared" ref="L26" si="6">E26*M26%</f>
        <v>25.9</v>
      </c>
      <c r="M26" s="4">
        <v>35</v>
      </c>
      <c r="N26" s="164">
        <v>25</v>
      </c>
      <c r="O26" s="87">
        <f>N26/E26%</f>
        <v>33.783783783783782</v>
      </c>
      <c r="P26" s="4"/>
      <c r="Q26" s="78"/>
    </row>
    <row r="27" spans="1:17" ht="30">
      <c r="A27" s="1" t="s">
        <v>36</v>
      </c>
      <c r="B27" s="2" t="s">
        <v>37</v>
      </c>
      <c r="C27" s="103">
        <v>61.18</v>
      </c>
      <c r="D27" s="53">
        <v>12</v>
      </c>
      <c r="E27" s="160">
        <v>19</v>
      </c>
      <c r="F27" s="85">
        <f t="shared" si="5"/>
        <v>0.3105590062111801</v>
      </c>
      <c r="G27" s="64">
        <v>0</v>
      </c>
      <c r="H27" s="8">
        <v>0</v>
      </c>
      <c r="I27" s="9"/>
      <c r="J27" s="196"/>
      <c r="K27" s="4"/>
      <c r="L27" s="78">
        <f t="shared" ref="L27:L28" si="7">E27*M27%</f>
        <v>6.6499999999999995</v>
      </c>
      <c r="M27" s="4">
        <v>35</v>
      </c>
      <c r="N27" s="164">
        <f>E27*M27%</f>
        <v>6.6499999999999995</v>
      </c>
      <c r="O27" s="87">
        <f t="shared" ref="O27:O28" si="8">N27/E27%</f>
        <v>35</v>
      </c>
      <c r="P27" s="4"/>
      <c r="Q27" s="78"/>
    </row>
    <row r="28" spans="1:17" ht="15.75">
      <c r="A28" s="1" t="s">
        <v>38</v>
      </c>
      <c r="B28" s="2" t="s">
        <v>39</v>
      </c>
      <c r="C28" s="103">
        <v>79.2</v>
      </c>
      <c r="D28" s="53">
        <v>192</v>
      </c>
      <c r="E28" s="151">
        <v>238</v>
      </c>
      <c r="F28" s="85">
        <f t="shared" si="5"/>
        <v>3.0050505050505047</v>
      </c>
      <c r="G28" s="64">
        <v>10</v>
      </c>
      <c r="H28" s="8">
        <v>3</v>
      </c>
      <c r="I28" s="10"/>
      <c r="J28" s="119"/>
      <c r="K28" s="4"/>
      <c r="L28" s="78">
        <f t="shared" si="7"/>
        <v>83.3</v>
      </c>
      <c r="M28" s="4">
        <v>35</v>
      </c>
      <c r="N28" s="164">
        <f>E28*M28%</f>
        <v>83.3</v>
      </c>
      <c r="O28" s="87">
        <f t="shared" si="8"/>
        <v>35</v>
      </c>
      <c r="P28" s="4"/>
      <c r="Q28" s="78"/>
    </row>
    <row r="29" spans="1:17" ht="15.75">
      <c r="A29" s="4"/>
      <c r="B29" s="47" t="s">
        <v>33</v>
      </c>
      <c r="C29" s="104"/>
      <c r="D29" s="57"/>
      <c r="E29" s="45">
        <v>331</v>
      </c>
      <c r="F29" s="86"/>
      <c r="G29" s="14"/>
      <c r="H29" s="57"/>
      <c r="I29" s="57"/>
      <c r="J29" s="195"/>
      <c r="K29" s="15"/>
      <c r="L29" s="78"/>
      <c r="M29" s="15"/>
      <c r="N29" s="167">
        <f>SUM(N26:N28)</f>
        <v>114.94999999999999</v>
      </c>
      <c r="O29" s="88"/>
      <c r="P29" s="15"/>
      <c r="Q29" s="78"/>
    </row>
    <row r="30" spans="1:17">
      <c r="A30" s="207" t="s">
        <v>40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</row>
    <row r="31" spans="1:17" ht="15.75">
      <c r="A31" s="1"/>
      <c r="B31" s="2" t="s">
        <v>41</v>
      </c>
      <c r="C31" s="103">
        <v>261.63</v>
      </c>
      <c r="D31" s="53">
        <v>47</v>
      </c>
      <c r="E31" s="151">
        <v>66</v>
      </c>
      <c r="F31" s="85">
        <f t="shared" ref="F31:F34" si="9">E31/C31</f>
        <v>0.25226464854947828</v>
      </c>
      <c r="G31" s="64">
        <v>16</v>
      </c>
      <c r="H31" s="8">
        <v>35</v>
      </c>
      <c r="I31" s="10"/>
      <c r="J31" s="115"/>
      <c r="K31" s="4"/>
      <c r="L31" s="78">
        <f t="shared" ref="L31" si="10">E31*M31%</f>
        <v>23.099999999999998</v>
      </c>
      <c r="M31" s="4">
        <v>35</v>
      </c>
      <c r="N31" s="164">
        <f>E31*M31%</f>
        <v>23.099999999999998</v>
      </c>
      <c r="O31" s="87">
        <f t="shared" ref="O31" si="11">N31/E31%</f>
        <v>34.999999999999993</v>
      </c>
      <c r="P31" s="4"/>
      <c r="Q31" s="78"/>
    </row>
    <row r="32" spans="1:17" s="146" customFormat="1" ht="15.75">
      <c r="A32" s="136" t="s">
        <v>42</v>
      </c>
      <c r="B32" s="168" t="s">
        <v>43</v>
      </c>
      <c r="C32" s="169">
        <v>143.47</v>
      </c>
      <c r="D32" s="170">
        <v>13</v>
      </c>
      <c r="E32" s="180">
        <v>23</v>
      </c>
      <c r="F32" s="140">
        <f t="shared" si="9"/>
        <v>0.16031226040287169</v>
      </c>
      <c r="G32" s="141">
        <v>0</v>
      </c>
      <c r="H32" s="142">
        <v>0</v>
      </c>
      <c r="I32" s="170"/>
      <c r="J32" s="123"/>
      <c r="K32" s="144"/>
      <c r="L32" s="144">
        <f t="shared" ref="L32:L34" si="12">E32*M32%</f>
        <v>8.0499999999999989</v>
      </c>
      <c r="M32" s="144">
        <v>35</v>
      </c>
      <c r="N32" s="166">
        <v>7</v>
      </c>
      <c r="O32" s="145">
        <f t="shared" ref="O32:O35" si="13">N32/E32%</f>
        <v>30.434782608695652</v>
      </c>
      <c r="P32" s="144"/>
      <c r="Q32" s="144"/>
    </row>
    <row r="33" spans="1:17" ht="15.75">
      <c r="A33" s="1" t="s">
        <v>44</v>
      </c>
      <c r="B33" s="2" t="s">
        <v>45</v>
      </c>
      <c r="C33" s="103">
        <v>12.4</v>
      </c>
      <c r="D33" s="53">
        <v>0</v>
      </c>
      <c r="E33" s="151">
        <v>0</v>
      </c>
      <c r="F33" s="85">
        <f t="shared" si="9"/>
        <v>0</v>
      </c>
      <c r="G33" s="64">
        <v>0</v>
      </c>
      <c r="H33" s="8">
        <v>0</v>
      </c>
      <c r="I33" s="10"/>
      <c r="J33" s="123"/>
      <c r="K33" s="4"/>
      <c r="L33" s="78">
        <f t="shared" si="12"/>
        <v>0</v>
      </c>
      <c r="M33" s="4">
        <v>35</v>
      </c>
      <c r="N33" s="164">
        <f t="shared" ref="N33:N34" si="14">E33*M33%</f>
        <v>0</v>
      </c>
      <c r="O33" s="87" t="e">
        <f t="shared" si="13"/>
        <v>#DIV/0!</v>
      </c>
      <c r="P33" s="4"/>
      <c r="Q33" s="78"/>
    </row>
    <row r="34" spans="1:17" ht="15.75">
      <c r="A34" s="18"/>
      <c r="B34" s="18" t="s">
        <v>46</v>
      </c>
      <c r="C34" s="105">
        <v>51.43</v>
      </c>
      <c r="D34" s="30">
        <v>0</v>
      </c>
      <c r="E34" s="151">
        <v>0</v>
      </c>
      <c r="F34" s="85">
        <f t="shared" si="9"/>
        <v>0</v>
      </c>
      <c r="G34" s="60">
        <v>0</v>
      </c>
      <c r="H34" s="18">
        <v>0</v>
      </c>
      <c r="I34" s="18"/>
      <c r="J34" s="112"/>
      <c r="K34" s="4"/>
      <c r="L34" s="78">
        <f t="shared" si="12"/>
        <v>0</v>
      </c>
      <c r="M34" s="4">
        <v>35</v>
      </c>
      <c r="N34" s="164">
        <f t="shared" si="14"/>
        <v>0</v>
      </c>
      <c r="O34" s="87" t="e">
        <f t="shared" si="13"/>
        <v>#DIV/0!</v>
      </c>
      <c r="P34" s="4"/>
      <c r="Q34" s="78"/>
    </row>
    <row r="35" spans="1:17" ht="15.75">
      <c r="A35" s="4"/>
      <c r="B35" s="48" t="s">
        <v>33</v>
      </c>
      <c r="C35" s="104"/>
      <c r="D35" s="57"/>
      <c r="E35" s="45">
        <v>89</v>
      </c>
      <c r="F35" s="86"/>
      <c r="G35" s="14"/>
      <c r="H35" s="57"/>
      <c r="I35" s="57"/>
      <c r="J35" s="195"/>
      <c r="K35" s="15"/>
      <c r="L35" s="78"/>
      <c r="M35" s="15"/>
      <c r="N35" s="167">
        <f>SUM(N31:N34)</f>
        <v>30.099999999999998</v>
      </c>
      <c r="O35" s="88">
        <f t="shared" si="13"/>
        <v>33.82022471910112</v>
      </c>
      <c r="P35" s="15"/>
      <c r="Q35" s="78"/>
    </row>
    <row r="36" spans="1:17">
      <c r="A36" s="207" t="s">
        <v>47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9"/>
    </row>
    <row r="37" spans="1:17" ht="15.75">
      <c r="A37" s="1" t="s">
        <v>48</v>
      </c>
      <c r="B37" s="2" t="s">
        <v>41</v>
      </c>
      <c r="C37" s="106">
        <v>163.19999999999999</v>
      </c>
      <c r="D37" s="53">
        <v>0</v>
      </c>
      <c r="E37" s="151">
        <v>0</v>
      </c>
      <c r="F37" s="85">
        <f t="shared" ref="F37:F40" si="15">E37/C37</f>
        <v>0</v>
      </c>
      <c r="G37" s="64">
        <v>0</v>
      </c>
      <c r="H37" s="8"/>
      <c r="I37" s="10"/>
      <c r="J37" s="115"/>
      <c r="K37" s="4"/>
      <c r="L37" s="78">
        <f t="shared" ref="L37" si="16">E37*M37%</f>
        <v>0</v>
      </c>
      <c r="M37" s="4">
        <v>35</v>
      </c>
      <c r="N37" s="164">
        <f>E37*M37%</f>
        <v>0</v>
      </c>
      <c r="O37" s="87" t="e">
        <f t="shared" ref="O37" si="17">N37/E37%</f>
        <v>#DIV/0!</v>
      </c>
      <c r="P37" s="4"/>
      <c r="Q37" s="78"/>
    </row>
    <row r="38" spans="1:17" ht="15.75">
      <c r="A38" s="1" t="s">
        <v>49</v>
      </c>
      <c r="B38" s="2" t="s">
        <v>50</v>
      </c>
      <c r="C38" s="103">
        <v>279.41000000000003</v>
      </c>
      <c r="D38" s="53">
        <v>0</v>
      </c>
      <c r="E38" s="151">
        <v>0</v>
      </c>
      <c r="F38" s="85">
        <f t="shared" si="15"/>
        <v>0</v>
      </c>
      <c r="G38" s="64">
        <v>0</v>
      </c>
      <c r="H38" s="8"/>
      <c r="I38" s="9"/>
      <c r="J38" s="123"/>
      <c r="K38" s="4"/>
      <c r="L38" s="78">
        <f t="shared" ref="L38:L41" si="18">E38*M38%</f>
        <v>0</v>
      </c>
      <c r="M38" s="4">
        <v>35</v>
      </c>
      <c r="N38" s="164">
        <f t="shared" ref="N38:N41" si="19">E38*M38%</f>
        <v>0</v>
      </c>
      <c r="O38" s="87" t="e">
        <f t="shared" ref="O38:O42" si="20">N38/E38%</f>
        <v>#DIV/0!</v>
      </c>
      <c r="P38" s="4"/>
      <c r="Q38" s="78"/>
    </row>
    <row r="39" spans="1:17" ht="30">
      <c r="A39" s="1" t="s">
        <v>51</v>
      </c>
      <c r="B39" s="2" t="s">
        <v>52</v>
      </c>
      <c r="C39" s="103">
        <v>65.47</v>
      </c>
      <c r="D39" s="53">
        <v>0</v>
      </c>
      <c r="E39" s="160">
        <v>17</v>
      </c>
      <c r="F39" s="85">
        <f t="shared" si="15"/>
        <v>0.25966091339544828</v>
      </c>
      <c r="G39" s="64">
        <v>0</v>
      </c>
      <c r="H39" s="8"/>
      <c r="I39" s="9"/>
      <c r="J39" s="123"/>
      <c r="K39" s="4"/>
      <c r="L39" s="78">
        <f t="shared" si="18"/>
        <v>5.9499999999999993</v>
      </c>
      <c r="M39" s="4">
        <v>35</v>
      </c>
      <c r="N39" s="164">
        <f t="shared" si="19"/>
        <v>5.9499999999999993</v>
      </c>
      <c r="O39" s="87">
        <f t="shared" si="20"/>
        <v>34.999999999999993</v>
      </c>
      <c r="P39" s="4"/>
      <c r="Q39" s="78"/>
    </row>
    <row r="40" spans="1:17" ht="30">
      <c r="A40" s="1"/>
      <c r="B40" s="2" t="s">
        <v>53</v>
      </c>
      <c r="C40" s="103">
        <v>33.369999999999997</v>
      </c>
      <c r="D40" s="53">
        <v>0</v>
      </c>
      <c r="E40" s="151">
        <v>0</v>
      </c>
      <c r="F40" s="85">
        <f t="shared" si="15"/>
        <v>0</v>
      </c>
      <c r="G40" s="64">
        <v>0</v>
      </c>
      <c r="H40" s="8"/>
      <c r="I40" s="9"/>
      <c r="J40" s="123"/>
      <c r="K40" s="4"/>
      <c r="L40" s="78">
        <f t="shared" si="18"/>
        <v>0</v>
      </c>
      <c r="M40" s="4">
        <v>35</v>
      </c>
      <c r="N40" s="164">
        <f t="shared" si="19"/>
        <v>0</v>
      </c>
      <c r="O40" s="87" t="e">
        <f t="shared" si="20"/>
        <v>#DIV/0!</v>
      </c>
      <c r="P40" s="4"/>
      <c r="Q40" s="78"/>
    </row>
    <row r="41" spans="1:17" s="101" customFormat="1" ht="15.75">
      <c r="A41" s="125" t="s">
        <v>54</v>
      </c>
      <c r="B41" s="126" t="s">
        <v>55</v>
      </c>
      <c r="C41" s="103">
        <v>64.2</v>
      </c>
      <c r="D41" s="116">
        <v>0</v>
      </c>
      <c r="E41" s="153">
        <v>0</v>
      </c>
      <c r="F41" s="117">
        <v>0</v>
      </c>
      <c r="G41" s="118">
        <v>0</v>
      </c>
      <c r="H41" s="119"/>
      <c r="I41" s="116"/>
      <c r="J41" s="123"/>
      <c r="K41" s="121"/>
      <c r="L41" s="121">
        <f t="shared" si="18"/>
        <v>0</v>
      </c>
      <c r="M41" s="121">
        <v>35</v>
      </c>
      <c r="N41" s="164">
        <f t="shared" si="19"/>
        <v>0</v>
      </c>
      <c r="O41" s="122" t="e">
        <f t="shared" si="20"/>
        <v>#DIV/0!</v>
      </c>
      <c r="P41" s="121"/>
      <c r="Q41" s="121"/>
    </row>
    <row r="42" spans="1:17" ht="15.75">
      <c r="A42" s="4"/>
      <c r="B42" s="48" t="s">
        <v>33</v>
      </c>
      <c r="C42" s="104"/>
      <c r="D42" s="57"/>
      <c r="E42" s="45">
        <v>17</v>
      </c>
      <c r="F42" s="86"/>
      <c r="G42" s="14"/>
      <c r="H42" s="57"/>
      <c r="I42" s="57"/>
      <c r="J42" s="195"/>
      <c r="K42" s="15"/>
      <c r="L42" s="78"/>
      <c r="M42" s="15"/>
      <c r="N42" s="167">
        <f>SUM(N37:N41)</f>
        <v>5.9499999999999993</v>
      </c>
      <c r="O42" s="88">
        <f t="shared" si="20"/>
        <v>34.999999999999993</v>
      </c>
      <c r="P42" s="15"/>
      <c r="Q42" s="78"/>
    </row>
    <row r="43" spans="1:17">
      <c r="A43" s="218" t="s">
        <v>56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9"/>
    </row>
    <row r="44" spans="1:17" ht="15.75">
      <c r="A44" s="1" t="s">
        <v>57</v>
      </c>
      <c r="B44" s="19" t="s">
        <v>19</v>
      </c>
      <c r="C44" s="107">
        <v>817.6</v>
      </c>
      <c r="D44" s="53">
        <v>2652</v>
      </c>
      <c r="E44" s="151">
        <v>622</v>
      </c>
      <c r="F44" s="85">
        <f t="shared" ref="F44:F47" si="21">E44/C44</f>
        <v>0.76076320939334641</v>
      </c>
      <c r="G44" s="64">
        <v>928</v>
      </c>
      <c r="H44" s="8">
        <v>35</v>
      </c>
      <c r="I44" s="10"/>
      <c r="J44" s="115"/>
      <c r="K44" s="4"/>
      <c r="L44" s="78">
        <f t="shared" ref="L44" si="22">E44*M44%</f>
        <v>217.7</v>
      </c>
      <c r="M44" s="4">
        <v>35</v>
      </c>
      <c r="N44" s="164">
        <f t="shared" ref="N44:N47" si="23">E44*M44%</f>
        <v>217.7</v>
      </c>
      <c r="O44" s="87">
        <f t="shared" ref="O44" si="24">N44/E44%</f>
        <v>35</v>
      </c>
      <c r="P44" s="4"/>
      <c r="Q44" s="78"/>
    </row>
    <row r="45" spans="1:17" s="101" customFormat="1" ht="15.75">
      <c r="A45" s="125" t="s">
        <v>58</v>
      </c>
      <c r="B45" s="193" t="s">
        <v>59</v>
      </c>
      <c r="C45" s="102">
        <v>120.7</v>
      </c>
      <c r="D45" s="116">
        <v>621</v>
      </c>
      <c r="E45" s="153">
        <v>484</v>
      </c>
      <c r="F45" s="117">
        <f t="shared" si="21"/>
        <v>4.0099420049710019</v>
      </c>
      <c r="G45" s="118">
        <v>217</v>
      </c>
      <c r="H45" s="119">
        <v>35</v>
      </c>
      <c r="I45" s="116"/>
      <c r="J45" s="123">
        <v>217</v>
      </c>
      <c r="K45" s="121">
        <v>100</v>
      </c>
      <c r="L45" s="121">
        <f t="shared" ref="L45:L46" si="25">E45*M45%</f>
        <v>169.39999999999998</v>
      </c>
      <c r="M45" s="121">
        <v>35</v>
      </c>
      <c r="N45" s="164">
        <f t="shared" si="23"/>
        <v>169.39999999999998</v>
      </c>
      <c r="O45" s="122">
        <f t="shared" ref="O45:O48" si="26">N45/E45%</f>
        <v>34.999999999999993</v>
      </c>
      <c r="P45" s="121"/>
      <c r="Q45" s="121"/>
    </row>
    <row r="46" spans="1:17" s="101" customFormat="1" ht="15.75">
      <c r="A46" s="112">
        <v>5.4</v>
      </c>
      <c r="B46" s="112" t="s">
        <v>60</v>
      </c>
      <c r="C46" s="105">
        <v>152.30000000000001</v>
      </c>
      <c r="D46" s="116">
        <v>409</v>
      </c>
      <c r="E46" s="153">
        <v>406</v>
      </c>
      <c r="F46" s="117">
        <f t="shared" si="21"/>
        <v>2.6657912015758369</v>
      </c>
      <c r="G46" s="118">
        <v>143</v>
      </c>
      <c r="H46" s="120">
        <v>35</v>
      </c>
      <c r="I46" s="116"/>
      <c r="J46" s="123">
        <v>52</v>
      </c>
      <c r="K46" s="121"/>
      <c r="L46" s="121">
        <f t="shared" si="25"/>
        <v>142.1</v>
      </c>
      <c r="M46" s="121">
        <v>35</v>
      </c>
      <c r="N46" s="164">
        <f t="shared" si="23"/>
        <v>142.1</v>
      </c>
      <c r="O46" s="122">
        <f t="shared" si="26"/>
        <v>35</v>
      </c>
      <c r="P46" s="121"/>
      <c r="Q46" s="121"/>
    </row>
    <row r="47" spans="1:17" ht="30">
      <c r="A47" s="1" t="s">
        <v>61</v>
      </c>
      <c r="B47" s="21" t="s">
        <v>62</v>
      </c>
      <c r="C47" s="105">
        <v>269.19</v>
      </c>
      <c r="D47" s="13">
        <v>0</v>
      </c>
      <c r="E47" s="24">
        <v>65</v>
      </c>
      <c r="F47" s="85">
        <f t="shared" si="21"/>
        <v>0.2414651361491883</v>
      </c>
      <c r="G47" s="60">
        <v>0</v>
      </c>
      <c r="H47" s="20"/>
      <c r="I47" s="20"/>
      <c r="J47" s="112"/>
      <c r="K47" s="4"/>
      <c r="L47" s="78">
        <f>E47*M47%</f>
        <v>22.75</v>
      </c>
      <c r="M47" s="4">
        <v>35</v>
      </c>
      <c r="N47" s="164">
        <f t="shared" si="23"/>
        <v>22.75</v>
      </c>
      <c r="O47" s="87">
        <f t="shared" si="26"/>
        <v>35</v>
      </c>
      <c r="P47" s="4"/>
      <c r="Q47" s="78"/>
    </row>
    <row r="48" spans="1:17" ht="15.75">
      <c r="A48" s="4"/>
      <c r="B48" s="48" t="s">
        <v>33</v>
      </c>
      <c r="C48" s="104"/>
      <c r="D48" s="57"/>
      <c r="E48" s="45">
        <v>1577</v>
      </c>
      <c r="F48" s="86"/>
      <c r="G48" s="14"/>
      <c r="H48" s="14"/>
      <c r="I48" s="14"/>
      <c r="J48" s="195"/>
      <c r="K48" s="15"/>
      <c r="L48" s="78"/>
      <c r="M48" s="15"/>
      <c r="N48" s="167">
        <f>SUM(N44:N47)</f>
        <v>551.94999999999993</v>
      </c>
      <c r="O48" s="88">
        <f t="shared" si="26"/>
        <v>35</v>
      </c>
      <c r="P48" s="15"/>
      <c r="Q48" s="78"/>
    </row>
    <row r="49" spans="1:17">
      <c r="A49" s="212" t="s">
        <v>63</v>
      </c>
      <c r="B49" s="213"/>
      <c r="C49" s="213"/>
      <c r="D49" s="213"/>
      <c r="E49" s="213"/>
      <c r="F49" s="213"/>
      <c r="G49" s="217"/>
      <c r="H49" s="217"/>
      <c r="I49" s="217"/>
      <c r="J49" s="213"/>
      <c r="K49" s="213"/>
      <c r="L49" s="213"/>
      <c r="M49" s="213"/>
      <c r="N49" s="213"/>
      <c r="O49" s="213"/>
      <c r="P49" s="213"/>
      <c r="Q49" s="214"/>
    </row>
    <row r="50" spans="1:17" s="101" customFormat="1" ht="15.75">
      <c r="A50" s="132" t="s">
        <v>64</v>
      </c>
      <c r="B50" s="133" t="s">
        <v>19</v>
      </c>
      <c r="C50" s="108">
        <v>189.9</v>
      </c>
      <c r="D50" s="120">
        <v>0</v>
      </c>
      <c r="E50" s="134">
        <v>0</v>
      </c>
      <c r="F50" s="117">
        <v>0</v>
      </c>
      <c r="G50" s="118">
        <v>0</v>
      </c>
      <c r="H50" s="134">
        <v>0</v>
      </c>
      <c r="I50" s="135"/>
      <c r="J50" s="134"/>
      <c r="K50" s="121"/>
      <c r="L50" s="121">
        <f>E50*M50%</f>
        <v>0</v>
      </c>
      <c r="M50" s="121">
        <v>35</v>
      </c>
      <c r="N50" s="164">
        <f t="shared" ref="N50:N51" si="27">E50*M50%</f>
        <v>0</v>
      </c>
      <c r="O50" s="122" t="e">
        <f t="shared" ref="O50" si="28">N50/E50%</f>
        <v>#DIV/0!</v>
      </c>
      <c r="P50" s="121"/>
      <c r="Q50" s="121"/>
    </row>
    <row r="51" spans="1:17" s="101" customFormat="1" ht="15.75">
      <c r="A51" s="125" t="s">
        <v>65</v>
      </c>
      <c r="B51" s="126" t="s">
        <v>66</v>
      </c>
      <c r="C51" s="106">
        <v>203.81</v>
      </c>
      <c r="D51" s="121">
        <v>0</v>
      </c>
      <c r="E51" s="115">
        <v>0</v>
      </c>
      <c r="F51" s="117">
        <v>0</v>
      </c>
      <c r="G51" s="120">
        <v>0</v>
      </c>
      <c r="H51" s="115">
        <v>0</v>
      </c>
      <c r="I51" s="120"/>
      <c r="J51" s="115"/>
      <c r="K51" s="121"/>
      <c r="L51" s="121">
        <f>E51*M51%</f>
        <v>0</v>
      </c>
      <c r="M51" s="121">
        <v>35</v>
      </c>
      <c r="N51" s="164">
        <f t="shared" si="27"/>
        <v>0</v>
      </c>
      <c r="O51" s="122" t="e">
        <f t="shared" ref="O51" si="29">N51/E51%</f>
        <v>#DIV/0!</v>
      </c>
      <c r="P51" s="121"/>
      <c r="Q51" s="121"/>
    </row>
    <row r="52" spans="1:17" ht="15.75">
      <c r="A52" s="4"/>
      <c r="B52" s="48" t="s">
        <v>33</v>
      </c>
      <c r="C52" s="104"/>
      <c r="D52" s="57"/>
      <c r="E52" s="45">
        <v>0</v>
      </c>
      <c r="F52" s="86">
        <v>0</v>
      </c>
      <c r="G52" s="14"/>
      <c r="H52" s="57"/>
      <c r="I52" s="57"/>
      <c r="J52" s="195"/>
      <c r="K52" s="15"/>
      <c r="L52" s="78"/>
      <c r="M52" s="15"/>
      <c r="N52" s="167">
        <f>SUM(N50:N51)</f>
        <v>0</v>
      </c>
      <c r="O52" s="88"/>
      <c r="P52" s="15"/>
      <c r="Q52" s="78"/>
    </row>
    <row r="53" spans="1:17">
      <c r="A53" s="212" t="s">
        <v>67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4"/>
    </row>
    <row r="54" spans="1:17" ht="15.75">
      <c r="A54" s="1" t="s">
        <v>68</v>
      </c>
      <c r="B54" s="2" t="s">
        <v>19</v>
      </c>
      <c r="C54" s="103">
        <v>233.84</v>
      </c>
      <c r="D54" s="53">
        <v>7</v>
      </c>
      <c r="E54" s="151">
        <v>36</v>
      </c>
      <c r="F54" s="85">
        <f t="shared" ref="F54:F55" si="30">E54/C54</f>
        <v>0.1539514197742046</v>
      </c>
      <c r="G54" s="64">
        <v>0</v>
      </c>
      <c r="H54" s="8">
        <v>0</v>
      </c>
      <c r="I54" s="10"/>
      <c r="J54" s="115"/>
      <c r="K54" s="4"/>
      <c r="L54" s="78">
        <f>E54*M54%</f>
        <v>12.6</v>
      </c>
      <c r="M54" s="4">
        <v>35</v>
      </c>
      <c r="N54" s="164">
        <f>E54*M54%</f>
        <v>12.6</v>
      </c>
      <c r="O54" s="87">
        <f t="shared" ref="O54" si="31">N54/E54%</f>
        <v>35</v>
      </c>
      <c r="P54" s="4"/>
      <c r="Q54" s="78"/>
    </row>
    <row r="55" spans="1:17" ht="15.75">
      <c r="A55" s="1" t="s">
        <v>69</v>
      </c>
      <c r="B55" s="21" t="s">
        <v>70</v>
      </c>
      <c r="C55" s="103">
        <v>74.459999999999994</v>
      </c>
      <c r="D55" s="52">
        <v>3</v>
      </c>
      <c r="E55" s="152">
        <v>1</v>
      </c>
      <c r="F55" s="85">
        <f t="shared" si="30"/>
        <v>1.3430029546065002E-2</v>
      </c>
      <c r="G55" s="64">
        <v>0</v>
      </c>
      <c r="H55" s="8">
        <v>0</v>
      </c>
      <c r="I55" s="9"/>
      <c r="J55" s="123"/>
      <c r="K55" s="4"/>
      <c r="L55" s="78">
        <f>E55*M55%</f>
        <v>0.35</v>
      </c>
      <c r="M55" s="4">
        <v>35</v>
      </c>
      <c r="N55" s="164">
        <f t="shared" ref="N55" si="32">E55*M55%</f>
        <v>0.35</v>
      </c>
      <c r="O55" s="87">
        <f t="shared" ref="O55" si="33">N55/E55%</f>
        <v>35</v>
      </c>
      <c r="P55" s="4"/>
      <c r="Q55" s="78"/>
    </row>
    <row r="56" spans="1:17" ht="15.75">
      <c r="A56" s="4"/>
      <c r="B56" s="48" t="s">
        <v>33</v>
      </c>
      <c r="C56" s="104"/>
      <c r="D56" s="57"/>
      <c r="E56" s="45">
        <v>37</v>
      </c>
      <c r="F56" s="86"/>
      <c r="G56" s="14"/>
      <c r="H56" s="57"/>
      <c r="I56" s="57"/>
      <c r="J56" s="195"/>
      <c r="K56" s="15"/>
      <c r="L56" s="78"/>
      <c r="M56" s="15"/>
      <c r="N56" s="167">
        <f>SUM(N54:N55)</f>
        <v>12.95</v>
      </c>
      <c r="O56" s="88"/>
      <c r="P56" s="15"/>
      <c r="Q56" s="78"/>
    </row>
    <row r="57" spans="1:17">
      <c r="A57" s="212" t="s">
        <v>71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</row>
    <row r="58" spans="1:17" ht="15.75">
      <c r="A58" s="1" t="s">
        <v>72</v>
      </c>
      <c r="B58" s="2" t="s">
        <v>41</v>
      </c>
      <c r="C58" s="103">
        <v>4100.01</v>
      </c>
      <c r="D58" s="62">
        <v>3503</v>
      </c>
      <c r="E58" s="5">
        <v>2914</v>
      </c>
      <c r="F58" s="85">
        <f t="shared" ref="F58:F59" si="34">E58/C58</f>
        <v>0.71072997382933212</v>
      </c>
      <c r="G58" s="61">
        <v>1226</v>
      </c>
      <c r="H58" s="5">
        <v>35</v>
      </c>
      <c r="I58" s="16">
        <v>0.1</v>
      </c>
      <c r="J58" s="115">
        <v>0</v>
      </c>
      <c r="K58" s="4"/>
      <c r="L58" s="78">
        <f>E58*M58%</f>
        <v>1019.9</v>
      </c>
      <c r="M58" s="4">
        <v>35</v>
      </c>
      <c r="N58" s="164">
        <f>E58*M58%</f>
        <v>1019.9</v>
      </c>
      <c r="O58" s="87">
        <f t="shared" ref="O58" si="35">N58/E58%</f>
        <v>35</v>
      </c>
      <c r="P58" s="4"/>
      <c r="Q58" s="78"/>
    </row>
    <row r="59" spans="1:17" ht="15.75">
      <c r="A59" s="1" t="s">
        <v>73</v>
      </c>
      <c r="B59" s="2" t="s">
        <v>74</v>
      </c>
      <c r="C59" s="103">
        <v>1069.01</v>
      </c>
      <c r="D59" s="62">
        <v>2799</v>
      </c>
      <c r="E59" s="5">
        <v>3001</v>
      </c>
      <c r="F59" s="85">
        <f t="shared" si="34"/>
        <v>2.8072702781077821</v>
      </c>
      <c r="G59" s="61">
        <v>979</v>
      </c>
      <c r="H59" s="8">
        <v>35</v>
      </c>
      <c r="I59" s="16">
        <v>0</v>
      </c>
      <c r="J59" s="123">
        <v>979</v>
      </c>
      <c r="K59" s="4">
        <v>100</v>
      </c>
      <c r="L59" s="78">
        <f>E59*M59%</f>
        <v>1050.3499999999999</v>
      </c>
      <c r="M59" s="4">
        <v>35</v>
      </c>
      <c r="N59" s="164">
        <v>1047</v>
      </c>
      <c r="O59" s="87">
        <f t="shared" ref="O59" si="36">N59/E59%</f>
        <v>34.888370543152284</v>
      </c>
      <c r="P59" s="4"/>
      <c r="Q59" s="78"/>
    </row>
    <row r="60" spans="1:17" ht="15.75">
      <c r="A60" s="4"/>
      <c r="B60" s="48" t="s">
        <v>33</v>
      </c>
      <c r="C60" s="104"/>
      <c r="D60" s="57"/>
      <c r="E60" s="45">
        <v>5915</v>
      </c>
      <c r="F60" s="86"/>
      <c r="G60" s="57"/>
      <c r="H60" s="57"/>
      <c r="I60" s="57"/>
      <c r="J60" s="195">
        <f>SUM(J58:J59)</f>
        <v>979</v>
      </c>
      <c r="K60" s="15"/>
      <c r="L60" s="78"/>
      <c r="M60" s="15"/>
      <c r="N60" s="167">
        <f>SUM(N58:N59)</f>
        <v>2066.9</v>
      </c>
      <c r="O60" s="88"/>
      <c r="P60" s="15"/>
      <c r="Q60" s="78"/>
    </row>
    <row r="61" spans="1:17">
      <c r="A61" s="212" t="s">
        <v>75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</row>
    <row r="62" spans="1:17" ht="15.75">
      <c r="A62" s="1" t="s">
        <v>76</v>
      </c>
      <c r="B62" s="2" t="s">
        <v>41</v>
      </c>
      <c r="C62" s="102">
        <v>315.8</v>
      </c>
      <c r="D62" s="54">
        <v>44</v>
      </c>
      <c r="E62" s="151">
        <v>112</v>
      </c>
      <c r="F62" s="85">
        <f t="shared" ref="F62:F70" si="37">E62/C62</f>
        <v>0.35465484483850535</v>
      </c>
      <c r="G62" s="64">
        <v>15</v>
      </c>
      <c r="H62" s="5">
        <v>35</v>
      </c>
      <c r="I62" s="10"/>
      <c r="J62" s="115"/>
      <c r="K62" s="4"/>
      <c r="L62" s="78">
        <f>E62*M62%</f>
        <v>39.199999999999996</v>
      </c>
      <c r="M62" s="4">
        <v>35</v>
      </c>
      <c r="N62" s="164">
        <f>E62*M62%</f>
        <v>39.199999999999996</v>
      </c>
      <c r="O62" s="87">
        <f t="shared" ref="O62" si="38">N62/E62%</f>
        <v>34.999999999999993</v>
      </c>
      <c r="P62" s="4"/>
      <c r="Q62" s="78"/>
    </row>
    <row r="63" spans="1:17" ht="15.75">
      <c r="A63" s="1" t="s">
        <v>77</v>
      </c>
      <c r="B63" s="2" t="s">
        <v>78</v>
      </c>
      <c r="C63" s="103">
        <v>242.17</v>
      </c>
      <c r="D63" s="65">
        <v>0</v>
      </c>
      <c r="E63" s="151">
        <v>0</v>
      </c>
      <c r="F63" s="85">
        <f t="shared" si="37"/>
        <v>0</v>
      </c>
      <c r="G63" s="64">
        <v>0</v>
      </c>
      <c r="H63" s="8">
        <v>0</v>
      </c>
      <c r="I63" s="9"/>
      <c r="J63" s="123"/>
      <c r="K63" s="4"/>
      <c r="L63" s="78">
        <f t="shared" ref="L63:L70" si="39">E63*M63%</f>
        <v>0</v>
      </c>
      <c r="M63" s="4">
        <v>35</v>
      </c>
      <c r="N63" s="164">
        <f t="shared" ref="N63:N70" si="40">E63*M63%</f>
        <v>0</v>
      </c>
      <c r="O63" s="87" t="e">
        <f t="shared" ref="O63:O71" si="41">N63/E63%</f>
        <v>#DIV/0!</v>
      </c>
      <c r="P63" s="4"/>
      <c r="Q63" s="78"/>
    </row>
    <row r="64" spans="1:17" ht="15.75">
      <c r="A64" s="1" t="s">
        <v>79</v>
      </c>
      <c r="B64" s="2" t="s">
        <v>80</v>
      </c>
      <c r="C64" s="103">
        <v>16</v>
      </c>
      <c r="D64" s="65">
        <v>8</v>
      </c>
      <c r="E64" s="160">
        <v>8</v>
      </c>
      <c r="F64" s="85">
        <f t="shared" si="37"/>
        <v>0.5</v>
      </c>
      <c r="G64" s="64">
        <v>0</v>
      </c>
      <c r="H64" s="8">
        <v>0</v>
      </c>
      <c r="I64" s="9"/>
      <c r="J64" s="115"/>
      <c r="K64" s="4"/>
      <c r="L64" s="78">
        <v>2</v>
      </c>
      <c r="M64" s="4">
        <v>35</v>
      </c>
      <c r="N64" s="164">
        <f t="shared" si="40"/>
        <v>2.8</v>
      </c>
      <c r="O64" s="87">
        <f t="shared" si="41"/>
        <v>35</v>
      </c>
      <c r="P64" s="4"/>
      <c r="Q64" s="78"/>
    </row>
    <row r="65" spans="1:17" s="146" customFormat="1" ht="15.75">
      <c r="A65" s="136" t="s">
        <v>81</v>
      </c>
      <c r="B65" s="168" t="s">
        <v>82</v>
      </c>
      <c r="C65" s="169">
        <v>25.4</v>
      </c>
      <c r="D65" s="190">
        <v>0</v>
      </c>
      <c r="E65" s="154">
        <v>0</v>
      </c>
      <c r="F65" s="140">
        <f t="shared" si="37"/>
        <v>0</v>
      </c>
      <c r="G65" s="141">
        <v>0</v>
      </c>
      <c r="H65" s="142">
        <v>0</v>
      </c>
      <c r="I65" s="191"/>
      <c r="J65" s="123"/>
      <c r="K65" s="144"/>
      <c r="L65" s="144">
        <f t="shared" si="39"/>
        <v>0</v>
      </c>
      <c r="M65" s="144">
        <v>35</v>
      </c>
      <c r="N65" s="166">
        <f t="shared" si="40"/>
        <v>0</v>
      </c>
      <c r="O65" s="145" t="e">
        <f t="shared" si="41"/>
        <v>#DIV/0!</v>
      </c>
      <c r="P65" s="144"/>
      <c r="Q65" s="144"/>
    </row>
    <row r="66" spans="1:17" ht="15.75">
      <c r="A66" s="1" t="s">
        <v>83</v>
      </c>
      <c r="B66" s="2" t="s">
        <v>84</v>
      </c>
      <c r="C66" s="103">
        <v>52.7</v>
      </c>
      <c r="D66" s="65">
        <v>13</v>
      </c>
      <c r="E66" s="160">
        <v>9</v>
      </c>
      <c r="F66" s="85">
        <f t="shared" si="37"/>
        <v>0.17077798861480076</v>
      </c>
      <c r="G66" s="64">
        <v>0</v>
      </c>
      <c r="H66" s="8">
        <v>0</v>
      </c>
      <c r="I66" s="9"/>
      <c r="J66" s="123"/>
      <c r="K66" s="4"/>
      <c r="L66" s="78">
        <f t="shared" si="39"/>
        <v>3.15</v>
      </c>
      <c r="M66" s="4">
        <v>35</v>
      </c>
      <c r="N66" s="164">
        <f t="shared" si="40"/>
        <v>3.15</v>
      </c>
      <c r="O66" s="87">
        <f t="shared" si="41"/>
        <v>35</v>
      </c>
      <c r="P66" s="4"/>
      <c r="Q66" s="78"/>
    </row>
    <row r="67" spans="1:17" ht="15.75">
      <c r="A67" s="1" t="s">
        <v>85</v>
      </c>
      <c r="B67" s="2" t="s">
        <v>86</v>
      </c>
      <c r="C67" s="103">
        <v>8.73</v>
      </c>
      <c r="D67" s="65">
        <v>8</v>
      </c>
      <c r="E67" s="160">
        <v>3</v>
      </c>
      <c r="F67" s="85">
        <f t="shared" si="37"/>
        <v>0.3436426116838488</v>
      </c>
      <c r="G67" s="64">
        <v>0</v>
      </c>
      <c r="H67" s="8">
        <v>0</v>
      </c>
      <c r="I67" s="9"/>
      <c r="J67" s="123"/>
      <c r="K67" s="4"/>
      <c r="L67" s="78">
        <f t="shared" si="39"/>
        <v>1.0499999999999998</v>
      </c>
      <c r="M67" s="4">
        <v>35</v>
      </c>
      <c r="N67" s="164">
        <f t="shared" si="40"/>
        <v>1.0499999999999998</v>
      </c>
      <c r="O67" s="87">
        <f t="shared" si="41"/>
        <v>34.999999999999993</v>
      </c>
      <c r="P67" s="4"/>
      <c r="Q67" s="78"/>
    </row>
    <row r="68" spans="1:17" ht="15.75">
      <c r="A68" s="1" t="s">
        <v>87</v>
      </c>
      <c r="B68" s="2" t="s">
        <v>88</v>
      </c>
      <c r="C68" s="103">
        <v>11.8</v>
      </c>
      <c r="D68" s="66">
        <v>0</v>
      </c>
      <c r="E68" s="151">
        <v>0</v>
      </c>
      <c r="F68" s="85">
        <f t="shared" si="37"/>
        <v>0</v>
      </c>
      <c r="G68" s="64">
        <v>0</v>
      </c>
      <c r="H68" s="8">
        <v>0</v>
      </c>
      <c r="I68" s="24"/>
      <c r="J68" s="123"/>
      <c r="K68" s="4"/>
      <c r="L68" s="78">
        <f t="shared" si="39"/>
        <v>0</v>
      </c>
      <c r="M68" s="4">
        <v>35</v>
      </c>
      <c r="N68" s="164">
        <f t="shared" si="40"/>
        <v>0</v>
      </c>
      <c r="O68" s="87" t="e">
        <f t="shared" si="41"/>
        <v>#DIV/0!</v>
      </c>
      <c r="P68" s="4"/>
      <c r="Q68" s="78"/>
    </row>
    <row r="69" spans="1:17" ht="15.75">
      <c r="A69" s="1" t="s">
        <v>89</v>
      </c>
      <c r="B69" s="2" t="s">
        <v>90</v>
      </c>
      <c r="C69" s="109">
        <v>16.3</v>
      </c>
      <c r="D69" s="66">
        <v>0</v>
      </c>
      <c r="E69" s="151">
        <v>0</v>
      </c>
      <c r="F69" s="85">
        <f t="shared" si="37"/>
        <v>0</v>
      </c>
      <c r="G69" s="64">
        <v>0</v>
      </c>
      <c r="H69" s="25">
        <v>0</v>
      </c>
      <c r="I69" s="24"/>
      <c r="J69" s="197"/>
      <c r="K69" s="4"/>
      <c r="L69" s="78">
        <f t="shared" si="39"/>
        <v>0</v>
      </c>
      <c r="M69" s="4">
        <v>35</v>
      </c>
      <c r="N69" s="164">
        <f t="shared" si="40"/>
        <v>0</v>
      </c>
      <c r="O69" s="87" t="e">
        <f t="shared" si="41"/>
        <v>#DIV/0!</v>
      </c>
      <c r="P69" s="4"/>
      <c r="Q69" s="78"/>
    </row>
    <row r="70" spans="1:17" ht="15.75">
      <c r="A70" s="1" t="s">
        <v>310</v>
      </c>
      <c r="B70" s="26" t="s">
        <v>91</v>
      </c>
      <c r="C70" s="105">
        <v>8.6999999999999993</v>
      </c>
      <c r="D70" s="66">
        <v>0</v>
      </c>
      <c r="E70" s="151">
        <v>0</v>
      </c>
      <c r="F70" s="85">
        <f t="shared" si="37"/>
        <v>0</v>
      </c>
      <c r="G70" s="64">
        <v>0</v>
      </c>
      <c r="H70" s="12"/>
      <c r="I70" s="24"/>
      <c r="J70" s="123"/>
      <c r="K70" s="4"/>
      <c r="L70" s="78">
        <f t="shared" si="39"/>
        <v>0</v>
      </c>
      <c r="M70" s="4">
        <v>35</v>
      </c>
      <c r="N70" s="164">
        <f t="shared" si="40"/>
        <v>0</v>
      </c>
      <c r="O70" s="87" t="e">
        <f t="shared" si="41"/>
        <v>#DIV/0!</v>
      </c>
      <c r="P70" s="4"/>
      <c r="Q70" s="78"/>
    </row>
    <row r="71" spans="1:17" ht="15.75">
      <c r="A71" s="4"/>
      <c r="B71" s="48" t="s">
        <v>33</v>
      </c>
      <c r="C71" s="104"/>
      <c r="D71" s="57"/>
      <c r="E71" s="45">
        <v>131</v>
      </c>
      <c r="F71" s="86"/>
      <c r="G71" s="14"/>
      <c r="H71" s="57"/>
      <c r="I71" s="57"/>
      <c r="J71" s="195"/>
      <c r="K71" s="15"/>
      <c r="L71" s="78"/>
      <c r="M71" s="15"/>
      <c r="N71" s="167">
        <f>SUM(N62:N70)</f>
        <v>46.199999999999989</v>
      </c>
      <c r="O71" s="88">
        <f t="shared" si="41"/>
        <v>35.267175572519072</v>
      </c>
      <c r="P71" s="15"/>
      <c r="Q71" s="78"/>
    </row>
    <row r="72" spans="1:17">
      <c r="A72" s="212" t="s">
        <v>92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4"/>
    </row>
    <row r="73" spans="1:17" ht="15.75">
      <c r="A73" s="27" t="s">
        <v>93</v>
      </c>
      <c r="B73" s="28" t="s">
        <v>94</v>
      </c>
      <c r="C73" s="103">
        <v>109.6</v>
      </c>
      <c r="D73" s="30">
        <v>0</v>
      </c>
      <c r="E73" s="151">
        <v>0</v>
      </c>
      <c r="F73" s="85">
        <f t="shared" ref="F73:F74" si="42">E73/C73</f>
        <v>0</v>
      </c>
      <c r="G73" s="64">
        <v>0</v>
      </c>
      <c r="H73" s="29"/>
      <c r="I73" s="30"/>
      <c r="J73" s="115"/>
      <c r="K73" s="4"/>
      <c r="L73" s="78">
        <f t="shared" ref="L73" si="43">E73*M73%</f>
        <v>0</v>
      </c>
      <c r="M73" s="4">
        <v>35</v>
      </c>
      <c r="N73" s="164">
        <f t="shared" ref="N73:N75" si="44">E73*M73%</f>
        <v>0</v>
      </c>
      <c r="O73" s="87" t="e">
        <f t="shared" ref="O73" si="45">N73/E73%</f>
        <v>#DIV/0!</v>
      </c>
      <c r="P73" s="4"/>
      <c r="Q73" s="78"/>
    </row>
    <row r="74" spans="1:17" ht="30">
      <c r="A74" s="27" t="s">
        <v>95</v>
      </c>
      <c r="B74" s="28" t="s">
        <v>96</v>
      </c>
      <c r="C74" s="103">
        <v>119.9</v>
      </c>
      <c r="D74" s="31">
        <v>0</v>
      </c>
      <c r="E74" s="151">
        <v>0</v>
      </c>
      <c r="F74" s="85">
        <f t="shared" si="42"/>
        <v>0</v>
      </c>
      <c r="G74" s="64">
        <v>0</v>
      </c>
      <c r="H74" s="22"/>
      <c r="I74" s="31"/>
      <c r="J74" s="123"/>
      <c r="K74" s="4"/>
      <c r="L74" s="78">
        <f t="shared" ref="L74:L75" si="46">E74*M74%</f>
        <v>0</v>
      </c>
      <c r="M74" s="4">
        <v>35</v>
      </c>
      <c r="N74" s="164">
        <f t="shared" si="44"/>
        <v>0</v>
      </c>
      <c r="O74" s="87" t="e">
        <f t="shared" ref="O74:O75" si="47">N74/E74%</f>
        <v>#DIV/0!</v>
      </c>
      <c r="P74" s="4"/>
      <c r="Q74" s="78"/>
    </row>
    <row r="75" spans="1:17" s="101" customFormat="1" ht="15.75">
      <c r="A75" s="125" t="s">
        <v>97</v>
      </c>
      <c r="B75" s="126" t="s">
        <v>98</v>
      </c>
      <c r="C75" s="103">
        <v>278</v>
      </c>
      <c r="D75" s="120">
        <v>0</v>
      </c>
      <c r="E75" s="153">
        <v>0</v>
      </c>
      <c r="F75" s="117">
        <v>0</v>
      </c>
      <c r="G75" s="118">
        <v>0</v>
      </c>
      <c r="H75" s="115"/>
      <c r="I75" s="120"/>
      <c r="J75" s="123"/>
      <c r="K75" s="121"/>
      <c r="L75" s="121">
        <f t="shared" si="46"/>
        <v>0</v>
      </c>
      <c r="M75" s="121">
        <v>35</v>
      </c>
      <c r="N75" s="164">
        <f t="shared" si="44"/>
        <v>0</v>
      </c>
      <c r="O75" s="122" t="e">
        <f t="shared" si="47"/>
        <v>#DIV/0!</v>
      </c>
      <c r="P75" s="121"/>
      <c r="Q75" s="121"/>
    </row>
    <row r="76" spans="1:17" ht="15.75">
      <c r="A76" s="4"/>
      <c r="B76" s="49" t="s">
        <v>33</v>
      </c>
      <c r="C76" s="104"/>
      <c r="D76" s="57"/>
      <c r="E76" s="45">
        <v>0</v>
      </c>
      <c r="F76" s="86"/>
      <c r="G76" s="14"/>
      <c r="H76" s="57"/>
      <c r="I76" s="57"/>
      <c r="J76" s="198"/>
      <c r="K76" s="15"/>
      <c r="L76" s="78"/>
      <c r="M76" s="15"/>
      <c r="N76" s="167">
        <f>SUM(N73:N75)</f>
        <v>0</v>
      </c>
      <c r="O76" s="88"/>
      <c r="P76" s="15"/>
      <c r="Q76" s="78"/>
    </row>
    <row r="77" spans="1:17">
      <c r="A77" s="267" t="s">
        <v>99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4"/>
    </row>
    <row r="78" spans="1:17" ht="15.75">
      <c r="A78" s="32" t="s">
        <v>100</v>
      </c>
      <c r="B78" s="33" t="s">
        <v>41</v>
      </c>
      <c r="C78" s="103">
        <v>156.80000000000001</v>
      </c>
      <c r="D78" s="53">
        <v>275</v>
      </c>
      <c r="E78" s="151">
        <v>186</v>
      </c>
      <c r="F78" s="85">
        <f t="shared" ref="F78:F83" si="48">E78/C78</f>
        <v>1.1862244897959182</v>
      </c>
      <c r="G78" s="64">
        <v>96</v>
      </c>
      <c r="H78" s="34"/>
      <c r="I78" s="31"/>
      <c r="J78" s="115">
        <v>72</v>
      </c>
      <c r="K78" s="4"/>
      <c r="L78" s="78">
        <f t="shared" ref="L78" si="49">E78*M78%</f>
        <v>65.099999999999994</v>
      </c>
      <c r="M78" s="4">
        <v>35</v>
      </c>
      <c r="N78" s="164">
        <f t="shared" ref="N78:N83" si="50">E78*M78%</f>
        <v>65.099999999999994</v>
      </c>
      <c r="O78" s="87">
        <f t="shared" ref="O78" si="51">N78/E78%</f>
        <v>34.999999999999993</v>
      </c>
      <c r="P78" s="4"/>
      <c r="Q78" s="78"/>
    </row>
    <row r="79" spans="1:17" s="101" customFormat="1" ht="15.75">
      <c r="A79" s="125" t="s">
        <v>101</v>
      </c>
      <c r="B79" s="126" t="s">
        <v>102</v>
      </c>
      <c r="C79" s="103">
        <v>699.6</v>
      </c>
      <c r="D79" s="116">
        <v>2395</v>
      </c>
      <c r="E79" s="153">
        <v>2256</v>
      </c>
      <c r="F79" s="117">
        <f t="shared" si="48"/>
        <v>3.2246998284734132</v>
      </c>
      <c r="G79" s="118">
        <v>837</v>
      </c>
      <c r="H79" s="119"/>
      <c r="I79" s="156"/>
      <c r="J79" s="123">
        <v>146</v>
      </c>
      <c r="K79" s="121">
        <v>17.399999999999999</v>
      </c>
      <c r="L79" s="121">
        <f t="shared" ref="L79:L83" si="52">E79*M79%</f>
        <v>789.59999999999991</v>
      </c>
      <c r="M79" s="121">
        <v>35</v>
      </c>
      <c r="N79" s="164">
        <f t="shared" si="50"/>
        <v>789.59999999999991</v>
      </c>
      <c r="O79" s="122">
        <f t="shared" ref="O79:O84" si="53">N79/E79%</f>
        <v>35</v>
      </c>
      <c r="P79" s="121"/>
      <c r="Q79" s="121"/>
    </row>
    <row r="80" spans="1:17" ht="15.75">
      <c r="A80" s="27" t="s">
        <v>103</v>
      </c>
      <c r="B80" s="28" t="s">
        <v>104</v>
      </c>
      <c r="C80" s="103">
        <v>354.7</v>
      </c>
      <c r="D80" s="52">
        <v>2305</v>
      </c>
      <c r="E80" s="151">
        <v>2846</v>
      </c>
      <c r="F80" s="85">
        <f t="shared" si="48"/>
        <v>8.0236819847758678</v>
      </c>
      <c r="G80" s="64">
        <v>806</v>
      </c>
      <c r="H80" s="34"/>
      <c r="I80" s="31"/>
      <c r="J80" s="123">
        <v>50</v>
      </c>
      <c r="K80" s="4">
        <v>6.2</v>
      </c>
      <c r="L80" s="78">
        <f t="shared" si="52"/>
        <v>996.09999999999991</v>
      </c>
      <c r="M80" s="4">
        <v>35</v>
      </c>
      <c r="N80" s="164">
        <f t="shared" si="50"/>
        <v>996.09999999999991</v>
      </c>
      <c r="O80" s="87">
        <f t="shared" si="53"/>
        <v>34.999999999999993</v>
      </c>
      <c r="P80" s="4"/>
      <c r="Q80" s="78"/>
    </row>
    <row r="81" spans="1:17" s="89" customFormat="1" ht="15.75">
      <c r="A81" s="1" t="s">
        <v>105</v>
      </c>
      <c r="B81" s="2"/>
      <c r="C81" s="103"/>
      <c r="D81" s="99"/>
      <c r="E81" s="151">
        <v>0</v>
      </c>
      <c r="F81" s="93" t="e">
        <f t="shared" si="48"/>
        <v>#DIV/0!</v>
      </c>
      <c r="G81" s="94"/>
      <c r="H81" s="8"/>
      <c r="I81" s="24"/>
      <c r="J81" s="123"/>
      <c r="K81" s="97"/>
      <c r="L81" s="97">
        <f t="shared" si="52"/>
        <v>0</v>
      </c>
      <c r="M81" s="97">
        <v>35</v>
      </c>
      <c r="N81" s="164">
        <f t="shared" si="50"/>
        <v>0</v>
      </c>
      <c r="O81" s="98" t="e">
        <f t="shared" si="53"/>
        <v>#DIV/0!</v>
      </c>
      <c r="P81" s="97"/>
      <c r="Q81" s="97"/>
    </row>
    <row r="82" spans="1:17" ht="15.75">
      <c r="A82" s="27" t="s">
        <v>106</v>
      </c>
      <c r="B82" s="28" t="s">
        <v>107</v>
      </c>
      <c r="C82" s="103">
        <v>22.7</v>
      </c>
      <c r="D82" s="53">
        <v>133</v>
      </c>
      <c r="E82" s="151">
        <v>105</v>
      </c>
      <c r="F82" s="85">
        <f t="shared" si="48"/>
        <v>4.6255506607929515</v>
      </c>
      <c r="G82" s="64">
        <v>38</v>
      </c>
      <c r="H82" s="34"/>
      <c r="I82" s="31"/>
      <c r="J82" s="123"/>
      <c r="K82" s="4"/>
      <c r="L82" s="78">
        <f t="shared" si="52"/>
        <v>36.75</v>
      </c>
      <c r="M82" s="4">
        <v>35</v>
      </c>
      <c r="N82" s="164">
        <f t="shared" si="50"/>
        <v>36.75</v>
      </c>
      <c r="O82" s="87">
        <f t="shared" si="53"/>
        <v>35</v>
      </c>
      <c r="P82" s="4"/>
      <c r="Q82" s="78"/>
    </row>
    <row r="83" spans="1:17" s="101" customFormat="1" ht="15.75">
      <c r="A83" s="125" t="s">
        <v>108</v>
      </c>
      <c r="B83" s="126" t="s">
        <v>109</v>
      </c>
      <c r="C83" s="103">
        <v>812.9</v>
      </c>
      <c r="D83" s="116">
        <v>2565</v>
      </c>
      <c r="E83" s="153">
        <v>1707</v>
      </c>
      <c r="F83" s="117">
        <f t="shared" si="48"/>
        <v>2.0998892852749416</v>
      </c>
      <c r="G83" s="118">
        <v>896</v>
      </c>
      <c r="H83" s="119"/>
      <c r="I83" s="156"/>
      <c r="J83" s="123">
        <v>155</v>
      </c>
      <c r="K83" s="121">
        <v>18</v>
      </c>
      <c r="L83" s="121">
        <f t="shared" si="52"/>
        <v>597.44999999999993</v>
      </c>
      <c r="M83" s="121">
        <v>35</v>
      </c>
      <c r="N83" s="164">
        <f t="shared" si="50"/>
        <v>597.44999999999993</v>
      </c>
      <c r="O83" s="122">
        <f t="shared" si="53"/>
        <v>34.999999999999993</v>
      </c>
      <c r="P83" s="121"/>
      <c r="Q83" s="121"/>
    </row>
    <row r="84" spans="1:17" ht="15.75">
      <c r="A84" s="4"/>
      <c r="B84" s="48" t="s">
        <v>33</v>
      </c>
      <c r="C84" s="104"/>
      <c r="D84" s="57"/>
      <c r="E84" s="45">
        <v>7099</v>
      </c>
      <c r="F84" s="86"/>
      <c r="G84" s="14"/>
      <c r="H84" s="57"/>
      <c r="I84" s="57"/>
      <c r="J84" s="195"/>
      <c r="K84" s="15"/>
      <c r="L84" s="78"/>
      <c r="M84" s="15"/>
      <c r="N84" s="167">
        <f>SUM(N78:N83)</f>
        <v>2484.9999999999995</v>
      </c>
      <c r="O84" s="88">
        <f t="shared" si="53"/>
        <v>35.00493027186927</v>
      </c>
      <c r="P84" s="15"/>
      <c r="Q84" s="78"/>
    </row>
    <row r="85" spans="1:17">
      <c r="A85" s="212" t="s">
        <v>110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4"/>
    </row>
    <row r="86" spans="1:17" ht="15.75">
      <c r="A86" s="35" t="s">
        <v>111</v>
      </c>
      <c r="B86" s="21" t="s">
        <v>41</v>
      </c>
      <c r="C86" s="102">
        <v>631.46</v>
      </c>
      <c r="D86" s="53">
        <v>357</v>
      </c>
      <c r="E86" s="151">
        <v>302</v>
      </c>
      <c r="F86" s="85">
        <f t="shared" ref="F86:F92" si="54">E86/C86</f>
        <v>0.47825673835238969</v>
      </c>
      <c r="G86" s="64">
        <v>122</v>
      </c>
      <c r="H86" s="8">
        <v>35</v>
      </c>
      <c r="I86" s="20"/>
      <c r="J86" s="115">
        <v>27</v>
      </c>
      <c r="K86" s="4">
        <v>22</v>
      </c>
      <c r="L86" s="78">
        <f t="shared" ref="L86" si="55">E86*M86%</f>
        <v>105.69999999999999</v>
      </c>
      <c r="M86" s="4">
        <v>35</v>
      </c>
      <c r="N86" s="164">
        <f t="shared" ref="N86:N92" si="56">E86*M86%</f>
        <v>105.69999999999999</v>
      </c>
      <c r="O86" s="87">
        <f t="shared" ref="O86" si="57">N86/E86%</f>
        <v>34.999999999999993</v>
      </c>
      <c r="P86" s="4"/>
      <c r="Q86" s="78"/>
    </row>
    <row r="87" spans="1:17" s="146" customFormat="1" ht="15.75">
      <c r="A87" s="171" t="s">
        <v>112</v>
      </c>
      <c r="B87" s="172" t="s">
        <v>113</v>
      </c>
      <c r="C87" s="169">
        <v>396.8</v>
      </c>
      <c r="D87" s="170">
        <v>919</v>
      </c>
      <c r="E87" s="154">
        <v>879</v>
      </c>
      <c r="F87" s="140">
        <f t="shared" si="54"/>
        <v>2.2152217741935485</v>
      </c>
      <c r="G87" s="141">
        <v>250</v>
      </c>
      <c r="H87" s="142">
        <v>35</v>
      </c>
      <c r="I87" s="149"/>
      <c r="J87" s="123">
        <v>200</v>
      </c>
      <c r="K87" s="144">
        <v>80</v>
      </c>
      <c r="L87" s="144">
        <f t="shared" ref="L87:L92" si="58">E87*M87%</f>
        <v>307.64999999999998</v>
      </c>
      <c r="M87" s="144">
        <v>35</v>
      </c>
      <c r="N87" s="166">
        <v>307</v>
      </c>
      <c r="O87" s="145">
        <f t="shared" ref="O87:O93" si="59">N87/E87%</f>
        <v>34.926052332195681</v>
      </c>
      <c r="P87" s="144"/>
      <c r="Q87" s="144"/>
    </row>
    <row r="88" spans="1:17" s="146" customFormat="1" ht="15.75">
      <c r="A88" s="171" t="s">
        <v>114</v>
      </c>
      <c r="B88" s="172" t="s">
        <v>115</v>
      </c>
      <c r="C88" s="169">
        <v>143.5</v>
      </c>
      <c r="D88" s="170">
        <v>281</v>
      </c>
      <c r="E88" s="154">
        <v>174</v>
      </c>
      <c r="F88" s="140">
        <f t="shared" si="54"/>
        <v>1.2125435540069687</v>
      </c>
      <c r="G88" s="141">
        <v>98</v>
      </c>
      <c r="H88" s="142">
        <v>35</v>
      </c>
      <c r="I88" s="149"/>
      <c r="J88" s="123"/>
      <c r="K88" s="144"/>
      <c r="L88" s="144">
        <f t="shared" si="58"/>
        <v>60.9</v>
      </c>
      <c r="M88" s="144">
        <v>35</v>
      </c>
      <c r="N88" s="166">
        <v>60</v>
      </c>
      <c r="O88" s="145">
        <f t="shared" si="59"/>
        <v>34.482758620689658</v>
      </c>
      <c r="P88" s="144"/>
      <c r="Q88" s="144"/>
    </row>
    <row r="89" spans="1:17" s="146" customFormat="1" ht="15.75">
      <c r="A89" s="171" t="s">
        <v>116</v>
      </c>
      <c r="B89" s="172" t="s">
        <v>117</v>
      </c>
      <c r="C89" s="169">
        <v>29.9</v>
      </c>
      <c r="D89" s="170">
        <v>34</v>
      </c>
      <c r="E89" s="154">
        <v>47</v>
      </c>
      <c r="F89" s="140">
        <f t="shared" si="54"/>
        <v>1.5719063545150502</v>
      </c>
      <c r="G89" s="141">
        <v>16</v>
      </c>
      <c r="H89" s="142">
        <v>35</v>
      </c>
      <c r="I89" s="149"/>
      <c r="J89" s="115"/>
      <c r="K89" s="144"/>
      <c r="L89" s="144">
        <f t="shared" si="58"/>
        <v>16.45</v>
      </c>
      <c r="M89" s="144">
        <v>35</v>
      </c>
      <c r="N89" s="166">
        <v>16</v>
      </c>
      <c r="O89" s="145">
        <f t="shared" si="59"/>
        <v>34.042553191489361</v>
      </c>
      <c r="P89" s="144"/>
      <c r="Q89" s="144"/>
    </row>
    <row r="90" spans="1:17" s="146" customFormat="1" ht="15.75">
      <c r="A90" s="171" t="s">
        <v>118</v>
      </c>
      <c r="B90" s="188" t="s">
        <v>119</v>
      </c>
      <c r="C90" s="189">
        <v>21.2</v>
      </c>
      <c r="D90" s="170">
        <v>0</v>
      </c>
      <c r="E90" s="180">
        <v>3</v>
      </c>
      <c r="F90" s="140">
        <f t="shared" si="54"/>
        <v>0.14150943396226415</v>
      </c>
      <c r="G90" s="141">
        <v>0</v>
      </c>
      <c r="H90" s="142">
        <v>0</v>
      </c>
      <c r="I90" s="149"/>
      <c r="J90" s="123"/>
      <c r="K90" s="144"/>
      <c r="L90" s="144">
        <f t="shared" si="58"/>
        <v>1.0499999999999998</v>
      </c>
      <c r="M90" s="144">
        <v>35</v>
      </c>
      <c r="N90" s="166">
        <v>0</v>
      </c>
      <c r="O90" s="145">
        <f t="shared" si="59"/>
        <v>0</v>
      </c>
      <c r="P90" s="144"/>
      <c r="Q90" s="144"/>
    </row>
    <row r="91" spans="1:17" s="276" customFormat="1" ht="15.75">
      <c r="A91" s="32" t="s">
        <v>120</v>
      </c>
      <c r="B91" s="268" t="s">
        <v>121</v>
      </c>
      <c r="C91" s="269">
        <v>95.58</v>
      </c>
      <c r="D91" s="53">
        <v>0</v>
      </c>
      <c r="E91" s="270">
        <v>55</v>
      </c>
      <c r="F91" s="271">
        <f t="shared" si="54"/>
        <v>0.57543419125340034</v>
      </c>
      <c r="G91" s="272">
        <v>0</v>
      </c>
      <c r="H91" s="34">
        <v>0</v>
      </c>
      <c r="I91" s="53"/>
      <c r="J91" s="22"/>
      <c r="K91" s="273"/>
      <c r="L91" s="273">
        <f t="shared" si="58"/>
        <v>19.25</v>
      </c>
      <c r="M91" s="273">
        <v>35</v>
      </c>
      <c r="N91" s="274">
        <f t="shared" si="56"/>
        <v>19.25</v>
      </c>
      <c r="O91" s="275">
        <f t="shared" si="59"/>
        <v>35</v>
      </c>
      <c r="P91" s="273"/>
      <c r="Q91" s="273"/>
    </row>
    <row r="92" spans="1:17" s="146" customFormat="1" ht="15.75">
      <c r="A92" s="171" t="s">
        <v>122</v>
      </c>
      <c r="B92" s="188" t="s">
        <v>123</v>
      </c>
      <c r="C92" s="138">
        <v>140.6</v>
      </c>
      <c r="D92" s="170">
        <v>152</v>
      </c>
      <c r="E92" s="154">
        <v>156</v>
      </c>
      <c r="F92" s="140">
        <f t="shared" si="54"/>
        <v>1.1095305832147937</v>
      </c>
      <c r="G92" s="141">
        <v>44</v>
      </c>
      <c r="H92" s="176">
        <v>35</v>
      </c>
      <c r="I92" s="149"/>
      <c r="J92" s="123"/>
      <c r="K92" s="144"/>
      <c r="L92" s="144">
        <f t="shared" si="58"/>
        <v>54.599999999999994</v>
      </c>
      <c r="M92" s="144">
        <v>35</v>
      </c>
      <c r="N92" s="166">
        <f t="shared" si="56"/>
        <v>54.599999999999994</v>
      </c>
      <c r="O92" s="145">
        <f t="shared" si="59"/>
        <v>34.999999999999993</v>
      </c>
      <c r="P92" s="144"/>
      <c r="Q92" s="144"/>
    </row>
    <row r="93" spans="1:17" ht="15.75">
      <c r="A93" s="4"/>
      <c r="B93" s="45" t="s">
        <v>33</v>
      </c>
      <c r="C93" s="111"/>
      <c r="D93" s="57"/>
      <c r="E93" s="45">
        <v>1285</v>
      </c>
      <c r="F93" s="86"/>
      <c r="G93" s="14"/>
      <c r="H93" s="57"/>
      <c r="I93" s="57"/>
      <c r="J93" s="195"/>
      <c r="K93" s="15"/>
      <c r="L93" s="78"/>
      <c r="M93" s="15"/>
      <c r="N93" s="167">
        <f>SUM(N86:N92)</f>
        <v>562.54999999999995</v>
      </c>
      <c r="O93" s="88">
        <f t="shared" si="59"/>
        <v>43.778210116731515</v>
      </c>
      <c r="P93" s="15"/>
      <c r="Q93" s="78"/>
    </row>
    <row r="94" spans="1:17">
      <c r="A94" s="212" t="s">
        <v>124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4"/>
    </row>
    <row r="95" spans="1:17" ht="15.75">
      <c r="A95" s="1" t="s">
        <v>125</v>
      </c>
      <c r="B95" s="2" t="s">
        <v>41</v>
      </c>
      <c r="C95" s="103">
        <v>1541.2</v>
      </c>
      <c r="D95" s="53">
        <v>2152</v>
      </c>
      <c r="E95" s="151">
        <v>1827</v>
      </c>
      <c r="F95" s="85">
        <f t="shared" ref="F95:F98" si="60">E95/C95</f>
        <v>1.1854399169478329</v>
      </c>
      <c r="G95" s="64">
        <v>753</v>
      </c>
      <c r="H95" s="8"/>
      <c r="I95" s="20"/>
      <c r="J95" s="115">
        <v>230</v>
      </c>
      <c r="K95" s="4"/>
      <c r="L95" s="78">
        <f t="shared" ref="L95" si="61">E95*M95%</f>
        <v>639.44999999999993</v>
      </c>
      <c r="M95" s="4">
        <v>35</v>
      </c>
      <c r="N95" s="164">
        <f t="shared" ref="N95:N98" si="62">E95*M95%</f>
        <v>639.44999999999993</v>
      </c>
      <c r="O95" s="87">
        <f t="shared" ref="O95" si="63">N95/E95%</f>
        <v>35</v>
      </c>
      <c r="P95" s="4"/>
      <c r="Q95" s="78"/>
    </row>
    <row r="96" spans="1:17" s="146" customFormat="1" ht="15.75">
      <c r="A96" s="136" t="s">
        <v>126</v>
      </c>
      <c r="B96" s="168" t="s">
        <v>127</v>
      </c>
      <c r="C96" s="169">
        <v>400</v>
      </c>
      <c r="D96" s="170">
        <v>958</v>
      </c>
      <c r="E96" s="154">
        <v>964</v>
      </c>
      <c r="F96" s="140">
        <f t="shared" si="60"/>
        <v>2.41</v>
      </c>
      <c r="G96" s="141">
        <v>335</v>
      </c>
      <c r="H96" s="142"/>
      <c r="I96" s="155"/>
      <c r="J96" s="123">
        <v>68</v>
      </c>
      <c r="K96" s="144"/>
      <c r="L96" s="144">
        <f t="shared" ref="L96:L98" si="64">E96*M96%</f>
        <v>337.4</v>
      </c>
      <c r="M96" s="144">
        <v>35</v>
      </c>
      <c r="N96" s="166">
        <v>337</v>
      </c>
      <c r="O96" s="145">
        <f t="shared" ref="O96:O98" si="65">N96/E96%</f>
        <v>34.95850622406639</v>
      </c>
      <c r="P96" s="144"/>
      <c r="Q96" s="144"/>
    </row>
    <row r="97" spans="1:17" s="146" customFormat="1" ht="15.75">
      <c r="A97" s="136" t="s">
        <v>128</v>
      </c>
      <c r="B97" s="168" t="s">
        <v>129</v>
      </c>
      <c r="C97" s="169">
        <v>17.399999999999999</v>
      </c>
      <c r="D97" s="170">
        <v>28</v>
      </c>
      <c r="E97" s="180">
        <v>12</v>
      </c>
      <c r="F97" s="140">
        <f t="shared" si="60"/>
        <v>0.68965517241379315</v>
      </c>
      <c r="G97" s="141">
        <v>0</v>
      </c>
      <c r="H97" s="142"/>
      <c r="I97" s="149"/>
      <c r="J97" s="277"/>
      <c r="K97" s="144"/>
      <c r="L97" s="144">
        <f t="shared" si="64"/>
        <v>4.1999999999999993</v>
      </c>
      <c r="M97" s="144">
        <v>35</v>
      </c>
      <c r="N97" s="166">
        <v>4</v>
      </c>
      <c r="O97" s="145">
        <f t="shared" si="65"/>
        <v>33.333333333333336</v>
      </c>
      <c r="P97" s="144"/>
      <c r="Q97" s="144"/>
    </row>
    <row r="98" spans="1:17" ht="15.75">
      <c r="A98" s="1" t="s">
        <v>130</v>
      </c>
      <c r="B98" s="2" t="s">
        <v>131</v>
      </c>
      <c r="C98" s="103">
        <v>210.3</v>
      </c>
      <c r="D98" s="53">
        <v>310</v>
      </c>
      <c r="E98" s="151">
        <v>409</v>
      </c>
      <c r="F98" s="85">
        <f t="shared" si="60"/>
        <v>1.9448407037565383</v>
      </c>
      <c r="G98" s="64">
        <v>83</v>
      </c>
      <c r="H98" s="8"/>
      <c r="I98" s="20"/>
      <c r="J98" s="123"/>
      <c r="K98" s="4"/>
      <c r="L98" s="78">
        <f t="shared" si="64"/>
        <v>143.14999999999998</v>
      </c>
      <c r="M98" s="4">
        <v>35</v>
      </c>
      <c r="N98" s="164">
        <f t="shared" si="62"/>
        <v>143.14999999999998</v>
      </c>
      <c r="O98" s="87">
        <f t="shared" si="65"/>
        <v>34.999999999999993</v>
      </c>
      <c r="P98" s="4"/>
      <c r="Q98" s="78"/>
    </row>
    <row r="99" spans="1:17" ht="15.75">
      <c r="A99" s="4"/>
      <c r="B99" s="48" t="s">
        <v>33</v>
      </c>
      <c r="C99" s="104"/>
      <c r="D99" s="57"/>
      <c r="E99" s="45">
        <v>3212</v>
      </c>
      <c r="F99" s="86"/>
      <c r="G99" s="14"/>
      <c r="H99" s="57"/>
      <c r="I99" s="57"/>
      <c r="J99" s="195"/>
      <c r="K99" s="15"/>
      <c r="L99" s="78"/>
      <c r="M99" s="15"/>
      <c r="N99" s="167">
        <f>SUM(N95:N98)</f>
        <v>1123.5999999999999</v>
      </c>
      <c r="O99" s="88"/>
      <c r="P99" s="15"/>
      <c r="Q99" s="78"/>
    </row>
    <row r="100" spans="1:17">
      <c r="A100" s="212" t="s">
        <v>132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4"/>
    </row>
    <row r="101" spans="1:17" ht="15.75">
      <c r="A101" s="1" t="s">
        <v>133</v>
      </c>
      <c r="B101" s="2" t="s">
        <v>41</v>
      </c>
      <c r="C101" s="103">
        <v>249.5</v>
      </c>
      <c r="D101" s="55">
        <v>0</v>
      </c>
      <c r="E101" s="160">
        <v>0</v>
      </c>
      <c r="F101" s="85">
        <v>0</v>
      </c>
      <c r="G101" s="71"/>
      <c r="H101" s="8"/>
      <c r="I101" s="20"/>
      <c r="J101" s="115"/>
      <c r="K101" s="4"/>
      <c r="L101" s="78">
        <f t="shared" ref="L101" si="66">E101*M101%</f>
        <v>0</v>
      </c>
      <c r="M101" s="4">
        <v>35</v>
      </c>
      <c r="N101" s="164">
        <f>E101*M101%</f>
        <v>0</v>
      </c>
      <c r="O101" s="87" t="e">
        <f t="shared" ref="O101" si="67">N101/E101%</f>
        <v>#DIV/0!</v>
      </c>
      <c r="P101" s="4"/>
      <c r="Q101" s="78"/>
    </row>
    <row r="102" spans="1:17" ht="15.75">
      <c r="A102" s="1" t="s">
        <v>134</v>
      </c>
      <c r="B102" s="2" t="s">
        <v>135</v>
      </c>
      <c r="C102" s="103">
        <v>98.5</v>
      </c>
      <c r="D102" s="65">
        <v>0</v>
      </c>
      <c r="E102" s="160">
        <v>10</v>
      </c>
      <c r="F102" s="85">
        <f t="shared" ref="F102:F103" si="68">E102/C102</f>
        <v>0.10152284263959391</v>
      </c>
      <c r="G102" s="64">
        <v>0</v>
      </c>
      <c r="H102" s="8"/>
      <c r="I102" s="37"/>
      <c r="J102" s="123"/>
      <c r="K102" s="4"/>
      <c r="L102" s="78">
        <f t="shared" ref="L102:L105" si="69">E102*M102%</f>
        <v>3.5</v>
      </c>
      <c r="M102" s="4">
        <v>35</v>
      </c>
      <c r="N102" s="164">
        <f t="shared" ref="N102:N105" si="70">E102*M102%</f>
        <v>3.5</v>
      </c>
      <c r="O102" s="87">
        <f t="shared" ref="O102:O106" si="71">N102/E102%</f>
        <v>35</v>
      </c>
      <c r="P102" s="4"/>
      <c r="Q102" s="78"/>
    </row>
    <row r="103" spans="1:17" ht="15.75">
      <c r="A103" s="1" t="s">
        <v>136</v>
      </c>
      <c r="B103" s="2" t="s">
        <v>137</v>
      </c>
      <c r="C103" s="103">
        <v>164.6</v>
      </c>
      <c r="D103" s="65">
        <v>6</v>
      </c>
      <c r="E103" s="151">
        <v>38</v>
      </c>
      <c r="F103" s="85">
        <f t="shared" si="68"/>
        <v>0.23086269744835966</v>
      </c>
      <c r="G103" s="64">
        <v>0</v>
      </c>
      <c r="H103" s="8"/>
      <c r="I103" s="37"/>
      <c r="J103" s="123"/>
      <c r="K103" s="4"/>
      <c r="L103" s="78">
        <f t="shared" si="69"/>
        <v>13.299999999999999</v>
      </c>
      <c r="M103" s="4">
        <v>35</v>
      </c>
      <c r="N103" s="164">
        <v>12</v>
      </c>
      <c r="O103" s="87">
        <f t="shared" si="71"/>
        <v>31.578947368421051</v>
      </c>
      <c r="P103" s="4"/>
      <c r="Q103" s="78"/>
    </row>
    <row r="104" spans="1:17" s="146" customFormat="1" ht="15.75">
      <c r="A104" s="136" t="s">
        <v>138</v>
      </c>
      <c r="B104" s="168" t="s">
        <v>139</v>
      </c>
      <c r="C104" s="169">
        <v>7.08</v>
      </c>
      <c r="D104" s="190">
        <v>0</v>
      </c>
      <c r="E104" s="154">
        <v>0</v>
      </c>
      <c r="F104" s="140">
        <v>0</v>
      </c>
      <c r="G104" s="141">
        <v>0</v>
      </c>
      <c r="H104" s="142"/>
      <c r="I104" s="149"/>
      <c r="J104" s="277"/>
      <c r="K104" s="144"/>
      <c r="L104" s="144">
        <f t="shared" si="69"/>
        <v>0</v>
      </c>
      <c r="M104" s="144">
        <v>35</v>
      </c>
      <c r="N104" s="166">
        <f t="shared" si="70"/>
        <v>0</v>
      </c>
      <c r="O104" s="145" t="e">
        <f t="shared" si="71"/>
        <v>#DIV/0!</v>
      </c>
      <c r="P104" s="144"/>
      <c r="Q104" s="144"/>
    </row>
    <row r="105" spans="1:17" s="146" customFormat="1" ht="15.75">
      <c r="A105" s="136" t="s">
        <v>140</v>
      </c>
      <c r="B105" s="168" t="s">
        <v>141</v>
      </c>
      <c r="C105" s="169">
        <v>11.75</v>
      </c>
      <c r="D105" s="190">
        <v>0</v>
      </c>
      <c r="E105" s="154">
        <v>0</v>
      </c>
      <c r="F105" s="140">
        <v>0</v>
      </c>
      <c r="G105" s="141">
        <v>0</v>
      </c>
      <c r="H105" s="142"/>
      <c r="I105" s="149"/>
      <c r="J105" s="277"/>
      <c r="K105" s="144"/>
      <c r="L105" s="144">
        <f t="shared" si="69"/>
        <v>0</v>
      </c>
      <c r="M105" s="144">
        <v>35</v>
      </c>
      <c r="N105" s="166">
        <f t="shared" si="70"/>
        <v>0</v>
      </c>
      <c r="O105" s="145" t="e">
        <f t="shared" si="71"/>
        <v>#DIV/0!</v>
      </c>
      <c r="P105" s="144"/>
      <c r="Q105" s="144"/>
    </row>
    <row r="106" spans="1:17" ht="15.75">
      <c r="A106" s="4"/>
      <c r="B106" s="48" t="s">
        <v>33</v>
      </c>
      <c r="C106" s="104"/>
      <c r="D106" s="57"/>
      <c r="E106" s="45">
        <v>48</v>
      </c>
      <c r="F106" s="86"/>
      <c r="G106" s="14"/>
      <c r="H106" s="57"/>
      <c r="I106" s="57"/>
      <c r="J106" s="195"/>
      <c r="K106" s="15"/>
      <c r="L106" s="78"/>
      <c r="M106" s="15"/>
      <c r="N106" s="167">
        <f>SUM(N101:N105)</f>
        <v>15.5</v>
      </c>
      <c r="O106" s="88">
        <f t="shared" si="71"/>
        <v>32.291666666666671</v>
      </c>
      <c r="P106" s="15"/>
      <c r="Q106" s="78"/>
    </row>
    <row r="107" spans="1:17">
      <c r="A107" s="212" t="s">
        <v>142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4"/>
    </row>
    <row r="108" spans="1:17" ht="15.75">
      <c r="A108" s="1" t="s">
        <v>143</v>
      </c>
      <c r="B108" s="2" t="s">
        <v>41</v>
      </c>
      <c r="C108" s="103">
        <v>587.20000000000005</v>
      </c>
      <c r="D108" s="53">
        <v>1</v>
      </c>
      <c r="E108" s="151">
        <v>133</v>
      </c>
      <c r="F108" s="85">
        <f t="shared" ref="F108:F110" si="72">E108/C108</f>
        <v>0.22649863760217981</v>
      </c>
      <c r="G108" s="64">
        <v>0</v>
      </c>
      <c r="H108" s="8">
        <v>0</v>
      </c>
      <c r="I108" s="20"/>
      <c r="J108" s="115"/>
      <c r="K108" s="4"/>
      <c r="L108" s="78">
        <f t="shared" ref="L108" si="73">E108*M108%</f>
        <v>46.55</v>
      </c>
      <c r="M108" s="4">
        <v>35</v>
      </c>
      <c r="N108" s="164">
        <f t="shared" ref="N108:N109" si="74">E108*M108%</f>
        <v>46.55</v>
      </c>
      <c r="O108" s="87">
        <f t="shared" ref="O108" si="75">N108/E108%</f>
        <v>34.999999999999993</v>
      </c>
      <c r="P108" s="4"/>
      <c r="Q108" s="78"/>
    </row>
    <row r="109" spans="1:17" ht="30">
      <c r="A109" s="1" t="s">
        <v>144</v>
      </c>
      <c r="B109" s="2" t="s">
        <v>145</v>
      </c>
      <c r="C109" s="103">
        <v>0</v>
      </c>
      <c r="D109" s="52">
        <v>527</v>
      </c>
      <c r="E109" s="151"/>
      <c r="F109" s="85" t="e">
        <f t="shared" si="72"/>
        <v>#DIV/0!</v>
      </c>
      <c r="G109" s="64">
        <v>7</v>
      </c>
      <c r="H109" s="8">
        <v>35</v>
      </c>
      <c r="I109" s="37"/>
      <c r="J109" s="123"/>
      <c r="K109" s="4"/>
      <c r="L109" s="78">
        <f t="shared" ref="L109:L110" si="76">E109*M109%</f>
        <v>0</v>
      </c>
      <c r="M109" s="4">
        <v>35</v>
      </c>
      <c r="N109" s="164">
        <f t="shared" si="74"/>
        <v>0</v>
      </c>
      <c r="O109" s="87" t="e">
        <f t="shared" ref="O109:O110" si="77">N109/E109%</f>
        <v>#DIV/0!</v>
      </c>
      <c r="P109" s="4"/>
      <c r="Q109" s="78"/>
    </row>
    <row r="110" spans="1:17" s="146" customFormat="1" ht="15.75">
      <c r="A110" s="136" t="s">
        <v>146</v>
      </c>
      <c r="B110" s="168" t="s">
        <v>147</v>
      </c>
      <c r="C110" s="169">
        <v>200.45</v>
      </c>
      <c r="D110" s="170">
        <v>90</v>
      </c>
      <c r="E110" s="154">
        <v>149</v>
      </c>
      <c r="F110" s="140">
        <f t="shared" si="72"/>
        <v>0.74332751309553513</v>
      </c>
      <c r="G110" s="141">
        <v>24</v>
      </c>
      <c r="H110" s="142">
        <v>35</v>
      </c>
      <c r="I110" s="149"/>
      <c r="J110" s="277"/>
      <c r="K110" s="144"/>
      <c r="L110" s="144">
        <f t="shared" si="76"/>
        <v>52.15</v>
      </c>
      <c r="M110" s="144">
        <v>35</v>
      </c>
      <c r="N110" s="166">
        <v>51</v>
      </c>
      <c r="O110" s="145">
        <f t="shared" si="77"/>
        <v>34.228187919463089</v>
      </c>
      <c r="P110" s="144"/>
      <c r="Q110" s="144"/>
    </row>
    <row r="111" spans="1:17" ht="15.75">
      <c r="A111" s="4"/>
      <c r="B111" s="48" t="s">
        <v>33</v>
      </c>
      <c r="C111" s="104"/>
      <c r="D111" s="57"/>
      <c r="E111" s="45">
        <v>282</v>
      </c>
      <c r="F111" s="86"/>
      <c r="G111" s="14"/>
      <c r="H111" s="57"/>
      <c r="I111" s="57"/>
      <c r="J111" s="195"/>
      <c r="K111" s="15"/>
      <c r="L111" s="78"/>
      <c r="M111" s="15"/>
      <c r="N111" s="167">
        <f>SUM(N108:N110)</f>
        <v>97.55</v>
      </c>
      <c r="O111" s="88"/>
      <c r="P111" s="15"/>
      <c r="Q111" s="78"/>
    </row>
    <row r="112" spans="1:17">
      <c r="A112" s="212" t="s">
        <v>148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4"/>
    </row>
    <row r="113" spans="1:17" ht="15.75">
      <c r="A113" s="1" t="s">
        <v>149</v>
      </c>
      <c r="B113" s="2" t="s">
        <v>19</v>
      </c>
      <c r="C113" s="103">
        <v>240.6</v>
      </c>
      <c r="D113" s="53">
        <v>0</v>
      </c>
      <c r="E113" s="151">
        <v>0</v>
      </c>
      <c r="F113" s="85">
        <v>0</v>
      </c>
      <c r="G113" s="64">
        <v>0</v>
      </c>
      <c r="H113" s="8"/>
      <c r="I113" s="20"/>
      <c r="J113" s="115"/>
      <c r="K113" s="4"/>
      <c r="L113" s="78">
        <f t="shared" ref="L113" si="78">E113*M113%</f>
        <v>0</v>
      </c>
      <c r="M113" s="4">
        <v>35</v>
      </c>
      <c r="N113" s="164">
        <f>E113*M113%</f>
        <v>0</v>
      </c>
      <c r="O113" s="87" t="e">
        <f t="shared" ref="O113" si="79">N113/E113%</f>
        <v>#DIV/0!</v>
      </c>
      <c r="P113" s="4"/>
      <c r="Q113" s="78"/>
    </row>
    <row r="114" spans="1:17" ht="30">
      <c r="A114" s="1" t="s">
        <v>150</v>
      </c>
      <c r="B114" s="2" t="s">
        <v>151</v>
      </c>
      <c r="C114" s="103">
        <v>332.5</v>
      </c>
      <c r="D114" s="52">
        <v>0</v>
      </c>
      <c r="E114" s="151">
        <v>0</v>
      </c>
      <c r="F114" s="85">
        <f>E113/C113</f>
        <v>0</v>
      </c>
      <c r="G114" s="64">
        <v>0</v>
      </c>
      <c r="H114" s="8"/>
      <c r="I114" s="20"/>
      <c r="J114" s="123"/>
      <c r="K114" s="4"/>
      <c r="L114" s="78">
        <f t="shared" ref="L114" si="80">E114*M114%</f>
        <v>0</v>
      </c>
      <c r="M114" s="4">
        <v>35</v>
      </c>
      <c r="N114" s="164">
        <f>E114*M114%</f>
        <v>0</v>
      </c>
      <c r="O114" s="87" t="e">
        <f t="shared" ref="O114" si="81">N114/E114%</f>
        <v>#DIV/0!</v>
      </c>
      <c r="P114" s="4"/>
      <c r="Q114" s="78"/>
    </row>
    <row r="115" spans="1:17" ht="15.75">
      <c r="A115" s="4"/>
      <c r="B115" s="48" t="s">
        <v>33</v>
      </c>
      <c r="C115" s="104"/>
      <c r="D115" s="57"/>
      <c r="E115" s="45">
        <v>0</v>
      </c>
      <c r="F115" s="86">
        <v>0</v>
      </c>
      <c r="G115" s="14"/>
      <c r="H115" s="57"/>
      <c r="I115" s="57"/>
      <c r="J115" s="195"/>
      <c r="K115" s="15"/>
      <c r="L115" s="78"/>
      <c r="M115" s="15"/>
      <c r="N115" s="167">
        <f>SUM(N113:N114)</f>
        <v>0</v>
      </c>
      <c r="O115" s="88"/>
      <c r="P115" s="15"/>
      <c r="Q115" s="78"/>
    </row>
    <row r="116" spans="1:17">
      <c r="A116" s="212" t="s">
        <v>152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4"/>
    </row>
    <row r="117" spans="1:17" ht="15.75">
      <c r="A117" s="38" t="s">
        <v>153</v>
      </c>
      <c r="B117" s="39" t="s">
        <v>19</v>
      </c>
      <c r="C117" s="109">
        <v>358.5</v>
      </c>
      <c r="D117" s="56">
        <v>0</v>
      </c>
      <c r="E117" s="150">
        <v>0</v>
      </c>
      <c r="F117" s="85">
        <f t="shared" ref="F117:F119" si="82">E117/C117</f>
        <v>0</v>
      </c>
      <c r="G117" s="64">
        <v>0</v>
      </c>
      <c r="H117" s="23"/>
      <c r="I117" s="20"/>
      <c r="J117" s="115"/>
      <c r="K117" s="4"/>
      <c r="L117" s="78">
        <f t="shared" ref="L117" si="83">E117*M117%</f>
        <v>0</v>
      </c>
      <c r="M117" s="4">
        <v>35</v>
      </c>
      <c r="N117" s="164">
        <f t="shared" ref="N117:N119" si="84">E117*M117%</f>
        <v>0</v>
      </c>
      <c r="O117" s="87" t="e">
        <f t="shared" ref="O117" si="85">N117/E117%</f>
        <v>#DIV/0!</v>
      </c>
      <c r="P117" s="4"/>
      <c r="Q117" s="78"/>
    </row>
    <row r="118" spans="1:17" ht="15.75">
      <c r="A118" s="38" t="s">
        <v>308</v>
      </c>
      <c r="B118" s="2" t="s">
        <v>154</v>
      </c>
      <c r="C118" s="103">
        <v>36.19</v>
      </c>
      <c r="D118" s="4">
        <v>0</v>
      </c>
      <c r="E118" s="5">
        <v>0</v>
      </c>
      <c r="F118" s="85">
        <f t="shared" si="82"/>
        <v>0</v>
      </c>
      <c r="G118" s="72">
        <v>0</v>
      </c>
      <c r="H118" s="5"/>
      <c r="I118" s="20"/>
      <c r="J118" s="115"/>
      <c r="K118" s="4"/>
      <c r="L118" s="78">
        <f t="shared" ref="L118:L119" si="86">E118*M118%</f>
        <v>0</v>
      </c>
      <c r="M118" s="4">
        <v>35</v>
      </c>
      <c r="N118" s="164">
        <f t="shared" si="84"/>
        <v>0</v>
      </c>
      <c r="O118" s="87" t="e">
        <f t="shared" ref="O118:O119" si="87">N118/E118%</f>
        <v>#DIV/0!</v>
      </c>
      <c r="P118" s="4"/>
      <c r="Q118" s="78"/>
    </row>
    <row r="119" spans="1:17" ht="15.75">
      <c r="A119" s="38" t="s">
        <v>309</v>
      </c>
      <c r="B119" s="2" t="s">
        <v>155</v>
      </c>
      <c r="C119" s="103">
        <v>21.42</v>
      </c>
      <c r="D119" s="4">
        <v>0</v>
      </c>
      <c r="E119" s="5">
        <v>0</v>
      </c>
      <c r="F119" s="85">
        <f t="shared" si="82"/>
        <v>0</v>
      </c>
      <c r="G119" s="72">
        <v>0</v>
      </c>
      <c r="H119" s="5"/>
      <c r="I119" s="20"/>
      <c r="J119" s="115"/>
      <c r="K119" s="4"/>
      <c r="L119" s="78">
        <f t="shared" si="86"/>
        <v>0</v>
      </c>
      <c r="M119" s="4">
        <v>35</v>
      </c>
      <c r="N119" s="164">
        <f t="shared" si="84"/>
        <v>0</v>
      </c>
      <c r="O119" s="87" t="e">
        <f t="shared" si="87"/>
        <v>#DIV/0!</v>
      </c>
      <c r="P119" s="4"/>
      <c r="Q119" s="78"/>
    </row>
    <row r="120" spans="1:17" ht="15.75">
      <c r="A120" s="4"/>
      <c r="B120" s="48" t="s">
        <v>33</v>
      </c>
      <c r="C120" s="104"/>
      <c r="D120" s="57"/>
      <c r="E120" s="45">
        <v>0</v>
      </c>
      <c r="F120" s="86"/>
      <c r="G120" s="14"/>
      <c r="H120" s="57"/>
      <c r="I120" s="57"/>
      <c r="J120" s="195"/>
      <c r="K120" s="15"/>
      <c r="L120" s="78"/>
      <c r="M120" s="15"/>
      <c r="N120" s="167">
        <f>SUM(N117:N119)</f>
        <v>0</v>
      </c>
      <c r="O120" s="88"/>
      <c r="P120" s="15"/>
      <c r="Q120" s="78"/>
    </row>
    <row r="121" spans="1:17" ht="15.75">
      <c r="A121" s="230" t="s">
        <v>156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4"/>
    </row>
    <row r="122" spans="1:17" ht="15.75">
      <c r="A122" s="1" t="s">
        <v>157</v>
      </c>
      <c r="B122" s="2" t="s">
        <v>19</v>
      </c>
      <c r="C122" s="102">
        <v>273.5</v>
      </c>
      <c r="D122" s="53">
        <v>300</v>
      </c>
      <c r="E122" s="151">
        <v>286</v>
      </c>
      <c r="F122" s="85">
        <f t="shared" ref="F122:F132" si="88">E122/C122</f>
        <v>1.0457038391224862</v>
      </c>
      <c r="G122" s="64">
        <v>107</v>
      </c>
      <c r="H122" s="34">
        <v>35</v>
      </c>
      <c r="I122" s="30"/>
      <c r="J122" s="115">
        <v>47</v>
      </c>
      <c r="K122" s="4">
        <v>43</v>
      </c>
      <c r="L122" s="78">
        <f t="shared" ref="L122" si="89">E122*M122%</f>
        <v>100.1</v>
      </c>
      <c r="M122" s="4">
        <v>35</v>
      </c>
      <c r="N122" s="164">
        <v>100</v>
      </c>
      <c r="O122" s="87">
        <f t="shared" ref="O122" si="90">N122/E122%</f>
        <v>34.965034965034967</v>
      </c>
      <c r="P122" s="4"/>
      <c r="Q122" s="78"/>
    </row>
    <row r="123" spans="1:17" s="146" customFormat="1" ht="30">
      <c r="A123" s="136" t="s">
        <v>158</v>
      </c>
      <c r="B123" s="168" t="s">
        <v>159</v>
      </c>
      <c r="C123" s="169">
        <v>40.76</v>
      </c>
      <c r="D123" s="170">
        <v>35</v>
      </c>
      <c r="E123" s="180">
        <v>18</v>
      </c>
      <c r="F123" s="140">
        <f t="shared" si="88"/>
        <v>0.44160942100098138</v>
      </c>
      <c r="G123" s="141">
        <v>8</v>
      </c>
      <c r="H123" s="142">
        <v>35</v>
      </c>
      <c r="I123" s="149"/>
      <c r="J123" s="123">
        <v>4</v>
      </c>
      <c r="K123" s="141">
        <v>50</v>
      </c>
      <c r="L123" s="144">
        <f t="shared" ref="L123:L132" si="91">E123*M123%</f>
        <v>6.3</v>
      </c>
      <c r="M123" s="144">
        <v>35</v>
      </c>
      <c r="N123" s="166">
        <v>5</v>
      </c>
      <c r="O123" s="145">
        <f t="shared" ref="O123:O132" si="92">N123/E123%</f>
        <v>27.777777777777779</v>
      </c>
      <c r="P123" s="144"/>
      <c r="Q123" s="144"/>
    </row>
    <row r="124" spans="1:17" s="101" customFormat="1" ht="30">
      <c r="A124" s="125" t="s">
        <v>160</v>
      </c>
      <c r="B124" s="126" t="s">
        <v>161</v>
      </c>
      <c r="C124" s="103">
        <v>83.34</v>
      </c>
      <c r="D124" s="116">
        <v>97</v>
      </c>
      <c r="E124" s="153">
        <v>107</v>
      </c>
      <c r="F124" s="117">
        <f t="shared" si="88"/>
        <v>1.2838972882169426</v>
      </c>
      <c r="G124" s="118">
        <v>28</v>
      </c>
      <c r="H124" s="119">
        <v>35</v>
      </c>
      <c r="I124" s="120"/>
      <c r="J124" s="123">
        <v>13</v>
      </c>
      <c r="K124" s="118">
        <v>46.4</v>
      </c>
      <c r="L124" s="121">
        <f t="shared" si="91"/>
        <v>37.449999999999996</v>
      </c>
      <c r="M124" s="121">
        <v>35</v>
      </c>
      <c r="N124" s="164">
        <v>37</v>
      </c>
      <c r="O124" s="122">
        <f t="shared" si="92"/>
        <v>34.579439252336449</v>
      </c>
      <c r="P124" s="121"/>
      <c r="Q124" s="121"/>
    </row>
    <row r="125" spans="1:17" s="101" customFormat="1" ht="30">
      <c r="A125" s="125" t="s">
        <v>162</v>
      </c>
      <c r="B125" s="126" t="s">
        <v>163</v>
      </c>
      <c r="C125" s="103">
        <v>71.56</v>
      </c>
      <c r="D125" s="116">
        <v>120</v>
      </c>
      <c r="E125" s="153">
        <v>135</v>
      </c>
      <c r="F125" s="117">
        <f t="shared" si="88"/>
        <v>1.8865287870318612</v>
      </c>
      <c r="G125" s="118">
        <v>42</v>
      </c>
      <c r="H125" s="119">
        <v>35</v>
      </c>
      <c r="I125" s="120"/>
      <c r="J125" s="123">
        <v>18</v>
      </c>
      <c r="K125" s="118">
        <v>42.9</v>
      </c>
      <c r="L125" s="121">
        <f t="shared" si="91"/>
        <v>47.25</v>
      </c>
      <c r="M125" s="121">
        <v>35</v>
      </c>
      <c r="N125" s="164">
        <v>47</v>
      </c>
      <c r="O125" s="122">
        <f t="shared" si="92"/>
        <v>34.81481481481481</v>
      </c>
      <c r="P125" s="121"/>
      <c r="Q125" s="121"/>
    </row>
    <row r="126" spans="1:17" s="146" customFormat="1" ht="15.75">
      <c r="A126" s="136" t="s">
        <v>307</v>
      </c>
      <c r="B126" s="168" t="s">
        <v>164</v>
      </c>
      <c r="C126" s="169">
        <v>33.799999999999997</v>
      </c>
      <c r="D126" s="170">
        <v>50</v>
      </c>
      <c r="E126" s="154">
        <v>46</v>
      </c>
      <c r="F126" s="140">
        <f t="shared" si="88"/>
        <v>1.3609467455621302</v>
      </c>
      <c r="G126" s="141">
        <v>7</v>
      </c>
      <c r="H126" s="142">
        <v>15</v>
      </c>
      <c r="I126" s="149"/>
      <c r="J126" s="123">
        <v>0</v>
      </c>
      <c r="K126" s="144"/>
      <c r="L126" s="144">
        <f t="shared" si="91"/>
        <v>16.099999999999998</v>
      </c>
      <c r="M126" s="144">
        <v>35</v>
      </c>
      <c r="N126" s="166">
        <v>14</v>
      </c>
      <c r="O126" s="145">
        <f t="shared" si="92"/>
        <v>30.434782608695652</v>
      </c>
      <c r="P126" s="144"/>
      <c r="Q126" s="144"/>
    </row>
    <row r="127" spans="1:17" s="146" customFormat="1" ht="15.75">
      <c r="A127" s="136" t="s">
        <v>165</v>
      </c>
      <c r="B127" s="168" t="s">
        <v>166</v>
      </c>
      <c r="C127" s="169">
        <v>35.1</v>
      </c>
      <c r="D127" s="170">
        <v>54</v>
      </c>
      <c r="E127" s="154">
        <v>54</v>
      </c>
      <c r="F127" s="140">
        <f t="shared" si="88"/>
        <v>1.5384615384615383</v>
      </c>
      <c r="G127" s="141">
        <v>9</v>
      </c>
      <c r="H127" s="142">
        <v>15</v>
      </c>
      <c r="I127" s="149"/>
      <c r="J127" s="277"/>
      <c r="K127" s="144"/>
      <c r="L127" s="144">
        <f t="shared" si="91"/>
        <v>18.899999999999999</v>
      </c>
      <c r="M127" s="144">
        <v>35</v>
      </c>
      <c r="N127" s="166">
        <v>18</v>
      </c>
      <c r="O127" s="145">
        <f t="shared" si="92"/>
        <v>33.333333333333329</v>
      </c>
      <c r="P127" s="144"/>
      <c r="Q127" s="144"/>
    </row>
    <row r="128" spans="1:17" s="146" customFormat="1" ht="15.75">
      <c r="A128" s="136" t="s">
        <v>167</v>
      </c>
      <c r="B128" s="168" t="s">
        <v>168</v>
      </c>
      <c r="C128" s="169">
        <v>119.3</v>
      </c>
      <c r="D128" s="170">
        <v>105</v>
      </c>
      <c r="E128" s="154">
        <v>53</v>
      </c>
      <c r="F128" s="140">
        <f t="shared" si="88"/>
        <v>0.44425817267393125</v>
      </c>
      <c r="G128" s="141">
        <v>36</v>
      </c>
      <c r="H128" s="142">
        <v>35</v>
      </c>
      <c r="I128" s="149"/>
      <c r="J128" s="123">
        <v>36</v>
      </c>
      <c r="K128" s="144">
        <v>2</v>
      </c>
      <c r="L128" s="144">
        <v>18</v>
      </c>
      <c r="M128" s="144">
        <v>35</v>
      </c>
      <c r="N128" s="166">
        <v>5</v>
      </c>
      <c r="O128" s="145">
        <f>N128/E128%</f>
        <v>9.4339622641509422</v>
      </c>
      <c r="P128" s="144"/>
      <c r="Q128" s="144"/>
    </row>
    <row r="129" spans="1:17" s="146" customFormat="1" ht="15.75">
      <c r="A129" s="136" t="s">
        <v>169</v>
      </c>
      <c r="B129" s="168" t="s">
        <v>170</v>
      </c>
      <c r="C129" s="169">
        <v>28.2</v>
      </c>
      <c r="D129" s="170">
        <v>113</v>
      </c>
      <c r="E129" s="154">
        <v>81</v>
      </c>
      <c r="F129" s="140">
        <f t="shared" si="88"/>
        <v>2.8723404255319149</v>
      </c>
      <c r="G129" s="141">
        <v>39</v>
      </c>
      <c r="H129" s="142">
        <v>35</v>
      </c>
      <c r="I129" s="149"/>
      <c r="J129" s="192">
        <v>15</v>
      </c>
      <c r="K129" s="144"/>
      <c r="L129" s="144">
        <v>28</v>
      </c>
      <c r="M129" s="144">
        <v>0</v>
      </c>
      <c r="N129" s="166">
        <v>28</v>
      </c>
      <c r="O129" s="145">
        <f t="shared" si="92"/>
        <v>34.567901234567898</v>
      </c>
      <c r="P129" s="144"/>
      <c r="Q129" s="144"/>
    </row>
    <row r="130" spans="1:17" s="146" customFormat="1" ht="15.75">
      <c r="A130" s="136" t="s">
        <v>171</v>
      </c>
      <c r="B130" s="168" t="s">
        <v>172</v>
      </c>
      <c r="C130" s="169">
        <v>24.7</v>
      </c>
      <c r="D130" s="170">
        <v>48</v>
      </c>
      <c r="E130" s="154">
        <v>49</v>
      </c>
      <c r="F130" s="140">
        <f t="shared" si="88"/>
        <v>1.9838056680161944</v>
      </c>
      <c r="G130" s="141">
        <v>7</v>
      </c>
      <c r="H130" s="142">
        <v>20</v>
      </c>
      <c r="I130" s="149"/>
      <c r="J130" s="123">
        <v>0</v>
      </c>
      <c r="K130" s="144"/>
      <c r="L130" s="144">
        <f t="shared" si="91"/>
        <v>17.149999999999999</v>
      </c>
      <c r="M130" s="144">
        <v>35</v>
      </c>
      <c r="N130" s="166">
        <v>10</v>
      </c>
      <c r="O130" s="145">
        <f t="shared" si="92"/>
        <v>20.408163265306122</v>
      </c>
      <c r="P130" s="144"/>
      <c r="Q130" s="144"/>
    </row>
    <row r="131" spans="1:17" s="146" customFormat="1" ht="20.25" customHeight="1">
      <c r="A131" s="136" t="s">
        <v>173</v>
      </c>
      <c r="B131" s="137" t="s">
        <v>174</v>
      </c>
      <c r="C131" s="138">
        <v>30.3</v>
      </c>
      <c r="D131" s="170">
        <v>42</v>
      </c>
      <c r="E131" s="154">
        <v>37</v>
      </c>
      <c r="F131" s="140">
        <f t="shared" si="88"/>
        <v>1.221122112211221</v>
      </c>
      <c r="G131" s="141">
        <v>14</v>
      </c>
      <c r="H131" s="142">
        <v>35</v>
      </c>
      <c r="I131" s="149"/>
      <c r="J131" s="123">
        <v>3</v>
      </c>
      <c r="K131" s="144">
        <v>21</v>
      </c>
      <c r="L131" s="144">
        <f t="shared" si="91"/>
        <v>12.95</v>
      </c>
      <c r="M131" s="144">
        <v>35</v>
      </c>
      <c r="N131" s="166">
        <v>12</v>
      </c>
      <c r="O131" s="145">
        <f t="shared" si="92"/>
        <v>32.432432432432435</v>
      </c>
      <c r="P131" s="144"/>
      <c r="Q131" s="144"/>
    </row>
    <row r="132" spans="1:17" ht="16.5" customHeight="1">
      <c r="A132" s="1" t="s">
        <v>175</v>
      </c>
      <c r="B132" s="6" t="s">
        <v>32</v>
      </c>
      <c r="C132" s="110">
        <v>35.4</v>
      </c>
      <c r="D132" s="159">
        <v>49</v>
      </c>
      <c r="E132" s="151">
        <v>42</v>
      </c>
      <c r="F132" s="85">
        <f t="shared" si="88"/>
        <v>1.1864406779661016</v>
      </c>
      <c r="G132" s="64">
        <v>14</v>
      </c>
      <c r="H132" s="34">
        <v>35</v>
      </c>
      <c r="I132" s="30"/>
      <c r="J132" s="199"/>
      <c r="K132" s="4"/>
      <c r="L132" s="78">
        <f t="shared" si="91"/>
        <v>14.7</v>
      </c>
      <c r="M132" s="4">
        <v>35</v>
      </c>
      <c r="N132" s="164">
        <v>14</v>
      </c>
      <c r="O132" s="87">
        <f t="shared" si="92"/>
        <v>33.333333333333336</v>
      </c>
      <c r="P132" s="4"/>
      <c r="Q132" s="78"/>
    </row>
    <row r="133" spans="1:17" ht="15.75">
      <c r="A133" s="4"/>
      <c r="B133" s="48" t="s">
        <v>33</v>
      </c>
      <c r="C133" s="104"/>
      <c r="D133" s="57"/>
      <c r="E133" s="45">
        <v>907</v>
      </c>
      <c r="F133" s="86"/>
      <c r="G133" s="14"/>
      <c r="H133" s="57"/>
      <c r="I133" s="57"/>
      <c r="J133" s="195"/>
      <c r="K133" s="15"/>
      <c r="L133" s="78"/>
      <c r="M133" s="15"/>
      <c r="N133" s="167">
        <f>SUM(N122:N132)</f>
        <v>290</v>
      </c>
      <c r="O133" s="88"/>
      <c r="P133" s="15"/>
      <c r="Q133" s="78"/>
    </row>
    <row r="134" spans="1:17" ht="15.75">
      <c r="A134" s="230" t="s">
        <v>176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4"/>
    </row>
    <row r="135" spans="1:17" ht="15.75">
      <c r="A135" s="1" t="s">
        <v>177</v>
      </c>
      <c r="B135" s="2" t="s">
        <v>41</v>
      </c>
      <c r="C135" s="103">
        <v>349.1</v>
      </c>
      <c r="D135" s="12">
        <v>0</v>
      </c>
      <c r="E135" s="151">
        <v>0</v>
      </c>
      <c r="F135" s="85">
        <f t="shared" ref="F135:F136" si="93">E135/C135</f>
        <v>0</v>
      </c>
      <c r="G135" s="64">
        <v>0</v>
      </c>
      <c r="H135" s="8"/>
      <c r="I135" s="12"/>
      <c r="J135" s="115"/>
      <c r="K135" s="4"/>
      <c r="L135" s="78">
        <f t="shared" ref="L135" si="94">E135*M135%</f>
        <v>0</v>
      </c>
      <c r="M135" s="4">
        <v>35</v>
      </c>
      <c r="N135" s="164">
        <v>0</v>
      </c>
      <c r="O135" s="87" t="e">
        <f t="shared" ref="O135" si="95">N135/E135%</f>
        <v>#DIV/0!</v>
      </c>
      <c r="P135" s="4"/>
      <c r="Q135" s="78"/>
    </row>
    <row r="136" spans="1:17" ht="15.75">
      <c r="A136" s="1" t="s">
        <v>178</v>
      </c>
      <c r="B136" s="2" t="s">
        <v>179</v>
      </c>
      <c r="C136" s="103">
        <v>146.19999999999999</v>
      </c>
      <c r="D136" s="52">
        <v>0</v>
      </c>
      <c r="E136" s="151">
        <v>0</v>
      </c>
      <c r="F136" s="85">
        <f t="shared" si="93"/>
        <v>0</v>
      </c>
      <c r="G136" s="64">
        <v>0</v>
      </c>
      <c r="H136" s="8"/>
      <c r="I136" s="37"/>
      <c r="J136" s="123"/>
      <c r="K136" s="4"/>
      <c r="L136" s="78">
        <f t="shared" ref="L136" si="96">E136*M136%</f>
        <v>0</v>
      </c>
      <c r="M136" s="4">
        <v>35</v>
      </c>
      <c r="N136" s="164">
        <v>0</v>
      </c>
      <c r="O136" s="87" t="e">
        <f t="shared" ref="O136" si="97">N136/E136%</f>
        <v>#DIV/0!</v>
      </c>
      <c r="P136" s="4"/>
      <c r="Q136" s="78"/>
    </row>
    <row r="137" spans="1:17" ht="15.75">
      <c r="A137" s="4"/>
      <c r="B137" s="48" t="s">
        <v>33</v>
      </c>
      <c r="C137" s="104"/>
      <c r="D137" s="57"/>
      <c r="E137" s="45">
        <v>0</v>
      </c>
      <c r="F137" s="86"/>
      <c r="G137" s="14"/>
      <c r="H137" s="57"/>
      <c r="I137" s="57"/>
      <c r="J137" s="195"/>
      <c r="K137" s="15"/>
      <c r="L137" s="78"/>
      <c r="M137" s="15"/>
      <c r="N137" s="167">
        <f>SUM(N135:N136)</f>
        <v>0</v>
      </c>
      <c r="O137" s="88"/>
      <c r="P137" s="15"/>
      <c r="Q137" s="78"/>
    </row>
    <row r="138" spans="1:17" ht="15.75">
      <c r="A138" s="230" t="s">
        <v>180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4"/>
    </row>
    <row r="139" spans="1:17" ht="15.75">
      <c r="A139" s="1" t="s">
        <v>181</v>
      </c>
      <c r="B139" s="2" t="s">
        <v>41</v>
      </c>
      <c r="C139" s="102">
        <v>768.2</v>
      </c>
      <c r="D139" s="7">
        <v>470</v>
      </c>
      <c r="E139" s="151">
        <v>604</v>
      </c>
      <c r="F139" s="85">
        <f t="shared" ref="F139:F146" si="98">E139/C139</f>
        <v>0.78625357979692778</v>
      </c>
      <c r="G139" s="64">
        <v>164</v>
      </c>
      <c r="H139" s="8">
        <v>35</v>
      </c>
      <c r="I139" s="40"/>
      <c r="J139" s="115"/>
      <c r="K139" s="4"/>
      <c r="L139" s="78">
        <f t="shared" ref="L139" si="99">E139*M139%</f>
        <v>211.39999999999998</v>
      </c>
      <c r="M139" s="4">
        <v>35</v>
      </c>
      <c r="N139" s="164">
        <v>200</v>
      </c>
      <c r="O139" s="87">
        <f t="shared" ref="O139" si="100">N139/E139%</f>
        <v>33.11258278145695</v>
      </c>
      <c r="P139" s="4"/>
      <c r="Q139" s="78"/>
    </row>
    <row r="140" spans="1:17" s="101" customFormat="1" ht="15.75">
      <c r="A140" s="125" t="s">
        <v>182</v>
      </c>
      <c r="B140" s="126" t="s">
        <v>183</v>
      </c>
      <c r="C140" s="103">
        <v>191.4</v>
      </c>
      <c r="D140" s="127">
        <v>50</v>
      </c>
      <c r="E140" s="153">
        <v>47</v>
      </c>
      <c r="F140" s="117">
        <f t="shared" si="98"/>
        <v>0.24555903866248693</v>
      </c>
      <c r="G140" s="118">
        <v>11</v>
      </c>
      <c r="H140" s="119">
        <v>35</v>
      </c>
      <c r="I140" s="194"/>
      <c r="J140" s="123">
        <v>5</v>
      </c>
      <c r="K140" s="118">
        <v>45.5</v>
      </c>
      <c r="L140" s="121">
        <f t="shared" ref="L140:L146" si="101">E140*M140%</f>
        <v>16.45</v>
      </c>
      <c r="M140" s="121">
        <v>35</v>
      </c>
      <c r="N140" s="164">
        <v>16</v>
      </c>
      <c r="O140" s="122">
        <f t="shared" ref="O140:O146" si="102">N140/E140%</f>
        <v>34.042553191489361</v>
      </c>
      <c r="P140" s="121"/>
      <c r="Q140" s="121"/>
    </row>
    <row r="141" spans="1:17" s="101" customFormat="1" ht="15.75">
      <c r="A141" s="125" t="s">
        <v>184</v>
      </c>
      <c r="B141" s="126" t="s">
        <v>185</v>
      </c>
      <c r="C141" s="103">
        <v>164.17</v>
      </c>
      <c r="D141" s="127">
        <v>18</v>
      </c>
      <c r="E141" s="153">
        <v>46</v>
      </c>
      <c r="F141" s="117">
        <f t="shared" si="98"/>
        <v>0.28019735639885485</v>
      </c>
      <c r="G141" s="118">
        <v>0</v>
      </c>
      <c r="H141" s="119">
        <v>0</v>
      </c>
      <c r="I141" s="194"/>
      <c r="J141" s="123"/>
      <c r="K141" s="121"/>
      <c r="L141" s="121">
        <f t="shared" si="101"/>
        <v>16.099999999999998</v>
      </c>
      <c r="M141" s="121">
        <v>35</v>
      </c>
      <c r="N141" s="164">
        <v>16</v>
      </c>
      <c r="O141" s="122">
        <f t="shared" si="102"/>
        <v>34.782608695652172</v>
      </c>
      <c r="P141" s="121"/>
      <c r="Q141" s="121"/>
    </row>
    <row r="142" spans="1:17" s="101" customFormat="1" ht="30">
      <c r="A142" s="125" t="s">
        <v>186</v>
      </c>
      <c r="B142" s="126" t="s">
        <v>187</v>
      </c>
      <c r="C142" s="103">
        <v>258.2</v>
      </c>
      <c r="D142" s="127">
        <v>94</v>
      </c>
      <c r="E142" s="153">
        <v>268</v>
      </c>
      <c r="F142" s="117">
        <f t="shared" si="98"/>
        <v>1.0379550735863672</v>
      </c>
      <c r="G142" s="118">
        <v>32</v>
      </c>
      <c r="H142" s="119">
        <v>35</v>
      </c>
      <c r="I142" s="194"/>
      <c r="J142" s="123">
        <v>16</v>
      </c>
      <c r="K142" s="118">
        <v>50</v>
      </c>
      <c r="L142" s="121">
        <f t="shared" si="101"/>
        <v>93.8</v>
      </c>
      <c r="M142" s="121">
        <v>35</v>
      </c>
      <c r="N142" s="164">
        <v>93</v>
      </c>
      <c r="O142" s="122">
        <f t="shared" si="102"/>
        <v>34.701492537313428</v>
      </c>
      <c r="P142" s="121"/>
      <c r="Q142" s="121"/>
    </row>
    <row r="143" spans="1:17" s="146" customFormat="1" ht="15.75">
      <c r="A143" s="136" t="s">
        <v>188</v>
      </c>
      <c r="B143" s="168" t="s">
        <v>189</v>
      </c>
      <c r="C143" s="169">
        <v>31.01</v>
      </c>
      <c r="D143" s="139">
        <v>11</v>
      </c>
      <c r="E143" s="180">
        <v>18</v>
      </c>
      <c r="F143" s="140">
        <f t="shared" si="98"/>
        <v>0.58045791680103187</v>
      </c>
      <c r="G143" s="141">
        <v>0</v>
      </c>
      <c r="H143" s="142">
        <v>0</v>
      </c>
      <c r="I143" s="143">
        <v>0</v>
      </c>
      <c r="J143" s="192"/>
      <c r="K143" s="144"/>
      <c r="L143" s="144">
        <f t="shared" si="101"/>
        <v>6.3</v>
      </c>
      <c r="M143" s="144">
        <v>35</v>
      </c>
      <c r="N143" s="166">
        <v>6</v>
      </c>
      <c r="O143" s="145">
        <f t="shared" si="102"/>
        <v>33.333333333333336</v>
      </c>
      <c r="P143" s="144"/>
      <c r="Q143" s="144"/>
    </row>
    <row r="144" spans="1:17" s="146" customFormat="1" ht="15.75">
      <c r="A144" s="136" t="s">
        <v>190</v>
      </c>
      <c r="B144" s="137" t="s">
        <v>191</v>
      </c>
      <c r="C144" s="138">
        <v>45.4</v>
      </c>
      <c r="D144" s="139">
        <v>95</v>
      </c>
      <c r="E144" s="154">
        <v>94</v>
      </c>
      <c r="F144" s="140">
        <f t="shared" si="98"/>
        <v>2.0704845814977975</v>
      </c>
      <c r="G144" s="141">
        <v>20</v>
      </c>
      <c r="H144" s="142">
        <v>35</v>
      </c>
      <c r="I144" s="143"/>
      <c r="J144" s="123">
        <v>15</v>
      </c>
      <c r="K144" s="144"/>
      <c r="L144" s="144">
        <f t="shared" si="101"/>
        <v>32.9</v>
      </c>
      <c r="M144" s="144">
        <v>35</v>
      </c>
      <c r="N144" s="166">
        <v>15</v>
      </c>
      <c r="O144" s="145">
        <f t="shared" si="102"/>
        <v>15.957446808510639</v>
      </c>
      <c r="P144" s="144"/>
      <c r="Q144" s="144"/>
    </row>
    <row r="145" spans="1:17" s="146" customFormat="1" ht="15" customHeight="1">
      <c r="A145" s="136" t="s">
        <v>192</v>
      </c>
      <c r="B145" s="137" t="s">
        <v>193</v>
      </c>
      <c r="C145" s="178">
        <v>20.5</v>
      </c>
      <c r="D145" s="179">
        <v>1</v>
      </c>
      <c r="E145" s="180">
        <v>6</v>
      </c>
      <c r="F145" s="140">
        <f t="shared" si="98"/>
        <v>0.29268292682926828</v>
      </c>
      <c r="G145" s="141">
        <v>0</v>
      </c>
      <c r="H145" s="181">
        <v>0</v>
      </c>
      <c r="I145" s="182">
        <v>0</v>
      </c>
      <c r="J145" s="109"/>
      <c r="K145" s="144"/>
      <c r="L145" s="144">
        <f t="shared" si="101"/>
        <v>2.0999999999999996</v>
      </c>
      <c r="M145" s="144">
        <v>35</v>
      </c>
      <c r="N145" s="166">
        <v>2</v>
      </c>
      <c r="O145" s="145">
        <f t="shared" si="102"/>
        <v>33.333333333333336</v>
      </c>
      <c r="P145" s="144"/>
      <c r="Q145" s="144"/>
    </row>
    <row r="146" spans="1:17" s="146" customFormat="1" ht="15.75">
      <c r="A146" s="136" t="s">
        <v>306</v>
      </c>
      <c r="B146" s="147" t="s">
        <v>194</v>
      </c>
      <c r="C146" s="148">
        <v>73.02</v>
      </c>
      <c r="D146" s="144">
        <v>0</v>
      </c>
      <c r="E146" s="155">
        <v>108</v>
      </c>
      <c r="F146" s="140">
        <f t="shared" si="98"/>
        <v>1.4790468364831555</v>
      </c>
      <c r="G146" s="149">
        <v>0</v>
      </c>
      <c r="H146" s="148">
        <v>0</v>
      </c>
      <c r="I146" s="148"/>
      <c r="J146" s="112"/>
      <c r="K146" s="144"/>
      <c r="L146" s="144">
        <f t="shared" si="101"/>
        <v>37.799999999999997</v>
      </c>
      <c r="M146" s="144">
        <v>35</v>
      </c>
      <c r="N146" s="166">
        <v>20</v>
      </c>
      <c r="O146" s="145">
        <f t="shared" si="102"/>
        <v>18.518518518518519</v>
      </c>
      <c r="P146" s="144"/>
      <c r="Q146" s="144"/>
    </row>
    <row r="147" spans="1:17" ht="15.75">
      <c r="A147" s="4"/>
      <c r="B147" s="48" t="s">
        <v>33</v>
      </c>
      <c r="C147" s="104"/>
      <c r="D147" s="57"/>
      <c r="E147" s="45">
        <v>1192</v>
      </c>
      <c r="F147" s="86"/>
      <c r="G147" s="14"/>
      <c r="H147" s="57"/>
      <c r="I147" s="57"/>
      <c r="J147" s="195"/>
      <c r="K147" s="15"/>
      <c r="L147" s="78"/>
      <c r="M147" s="15"/>
      <c r="N147" s="167">
        <f>SUM(N139:N146)</f>
        <v>368</v>
      </c>
      <c r="O147" s="88"/>
      <c r="P147" s="15"/>
      <c r="Q147" s="78"/>
    </row>
    <row r="148" spans="1:17">
      <c r="A148" s="207" t="s">
        <v>195</v>
      </c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9"/>
    </row>
    <row r="149" spans="1:17" ht="15.75">
      <c r="A149" s="1" t="s">
        <v>196</v>
      </c>
      <c r="B149" s="2" t="s">
        <v>41</v>
      </c>
      <c r="C149" s="103">
        <v>2663.3</v>
      </c>
      <c r="D149" s="7">
        <v>3635</v>
      </c>
      <c r="E149" s="151">
        <v>3561</v>
      </c>
      <c r="F149" s="85">
        <f t="shared" ref="F149:F151" si="103">E149/C149</f>
        <v>1.3370630420906393</v>
      </c>
      <c r="G149" s="64">
        <v>1272</v>
      </c>
      <c r="H149" s="8">
        <v>35</v>
      </c>
      <c r="I149" s="37"/>
      <c r="J149" s="115">
        <v>400</v>
      </c>
      <c r="K149" s="4"/>
      <c r="L149" s="78">
        <f t="shared" ref="L149" si="104">E149*M149%</f>
        <v>1246.3499999999999</v>
      </c>
      <c r="M149" s="4">
        <v>35</v>
      </c>
      <c r="N149" s="164">
        <v>1200</v>
      </c>
      <c r="O149" s="87">
        <f t="shared" ref="O149" si="105">N149/E149%</f>
        <v>33.69839932603201</v>
      </c>
      <c r="P149" s="4"/>
      <c r="Q149" s="78"/>
    </row>
    <row r="150" spans="1:17" s="101" customFormat="1" ht="30" customHeight="1">
      <c r="A150" s="125" t="s">
        <v>197</v>
      </c>
      <c r="B150" s="126" t="s">
        <v>198</v>
      </c>
      <c r="C150" s="103">
        <v>150.27000000000001</v>
      </c>
      <c r="D150" s="127">
        <v>139</v>
      </c>
      <c r="E150" s="153">
        <v>112</v>
      </c>
      <c r="F150" s="117">
        <f t="shared" si="103"/>
        <v>0.74532508151993071</v>
      </c>
      <c r="G150" s="118">
        <v>41</v>
      </c>
      <c r="H150" s="119">
        <v>30</v>
      </c>
      <c r="I150" s="156"/>
      <c r="J150" s="123">
        <v>20</v>
      </c>
      <c r="K150" s="118">
        <v>48.8</v>
      </c>
      <c r="L150" s="121">
        <f t="shared" ref="L150:L151" si="106">E150*M150%</f>
        <v>39.199999999999996</v>
      </c>
      <c r="M150" s="121">
        <v>35</v>
      </c>
      <c r="N150" s="164">
        <v>39</v>
      </c>
      <c r="O150" s="122">
        <f t="shared" ref="O150:O151" si="107">N150/E150%</f>
        <v>34.821428571428569</v>
      </c>
      <c r="P150" s="121"/>
      <c r="Q150" s="121"/>
    </row>
    <row r="151" spans="1:17" s="146" customFormat="1" ht="15.75">
      <c r="A151" s="136" t="s">
        <v>199</v>
      </c>
      <c r="B151" s="168" t="s">
        <v>200</v>
      </c>
      <c r="C151" s="169">
        <v>1607.3</v>
      </c>
      <c r="D151" s="139">
        <v>2408</v>
      </c>
      <c r="E151" s="154">
        <v>1571</v>
      </c>
      <c r="F151" s="140">
        <f t="shared" si="103"/>
        <v>0.97741554159148891</v>
      </c>
      <c r="G151" s="141">
        <v>835</v>
      </c>
      <c r="H151" s="142">
        <v>35</v>
      </c>
      <c r="I151" s="155"/>
      <c r="J151" s="277">
        <v>500</v>
      </c>
      <c r="K151" s="144">
        <v>60</v>
      </c>
      <c r="L151" s="144">
        <f t="shared" si="106"/>
        <v>549.84999999999991</v>
      </c>
      <c r="M151" s="144">
        <v>35</v>
      </c>
      <c r="N151" s="166">
        <v>549</v>
      </c>
      <c r="O151" s="145">
        <f t="shared" si="107"/>
        <v>34.945894334818583</v>
      </c>
      <c r="P151" s="144"/>
      <c r="Q151" s="144"/>
    </row>
    <row r="152" spans="1:17" ht="15.75">
      <c r="A152" s="4"/>
      <c r="B152" s="48" t="s">
        <v>33</v>
      </c>
      <c r="C152" s="104"/>
      <c r="D152" s="57"/>
      <c r="E152" s="45">
        <v>5244</v>
      </c>
      <c r="F152" s="86"/>
      <c r="G152" s="14"/>
      <c r="H152" s="57"/>
      <c r="I152" s="57"/>
      <c r="J152" s="195"/>
      <c r="K152" s="15"/>
      <c r="L152" s="78"/>
      <c r="M152" s="15"/>
      <c r="N152" s="167">
        <f>SUM(N149:N151)</f>
        <v>1788</v>
      </c>
      <c r="O152" s="88"/>
      <c r="P152" s="15"/>
      <c r="Q152" s="78"/>
    </row>
    <row r="153" spans="1:17">
      <c r="A153" s="212" t="s">
        <v>201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4"/>
    </row>
    <row r="154" spans="1:17" ht="15.75">
      <c r="A154" s="1" t="s">
        <v>202</v>
      </c>
      <c r="B154" s="2" t="s">
        <v>19</v>
      </c>
      <c r="C154" s="102">
        <v>4284.8</v>
      </c>
      <c r="D154" s="13">
        <v>11548</v>
      </c>
      <c r="E154" s="5">
        <v>8661</v>
      </c>
      <c r="F154" s="85">
        <f t="shared" ref="F154" si="108">E154/C154</f>
        <v>2.0213312173263627</v>
      </c>
      <c r="G154" s="61">
        <v>4042</v>
      </c>
      <c r="H154" s="5">
        <v>35</v>
      </c>
      <c r="I154" s="5">
        <v>0</v>
      </c>
      <c r="J154" s="115">
        <v>1450</v>
      </c>
      <c r="K154" s="4"/>
      <c r="L154" s="78">
        <f t="shared" ref="L154" si="109">E154*M154%</f>
        <v>3031.35</v>
      </c>
      <c r="M154" s="4">
        <v>35</v>
      </c>
      <c r="N154" s="164">
        <v>3000</v>
      </c>
      <c r="O154" s="87">
        <f t="shared" ref="O154" si="110">N154/E154%</f>
        <v>34.638032559750606</v>
      </c>
      <c r="P154" s="4"/>
      <c r="Q154" s="78"/>
    </row>
    <row r="155" spans="1:17" ht="15.75">
      <c r="A155" s="4"/>
      <c r="B155" s="48" t="s">
        <v>33</v>
      </c>
      <c r="C155" s="104"/>
      <c r="D155" s="57"/>
      <c r="E155" s="45">
        <v>8661</v>
      </c>
      <c r="F155" s="86"/>
      <c r="G155" s="57">
        <v>0</v>
      </c>
      <c r="H155" s="57"/>
      <c r="I155" s="57"/>
      <c r="J155" s="195">
        <f>SUM(J154:J154)</f>
        <v>1450</v>
      </c>
      <c r="K155" s="15"/>
      <c r="L155" s="78"/>
      <c r="M155" s="15"/>
      <c r="N155" s="167">
        <f>SUM(N154)</f>
        <v>3000</v>
      </c>
      <c r="O155" s="88"/>
      <c r="P155" s="15"/>
      <c r="Q155" s="78"/>
    </row>
    <row r="156" spans="1:17">
      <c r="A156" s="212" t="s">
        <v>203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4"/>
    </row>
    <row r="157" spans="1:17" ht="15.75">
      <c r="A157" s="1" t="s">
        <v>204</v>
      </c>
      <c r="B157" s="2" t="s">
        <v>41</v>
      </c>
      <c r="C157" s="103">
        <v>525.78</v>
      </c>
      <c r="D157" s="7">
        <v>386</v>
      </c>
      <c r="E157" s="151">
        <v>304</v>
      </c>
      <c r="F157" s="85">
        <f t="shared" ref="F157:F163" si="111">E157/C157</f>
        <v>0.57818859599071859</v>
      </c>
      <c r="G157" s="64">
        <v>135</v>
      </c>
      <c r="H157" s="8">
        <v>35</v>
      </c>
      <c r="I157" s="20"/>
      <c r="J157" s="115">
        <v>50</v>
      </c>
      <c r="K157" s="4">
        <v>37</v>
      </c>
      <c r="L157" s="78">
        <f t="shared" ref="L157" si="112">E157*M157%</f>
        <v>106.39999999999999</v>
      </c>
      <c r="M157" s="4">
        <v>35</v>
      </c>
      <c r="N157" s="164">
        <v>100</v>
      </c>
      <c r="O157" s="87">
        <f t="shared" ref="O157" si="113">N157/E157%</f>
        <v>32.89473684210526</v>
      </c>
      <c r="P157" s="4"/>
      <c r="Q157" s="78"/>
    </row>
    <row r="158" spans="1:17" s="146" customFormat="1" ht="15.75">
      <c r="A158" s="136" t="s">
        <v>205</v>
      </c>
      <c r="B158" s="168" t="s">
        <v>206</v>
      </c>
      <c r="C158" s="169">
        <v>369.5</v>
      </c>
      <c r="D158" s="139">
        <v>236</v>
      </c>
      <c r="E158" s="154">
        <v>226</v>
      </c>
      <c r="F158" s="140">
        <f t="shared" si="111"/>
        <v>0.61163734776725309</v>
      </c>
      <c r="G158" s="141">
        <v>70</v>
      </c>
      <c r="H158" s="142">
        <v>30</v>
      </c>
      <c r="I158" s="149"/>
      <c r="J158" s="123">
        <v>44</v>
      </c>
      <c r="K158" s="141">
        <v>63</v>
      </c>
      <c r="L158" s="144">
        <f t="shared" ref="L158:L164" si="114">E158*M158%</f>
        <v>79.099999999999994</v>
      </c>
      <c r="M158" s="144">
        <v>35</v>
      </c>
      <c r="N158" s="166">
        <v>78</v>
      </c>
      <c r="O158" s="145">
        <f t="shared" ref="O158:O164" si="115">N158/E158%</f>
        <v>34.513274336283189</v>
      </c>
      <c r="P158" s="144"/>
      <c r="Q158" s="144"/>
    </row>
    <row r="159" spans="1:17" s="146" customFormat="1" ht="15.75">
      <c r="A159" s="136" t="s">
        <v>207</v>
      </c>
      <c r="B159" s="168" t="s">
        <v>208</v>
      </c>
      <c r="C159" s="169">
        <v>30.5</v>
      </c>
      <c r="D159" s="139">
        <v>50</v>
      </c>
      <c r="E159" s="154">
        <v>61</v>
      </c>
      <c r="F159" s="140">
        <f t="shared" si="111"/>
        <v>2</v>
      </c>
      <c r="G159" s="141">
        <v>15</v>
      </c>
      <c r="H159" s="142">
        <v>35</v>
      </c>
      <c r="I159" s="149"/>
      <c r="J159" s="277"/>
      <c r="K159" s="144"/>
      <c r="L159" s="144">
        <f t="shared" si="114"/>
        <v>21.349999999999998</v>
      </c>
      <c r="M159" s="144">
        <v>35</v>
      </c>
      <c r="N159" s="166">
        <v>20</v>
      </c>
      <c r="O159" s="145">
        <f t="shared" si="115"/>
        <v>32.786885245901637</v>
      </c>
      <c r="P159" s="144"/>
      <c r="Q159" s="144"/>
    </row>
    <row r="160" spans="1:17" s="146" customFormat="1" ht="15.75">
      <c r="A160" s="136" t="s">
        <v>209</v>
      </c>
      <c r="B160" s="168" t="s">
        <v>210</v>
      </c>
      <c r="C160" s="169">
        <v>47.09</v>
      </c>
      <c r="D160" s="139">
        <v>65</v>
      </c>
      <c r="E160" s="154">
        <v>67</v>
      </c>
      <c r="F160" s="140">
        <f t="shared" si="111"/>
        <v>1.4228073901040559</v>
      </c>
      <c r="G160" s="141">
        <v>20</v>
      </c>
      <c r="H160" s="142">
        <v>35</v>
      </c>
      <c r="I160" s="149"/>
      <c r="J160" s="277"/>
      <c r="K160" s="144"/>
      <c r="L160" s="144">
        <f t="shared" si="114"/>
        <v>23.45</v>
      </c>
      <c r="M160" s="144">
        <v>35</v>
      </c>
      <c r="N160" s="166">
        <v>23</v>
      </c>
      <c r="O160" s="145">
        <f t="shared" si="115"/>
        <v>34.328358208955223</v>
      </c>
      <c r="P160" s="144"/>
      <c r="Q160" s="144"/>
    </row>
    <row r="161" spans="1:17" s="146" customFormat="1" ht="15.75">
      <c r="A161" s="136" t="s">
        <v>211</v>
      </c>
      <c r="B161" s="168" t="s">
        <v>212</v>
      </c>
      <c r="C161" s="169">
        <v>298.5</v>
      </c>
      <c r="D161" s="139">
        <v>154</v>
      </c>
      <c r="E161" s="154">
        <v>210</v>
      </c>
      <c r="F161" s="140">
        <f t="shared" si="111"/>
        <v>0.70351758793969854</v>
      </c>
      <c r="G161" s="141">
        <v>54</v>
      </c>
      <c r="H161" s="142">
        <v>35</v>
      </c>
      <c r="I161" s="149"/>
      <c r="J161" s="123">
        <v>15</v>
      </c>
      <c r="K161" s="144">
        <v>28</v>
      </c>
      <c r="L161" s="144">
        <f t="shared" si="114"/>
        <v>73.5</v>
      </c>
      <c r="M161" s="144">
        <v>35</v>
      </c>
      <c r="N161" s="166">
        <v>38</v>
      </c>
      <c r="O161" s="145">
        <f t="shared" si="115"/>
        <v>18.095238095238095</v>
      </c>
      <c r="P161" s="144"/>
      <c r="Q161" s="144"/>
    </row>
    <row r="162" spans="1:17" s="101" customFormat="1" ht="15.75">
      <c r="A162" s="125" t="s">
        <v>213</v>
      </c>
      <c r="B162" s="126" t="s">
        <v>214</v>
      </c>
      <c r="C162" s="103">
        <v>54.5</v>
      </c>
      <c r="D162" s="127">
        <v>44</v>
      </c>
      <c r="E162" s="153">
        <v>36</v>
      </c>
      <c r="F162" s="117">
        <f t="shared" si="111"/>
        <v>0.66055045871559637</v>
      </c>
      <c r="G162" s="118">
        <v>15</v>
      </c>
      <c r="H162" s="119">
        <v>35</v>
      </c>
      <c r="I162" s="120"/>
      <c r="J162" s="192"/>
      <c r="K162" s="121"/>
      <c r="L162" s="121">
        <f t="shared" si="114"/>
        <v>12.6</v>
      </c>
      <c r="M162" s="121">
        <v>35</v>
      </c>
      <c r="N162" s="164">
        <v>12</v>
      </c>
      <c r="O162" s="122">
        <f t="shared" si="115"/>
        <v>33.333333333333336</v>
      </c>
      <c r="P162" s="121"/>
      <c r="Q162" s="121"/>
    </row>
    <row r="163" spans="1:17" s="146" customFormat="1" ht="15.75">
      <c r="A163" s="136" t="s">
        <v>215</v>
      </c>
      <c r="B163" s="280" t="s">
        <v>216</v>
      </c>
      <c r="C163" s="281">
        <v>35.200000000000003</v>
      </c>
      <c r="D163" s="139">
        <v>104</v>
      </c>
      <c r="E163" s="154">
        <v>43</v>
      </c>
      <c r="F163" s="140">
        <f t="shared" si="111"/>
        <v>1.2215909090909089</v>
      </c>
      <c r="G163" s="141">
        <v>36</v>
      </c>
      <c r="H163" s="142">
        <v>35</v>
      </c>
      <c r="I163" s="149"/>
      <c r="J163" s="282"/>
      <c r="K163" s="144"/>
      <c r="L163" s="144">
        <f t="shared" si="114"/>
        <v>15.049999999999999</v>
      </c>
      <c r="M163" s="144">
        <v>35</v>
      </c>
      <c r="N163" s="166">
        <v>15</v>
      </c>
      <c r="O163" s="145">
        <f t="shared" si="115"/>
        <v>34.883720930232556</v>
      </c>
      <c r="P163" s="144"/>
      <c r="Q163" s="144"/>
    </row>
    <row r="164" spans="1:17" s="146" customFormat="1" ht="19.5" customHeight="1">
      <c r="A164" s="136" t="s">
        <v>217</v>
      </c>
      <c r="B164" s="148" t="s">
        <v>218</v>
      </c>
      <c r="C164" s="278">
        <v>27.6</v>
      </c>
      <c r="D164" s="279">
        <v>0</v>
      </c>
      <c r="E164" s="155">
        <v>0</v>
      </c>
      <c r="F164" s="140">
        <f t="shared" ref="F164" si="116">E164/C164</f>
        <v>0</v>
      </c>
      <c r="G164" s="149">
        <v>0</v>
      </c>
      <c r="H164" s="148">
        <v>0</v>
      </c>
      <c r="I164" s="148"/>
      <c r="J164" s="148"/>
      <c r="K164" s="144"/>
      <c r="L164" s="144">
        <f t="shared" si="114"/>
        <v>0</v>
      </c>
      <c r="M164" s="144">
        <v>35</v>
      </c>
      <c r="N164" s="166">
        <v>0</v>
      </c>
      <c r="O164" s="145" t="e">
        <f t="shared" si="115"/>
        <v>#DIV/0!</v>
      </c>
      <c r="P164" s="144"/>
      <c r="Q164" s="144"/>
    </row>
    <row r="165" spans="1:17" ht="15.75">
      <c r="A165" s="4"/>
      <c r="B165" s="48" t="s">
        <v>33</v>
      </c>
      <c r="C165" s="104"/>
      <c r="D165" s="57"/>
      <c r="E165" s="45">
        <v>947</v>
      </c>
      <c r="F165" s="86"/>
      <c r="G165" s="14"/>
      <c r="H165" s="57"/>
      <c r="I165" s="57"/>
      <c r="J165" s="195"/>
      <c r="K165" s="15"/>
      <c r="L165" s="78"/>
      <c r="M165" s="15"/>
      <c r="N165" s="167">
        <f>SUM(N157:N164)</f>
        <v>286</v>
      </c>
      <c r="O165" s="88"/>
      <c r="P165" s="15"/>
      <c r="Q165" s="78"/>
    </row>
    <row r="166" spans="1:17">
      <c r="A166" s="212" t="s">
        <v>219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</row>
    <row r="167" spans="1:17" ht="21.75" customHeight="1">
      <c r="A167" s="1" t="s">
        <v>220</v>
      </c>
      <c r="B167" s="2" t="s">
        <v>41</v>
      </c>
      <c r="C167" s="102">
        <v>934.8</v>
      </c>
      <c r="D167" s="7">
        <v>1005</v>
      </c>
      <c r="E167" s="151">
        <v>664</v>
      </c>
      <c r="F167" s="85">
        <f>E167/C167</f>
        <v>0.71031236628155758</v>
      </c>
      <c r="G167" s="64">
        <v>344</v>
      </c>
      <c r="H167" s="36">
        <v>35</v>
      </c>
      <c r="I167" s="18"/>
      <c r="J167" s="115">
        <v>230</v>
      </c>
      <c r="K167" s="4"/>
      <c r="L167" s="78">
        <f t="shared" ref="L167" si="117">E167*M167%</f>
        <v>232.39999999999998</v>
      </c>
      <c r="M167" s="4">
        <v>35</v>
      </c>
      <c r="N167" s="164">
        <v>232</v>
      </c>
      <c r="O167" s="87">
        <f t="shared" ref="O167" si="118">N167/E167%</f>
        <v>34.939759036144579</v>
      </c>
      <c r="P167" s="4"/>
      <c r="Q167" s="78"/>
    </row>
    <row r="168" spans="1:17" s="146" customFormat="1" ht="15.75">
      <c r="A168" s="173" t="s">
        <v>221</v>
      </c>
      <c r="B168" s="174" t="s">
        <v>222</v>
      </c>
      <c r="C168" s="175">
        <v>40.6</v>
      </c>
      <c r="D168" s="139">
        <v>46</v>
      </c>
      <c r="E168" s="154">
        <v>42</v>
      </c>
      <c r="F168" s="140">
        <f t="shared" ref="F168:F178" si="119">E168/C168</f>
        <v>1.0344827586206897</v>
      </c>
      <c r="G168" s="141">
        <v>15</v>
      </c>
      <c r="H168" s="176">
        <v>35</v>
      </c>
      <c r="I168" s="177"/>
      <c r="J168" s="277"/>
      <c r="K168" s="144"/>
      <c r="L168" s="144">
        <f t="shared" ref="L168:L177" si="120">E168*M168%</f>
        <v>14.7</v>
      </c>
      <c r="M168" s="144">
        <v>35</v>
      </c>
      <c r="N168" s="166">
        <v>14</v>
      </c>
      <c r="O168" s="145">
        <f t="shared" ref="O168:O178" si="121">N168/E168%</f>
        <v>33.333333333333336</v>
      </c>
      <c r="P168" s="144"/>
      <c r="Q168" s="144"/>
    </row>
    <row r="169" spans="1:17" s="146" customFormat="1" ht="15.75">
      <c r="A169" s="173" t="s">
        <v>223</v>
      </c>
      <c r="B169" s="174" t="s">
        <v>224</v>
      </c>
      <c r="C169" s="175">
        <v>54.3</v>
      </c>
      <c r="D169" s="139">
        <v>52</v>
      </c>
      <c r="E169" s="154">
        <v>51</v>
      </c>
      <c r="F169" s="140">
        <f t="shared" si="119"/>
        <v>0.93922651933701662</v>
      </c>
      <c r="G169" s="141">
        <v>18</v>
      </c>
      <c r="H169" s="176">
        <v>35</v>
      </c>
      <c r="I169" s="177"/>
      <c r="J169" s="123">
        <v>18</v>
      </c>
      <c r="K169" s="144"/>
      <c r="L169" s="144">
        <f t="shared" si="120"/>
        <v>17.849999999999998</v>
      </c>
      <c r="M169" s="144">
        <v>35</v>
      </c>
      <c r="N169" s="166">
        <v>17</v>
      </c>
      <c r="O169" s="145">
        <f t="shared" si="121"/>
        <v>33.333333333333336</v>
      </c>
      <c r="P169" s="144"/>
      <c r="Q169" s="144"/>
    </row>
    <row r="170" spans="1:17" s="146" customFormat="1" ht="15.75">
      <c r="A170" s="173" t="s">
        <v>225</v>
      </c>
      <c r="B170" s="174" t="s">
        <v>226</v>
      </c>
      <c r="C170" s="175">
        <v>96.9</v>
      </c>
      <c r="D170" s="139">
        <v>147</v>
      </c>
      <c r="E170" s="154">
        <v>151</v>
      </c>
      <c r="F170" s="140">
        <f t="shared" si="119"/>
        <v>1.5583075335397316</v>
      </c>
      <c r="G170" s="141">
        <v>51</v>
      </c>
      <c r="H170" s="176">
        <v>35</v>
      </c>
      <c r="I170" s="177"/>
      <c r="J170" s="123">
        <v>5</v>
      </c>
      <c r="K170" s="144"/>
      <c r="L170" s="144">
        <f t="shared" si="120"/>
        <v>52.849999999999994</v>
      </c>
      <c r="M170" s="144">
        <v>35</v>
      </c>
      <c r="N170" s="166">
        <v>52</v>
      </c>
      <c r="O170" s="145">
        <f t="shared" si="121"/>
        <v>34.437086092715234</v>
      </c>
      <c r="P170" s="144"/>
      <c r="Q170" s="144"/>
    </row>
    <row r="171" spans="1:17" s="146" customFormat="1" ht="15.75">
      <c r="A171" s="173" t="s">
        <v>227</v>
      </c>
      <c r="B171" s="174" t="s">
        <v>228</v>
      </c>
      <c r="C171" s="175">
        <v>31.2</v>
      </c>
      <c r="D171" s="139">
        <v>57</v>
      </c>
      <c r="E171" s="154">
        <v>28</v>
      </c>
      <c r="F171" s="140">
        <f t="shared" si="119"/>
        <v>0.89743589743589747</v>
      </c>
      <c r="G171" s="141">
        <v>17</v>
      </c>
      <c r="H171" s="176">
        <v>35</v>
      </c>
      <c r="I171" s="177"/>
      <c r="J171" s="123">
        <v>10</v>
      </c>
      <c r="K171" s="144"/>
      <c r="L171" s="144">
        <f t="shared" si="120"/>
        <v>9.7999999999999989</v>
      </c>
      <c r="M171" s="144">
        <v>35</v>
      </c>
      <c r="N171" s="166">
        <v>8</v>
      </c>
      <c r="O171" s="145">
        <f t="shared" si="121"/>
        <v>28.571428571428569</v>
      </c>
      <c r="P171" s="144"/>
      <c r="Q171" s="144"/>
    </row>
    <row r="172" spans="1:17" s="146" customFormat="1" ht="15.75">
      <c r="A172" s="173" t="s">
        <v>229</v>
      </c>
      <c r="B172" s="174" t="s">
        <v>230</v>
      </c>
      <c r="C172" s="175">
        <v>15.3</v>
      </c>
      <c r="D172" s="187">
        <v>37</v>
      </c>
      <c r="E172" s="154">
        <v>35</v>
      </c>
      <c r="F172" s="140">
        <f t="shared" si="119"/>
        <v>2.2875816993464051</v>
      </c>
      <c r="G172" s="141">
        <v>7</v>
      </c>
      <c r="H172" s="176">
        <v>35</v>
      </c>
      <c r="I172" s="177"/>
      <c r="J172" s="115">
        <v>7</v>
      </c>
      <c r="K172" s="144">
        <v>100</v>
      </c>
      <c r="L172" s="144">
        <f t="shared" si="120"/>
        <v>12.25</v>
      </c>
      <c r="M172" s="144">
        <v>35</v>
      </c>
      <c r="N172" s="166">
        <v>9</v>
      </c>
      <c r="O172" s="145">
        <f t="shared" si="121"/>
        <v>25.714285714285715</v>
      </c>
      <c r="P172" s="144"/>
      <c r="Q172" s="144"/>
    </row>
    <row r="173" spans="1:17" s="146" customFormat="1" ht="15.75">
      <c r="A173" s="173" t="s">
        <v>231</v>
      </c>
      <c r="B173" s="183" t="s">
        <v>232</v>
      </c>
      <c r="C173" s="184">
        <v>52.1</v>
      </c>
      <c r="D173" s="139">
        <v>39</v>
      </c>
      <c r="E173" s="154">
        <v>43</v>
      </c>
      <c r="F173" s="140">
        <f t="shared" si="119"/>
        <v>0.82533589251439532</v>
      </c>
      <c r="G173" s="141">
        <v>7</v>
      </c>
      <c r="H173" s="176">
        <v>35</v>
      </c>
      <c r="I173" s="177"/>
      <c r="J173" s="277">
        <v>1</v>
      </c>
      <c r="K173" s="144">
        <v>10</v>
      </c>
      <c r="L173" s="144">
        <f t="shared" si="120"/>
        <v>15.049999999999999</v>
      </c>
      <c r="M173" s="144">
        <v>35</v>
      </c>
      <c r="N173" s="166">
        <v>15</v>
      </c>
      <c r="O173" s="145">
        <f t="shared" si="121"/>
        <v>34.883720930232556</v>
      </c>
      <c r="P173" s="144"/>
      <c r="Q173" s="144"/>
    </row>
    <row r="174" spans="1:17" s="146" customFormat="1" ht="15.75">
      <c r="A174" s="173" t="s">
        <v>233</v>
      </c>
      <c r="B174" s="183" t="s">
        <v>234</v>
      </c>
      <c r="C174" s="184">
        <v>59.4</v>
      </c>
      <c r="D174" s="139">
        <v>56</v>
      </c>
      <c r="E174" s="154">
        <v>61</v>
      </c>
      <c r="F174" s="140">
        <f t="shared" si="119"/>
        <v>1.026936026936027</v>
      </c>
      <c r="G174" s="141">
        <v>11</v>
      </c>
      <c r="H174" s="176">
        <v>35</v>
      </c>
      <c r="I174" s="177"/>
      <c r="J174" s="192">
        <v>3</v>
      </c>
      <c r="K174" s="144"/>
      <c r="L174" s="144">
        <f t="shared" si="120"/>
        <v>21.349999999999998</v>
      </c>
      <c r="M174" s="144">
        <v>35</v>
      </c>
      <c r="N174" s="166">
        <v>15</v>
      </c>
      <c r="O174" s="145">
        <f t="shared" si="121"/>
        <v>24.590163934426229</v>
      </c>
      <c r="P174" s="144"/>
      <c r="Q174" s="144"/>
    </row>
    <row r="175" spans="1:17" s="146" customFormat="1" ht="21.75" customHeight="1">
      <c r="A175" s="173" t="s">
        <v>235</v>
      </c>
      <c r="B175" s="183" t="s">
        <v>236</v>
      </c>
      <c r="C175" s="184">
        <v>13.8</v>
      </c>
      <c r="D175" s="139">
        <v>41</v>
      </c>
      <c r="E175" s="154">
        <v>35</v>
      </c>
      <c r="F175" s="140">
        <f t="shared" si="119"/>
        <v>2.5362318840579707</v>
      </c>
      <c r="G175" s="141">
        <v>5</v>
      </c>
      <c r="H175" s="176">
        <v>35</v>
      </c>
      <c r="I175" s="177"/>
      <c r="J175" s="123"/>
      <c r="K175" s="144"/>
      <c r="L175" s="144">
        <f t="shared" si="120"/>
        <v>12.25</v>
      </c>
      <c r="M175" s="144">
        <v>35</v>
      </c>
      <c r="N175" s="166">
        <v>12</v>
      </c>
      <c r="O175" s="145">
        <f t="shared" si="121"/>
        <v>34.285714285714285</v>
      </c>
      <c r="P175" s="144"/>
      <c r="Q175" s="144"/>
    </row>
    <row r="176" spans="1:17" s="101" customFormat="1" ht="20.25" customHeight="1">
      <c r="A176" s="128" t="s">
        <v>237</v>
      </c>
      <c r="B176" s="129" t="s">
        <v>238</v>
      </c>
      <c r="C176" s="113">
        <v>56.6</v>
      </c>
      <c r="D176" s="127">
        <v>44</v>
      </c>
      <c r="E176" s="153">
        <v>39</v>
      </c>
      <c r="F176" s="117">
        <f t="shared" si="119"/>
        <v>0.68904593639575973</v>
      </c>
      <c r="G176" s="118">
        <v>10</v>
      </c>
      <c r="H176" s="124">
        <v>35</v>
      </c>
      <c r="I176" s="130"/>
      <c r="J176" s="123"/>
      <c r="K176" s="121"/>
      <c r="L176" s="121">
        <f t="shared" si="120"/>
        <v>13.649999999999999</v>
      </c>
      <c r="M176" s="121">
        <v>35</v>
      </c>
      <c r="N176" s="164">
        <v>13</v>
      </c>
      <c r="O176" s="122">
        <f t="shared" si="121"/>
        <v>33.333333333333336</v>
      </c>
      <c r="P176" s="121"/>
      <c r="Q176" s="121"/>
    </row>
    <row r="177" spans="1:17" s="146" customFormat="1" ht="15" customHeight="1">
      <c r="A177" s="173" t="s">
        <v>239</v>
      </c>
      <c r="B177" s="183" t="s">
        <v>240</v>
      </c>
      <c r="C177" s="184">
        <v>40.799999999999997</v>
      </c>
      <c r="D177" s="139">
        <v>53</v>
      </c>
      <c r="E177" s="180">
        <v>61</v>
      </c>
      <c r="F177" s="140">
        <f t="shared" si="119"/>
        <v>1.4950980392156863</v>
      </c>
      <c r="G177" s="141">
        <v>16</v>
      </c>
      <c r="H177" s="176">
        <v>35</v>
      </c>
      <c r="I177" s="177"/>
      <c r="J177" s="277"/>
      <c r="K177" s="144"/>
      <c r="L177" s="144">
        <f t="shared" si="120"/>
        <v>21.349999999999998</v>
      </c>
      <c r="M177" s="144">
        <v>35</v>
      </c>
      <c r="N177" s="166">
        <v>5</v>
      </c>
      <c r="O177" s="145">
        <f t="shared" si="121"/>
        <v>8.1967213114754092</v>
      </c>
      <c r="P177" s="144"/>
      <c r="Q177" s="144"/>
    </row>
    <row r="178" spans="1:17" s="146" customFormat="1" ht="15.75">
      <c r="A178" s="185" t="s">
        <v>241</v>
      </c>
      <c r="B178" s="185" t="s">
        <v>242</v>
      </c>
      <c r="C178" s="186">
        <v>57.7</v>
      </c>
      <c r="D178" s="177">
        <v>60</v>
      </c>
      <c r="E178" s="154">
        <v>33</v>
      </c>
      <c r="F178" s="140">
        <f t="shared" si="119"/>
        <v>0.5719237435008665</v>
      </c>
      <c r="G178" s="141">
        <v>20</v>
      </c>
      <c r="H178" s="176">
        <v>35</v>
      </c>
      <c r="I178" s="177"/>
      <c r="J178" s="123">
        <v>2</v>
      </c>
      <c r="K178" s="144"/>
      <c r="L178" s="144">
        <f>E178*M178%</f>
        <v>11.549999999999999</v>
      </c>
      <c r="M178" s="144">
        <v>35</v>
      </c>
      <c r="N178" s="166">
        <v>11</v>
      </c>
      <c r="O178" s="145">
        <f t="shared" si="121"/>
        <v>33.333333333333329</v>
      </c>
      <c r="P178" s="144"/>
      <c r="Q178" s="144"/>
    </row>
    <row r="179" spans="1:17" ht="15.75">
      <c r="A179" s="4"/>
      <c r="B179" s="51" t="s">
        <v>33</v>
      </c>
      <c r="C179" s="114"/>
      <c r="D179" s="58"/>
      <c r="E179" s="157">
        <v>1189</v>
      </c>
      <c r="F179" s="86"/>
      <c r="G179" s="73"/>
      <c r="H179" s="58"/>
      <c r="I179" s="58"/>
      <c r="J179" s="195"/>
      <c r="K179" s="15"/>
      <c r="L179" s="78"/>
      <c r="M179" s="15"/>
      <c r="N179" s="167">
        <f>SUM(N167:N178)</f>
        <v>403</v>
      </c>
      <c r="O179" s="88"/>
      <c r="P179" s="15"/>
      <c r="Q179" s="78"/>
    </row>
    <row r="180" spans="1:17">
      <c r="A180" s="212" t="s">
        <v>243</v>
      </c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4"/>
    </row>
    <row r="181" spans="1:17" ht="15.75">
      <c r="A181" s="1" t="s">
        <v>244</v>
      </c>
      <c r="B181" s="2" t="s">
        <v>19</v>
      </c>
      <c r="C181" s="103">
        <v>816</v>
      </c>
      <c r="D181" s="7">
        <v>273</v>
      </c>
      <c r="E181" s="151">
        <v>335</v>
      </c>
      <c r="F181" s="85">
        <f>E181/C181</f>
        <v>0.41053921568627449</v>
      </c>
      <c r="G181" s="64">
        <v>95</v>
      </c>
      <c r="H181" s="8">
        <v>35</v>
      </c>
      <c r="I181" s="12"/>
      <c r="J181" s="115">
        <v>38</v>
      </c>
      <c r="K181" s="4"/>
      <c r="L181" s="78">
        <f>E181*M181%</f>
        <v>117.24999999999999</v>
      </c>
      <c r="M181" s="4">
        <v>35</v>
      </c>
      <c r="N181" s="164">
        <f t="shared" ref="N181:N184" si="122">E181*M181%</f>
        <v>117.24999999999999</v>
      </c>
      <c r="O181" s="87">
        <f t="shared" ref="O181" si="123">N181/E181%</f>
        <v>34.999999999999993</v>
      </c>
      <c r="P181" s="4"/>
      <c r="Q181" s="78"/>
    </row>
    <row r="182" spans="1:17" ht="30">
      <c r="A182" s="1" t="s">
        <v>245</v>
      </c>
      <c r="B182" s="2" t="s">
        <v>246</v>
      </c>
      <c r="C182" s="103">
        <v>194.7</v>
      </c>
      <c r="D182" s="7">
        <v>78</v>
      </c>
      <c r="E182" s="151">
        <v>57</v>
      </c>
      <c r="F182" s="85">
        <f t="shared" ref="F182:F184" si="124">E182/C182</f>
        <v>0.29275808936825887</v>
      </c>
      <c r="G182" s="64">
        <v>20</v>
      </c>
      <c r="H182" s="8">
        <v>30</v>
      </c>
      <c r="I182" s="12"/>
      <c r="J182" s="123"/>
      <c r="K182" s="4"/>
      <c r="L182" s="78">
        <f t="shared" ref="L182:L184" si="125">E182*M182%</f>
        <v>19.95</v>
      </c>
      <c r="M182" s="4">
        <v>35</v>
      </c>
      <c r="N182" s="164">
        <f t="shared" si="122"/>
        <v>19.95</v>
      </c>
      <c r="O182" s="87">
        <f t="shared" ref="O182:O185" si="126">N182/E182%</f>
        <v>35</v>
      </c>
      <c r="P182" s="4"/>
      <c r="Q182" s="78"/>
    </row>
    <row r="183" spans="1:17" ht="15.75">
      <c r="A183" s="1" t="s">
        <v>247</v>
      </c>
      <c r="B183" s="2" t="s">
        <v>248</v>
      </c>
      <c r="C183" s="103">
        <v>79.34</v>
      </c>
      <c r="D183" s="7">
        <v>5</v>
      </c>
      <c r="E183" s="160">
        <v>6</v>
      </c>
      <c r="F183" s="85">
        <f t="shared" si="124"/>
        <v>7.5623897151499878E-2</v>
      </c>
      <c r="G183" s="64">
        <v>0</v>
      </c>
      <c r="H183" s="8">
        <v>0</v>
      </c>
      <c r="I183" s="24"/>
      <c r="J183" s="123"/>
      <c r="K183" s="4"/>
      <c r="L183" s="78">
        <f t="shared" si="125"/>
        <v>2.0999999999999996</v>
      </c>
      <c r="M183" s="4">
        <v>35</v>
      </c>
      <c r="N183" s="164">
        <f t="shared" si="122"/>
        <v>2.0999999999999996</v>
      </c>
      <c r="O183" s="87">
        <f t="shared" si="126"/>
        <v>34.999999999999993</v>
      </c>
      <c r="P183" s="4"/>
      <c r="Q183" s="78"/>
    </row>
    <row r="184" spans="1:17" s="146" customFormat="1" ht="15.75">
      <c r="A184" s="136" t="s">
        <v>249</v>
      </c>
      <c r="B184" s="168" t="s">
        <v>123</v>
      </c>
      <c r="C184" s="169">
        <v>69</v>
      </c>
      <c r="D184" s="139">
        <v>15</v>
      </c>
      <c r="E184" s="180">
        <v>16</v>
      </c>
      <c r="F184" s="140">
        <f t="shared" si="124"/>
        <v>0.2318840579710145</v>
      </c>
      <c r="G184" s="141">
        <v>0</v>
      </c>
      <c r="H184" s="142">
        <v>0</v>
      </c>
      <c r="I184" s="149"/>
      <c r="J184" s="277"/>
      <c r="K184" s="144"/>
      <c r="L184" s="144">
        <f t="shared" si="125"/>
        <v>5.6</v>
      </c>
      <c r="M184" s="144">
        <v>35</v>
      </c>
      <c r="N184" s="166">
        <v>5</v>
      </c>
      <c r="O184" s="145">
        <f t="shared" si="126"/>
        <v>31.25</v>
      </c>
      <c r="P184" s="144"/>
      <c r="Q184" s="144"/>
    </row>
    <row r="185" spans="1:17" ht="15.75">
      <c r="A185" s="4"/>
      <c r="B185" s="48" t="s">
        <v>33</v>
      </c>
      <c r="C185" s="104"/>
      <c r="D185" s="57"/>
      <c r="E185" s="45">
        <v>414</v>
      </c>
      <c r="F185" s="86"/>
      <c r="G185" s="14"/>
      <c r="H185" s="57"/>
      <c r="I185" s="57"/>
      <c r="J185" s="195"/>
      <c r="K185" s="15"/>
      <c r="L185" s="78"/>
      <c r="M185" s="15"/>
      <c r="N185" s="167">
        <f>SUM(N181:N184)</f>
        <v>144.29999999999998</v>
      </c>
      <c r="O185" s="88">
        <f t="shared" si="126"/>
        <v>34.855072463768117</v>
      </c>
      <c r="P185" s="15"/>
      <c r="Q185" s="78"/>
    </row>
    <row r="186" spans="1:17">
      <c r="A186" s="212">
        <v>35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4"/>
    </row>
    <row r="187" spans="1:17" ht="15.75">
      <c r="A187" s="1" t="s">
        <v>250</v>
      </c>
      <c r="B187" s="2" t="s">
        <v>41</v>
      </c>
      <c r="C187" s="102">
        <v>175.9</v>
      </c>
      <c r="D187" s="7">
        <v>41</v>
      </c>
      <c r="E187" s="151">
        <v>18</v>
      </c>
      <c r="F187" s="85">
        <f>E187/C187</f>
        <v>0.10233086981239341</v>
      </c>
      <c r="G187" s="64">
        <v>14</v>
      </c>
      <c r="H187" s="8">
        <v>35</v>
      </c>
      <c r="I187" s="42"/>
      <c r="J187" s="115"/>
      <c r="K187" s="4"/>
      <c r="L187" s="78">
        <f t="shared" ref="L187" si="127">E187*M187%</f>
        <v>6.3</v>
      </c>
      <c r="M187" s="4">
        <v>35</v>
      </c>
      <c r="N187" s="164">
        <f t="shared" ref="N187:N199" si="128">E187*M187%</f>
        <v>6.3</v>
      </c>
      <c r="O187" s="87">
        <f t="shared" ref="O187" si="129">N187/E187%</f>
        <v>35</v>
      </c>
      <c r="P187" s="4"/>
      <c r="Q187" s="78"/>
    </row>
    <row r="188" spans="1:17" ht="30">
      <c r="A188" s="1" t="s">
        <v>251</v>
      </c>
      <c r="B188" s="2" t="s">
        <v>252</v>
      </c>
      <c r="C188" s="103">
        <v>89.7</v>
      </c>
      <c r="D188" s="7">
        <v>7</v>
      </c>
      <c r="E188" s="151">
        <v>20</v>
      </c>
      <c r="F188" s="85">
        <f t="shared" ref="F188:F199" si="130">E188/C188</f>
        <v>0.2229654403567447</v>
      </c>
      <c r="G188" s="64">
        <v>0</v>
      </c>
      <c r="H188" s="41"/>
      <c r="I188" s="20"/>
      <c r="J188" s="123"/>
      <c r="K188" s="4"/>
      <c r="L188" s="78">
        <f t="shared" ref="L188:L199" si="131">E188*M188%</f>
        <v>7</v>
      </c>
      <c r="M188" s="4">
        <v>35</v>
      </c>
      <c r="N188" s="164">
        <f t="shared" si="128"/>
        <v>7</v>
      </c>
      <c r="O188" s="87">
        <f t="shared" ref="O188:O200" si="132">N188/E188%</f>
        <v>35</v>
      </c>
      <c r="P188" s="4"/>
      <c r="Q188" s="78"/>
    </row>
    <row r="189" spans="1:17" ht="27.75" customHeight="1">
      <c r="A189" s="1" t="s">
        <v>253</v>
      </c>
      <c r="B189" s="2" t="s">
        <v>254</v>
      </c>
      <c r="C189" s="103">
        <v>106.1</v>
      </c>
      <c r="D189" s="7">
        <v>1</v>
      </c>
      <c r="E189" s="151">
        <v>2</v>
      </c>
      <c r="F189" s="85">
        <f t="shared" si="130"/>
        <v>1.8850141376060323E-2</v>
      </c>
      <c r="G189" s="64">
        <v>0</v>
      </c>
      <c r="H189" s="41"/>
      <c r="I189" s="20"/>
      <c r="J189" s="123"/>
      <c r="K189" s="4"/>
      <c r="L189" s="78">
        <f t="shared" si="131"/>
        <v>0.7</v>
      </c>
      <c r="M189" s="4">
        <v>35</v>
      </c>
      <c r="N189" s="164">
        <f t="shared" si="128"/>
        <v>0.7</v>
      </c>
      <c r="O189" s="87">
        <f t="shared" si="132"/>
        <v>35</v>
      </c>
      <c r="P189" s="4"/>
      <c r="Q189" s="78"/>
    </row>
    <row r="190" spans="1:17" ht="15.75">
      <c r="A190" s="1" t="s">
        <v>255</v>
      </c>
      <c r="B190" s="2" t="s">
        <v>256</v>
      </c>
      <c r="C190" s="103">
        <v>122.19</v>
      </c>
      <c r="D190" s="7">
        <v>19</v>
      </c>
      <c r="E190" s="151">
        <v>12</v>
      </c>
      <c r="F190" s="85">
        <f t="shared" si="130"/>
        <v>9.8207709305180454E-2</v>
      </c>
      <c r="G190" s="64">
        <v>0</v>
      </c>
      <c r="H190" s="41"/>
      <c r="I190" s="20"/>
      <c r="J190" s="123"/>
      <c r="K190" s="4"/>
      <c r="L190" s="78">
        <f t="shared" si="131"/>
        <v>4.1999999999999993</v>
      </c>
      <c r="M190" s="4">
        <v>35</v>
      </c>
      <c r="N190" s="164">
        <f t="shared" si="128"/>
        <v>4.1999999999999993</v>
      </c>
      <c r="O190" s="87">
        <f t="shared" si="132"/>
        <v>34.999999999999993</v>
      </c>
      <c r="P190" s="4"/>
      <c r="Q190" s="78"/>
    </row>
    <row r="191" spans="1:17" ht="30">
      <c r="A191" s="1" t="s">
        <v>257</v>
      </c>
      <c r="B191" s="2" t="s">
        <v>258</v>
      </c>
      <c r="C191" s="103">
        <v>78.459999999999994</v>
      </c>
      <c r="D191" s="7">
        <v>24</v>
      </c>
      <c r="E191" s="151">
        <v>22</v>
      </c>
      <c r="F191" s="85">
        <f t="shared" si="130"/>
        <v>0.28039765485597756</v>
      </c>
      <c r="G191" s="64">
        <v>0</v>
      </c>
      <c r="H191" s="41"/>
      <c r="I191" s="20"/>
      <c r="J191" s="123"/>
      <c r="K191" s="4"/>
      <c r="L191" s="78">
        <f t="shared" si="131"/>
        <v>7.6999999999999993</v>
      </c>
      <c r="M191" s="4">
        <v>35</v>
      </c>
      <c r="N191" s="164">
        <f t="shared" si="128"/>
        <v>7.6999999999999993</v>
      </c>
      <c r="O191" s="87">
        <f t="shared" si="132"/>
        <v>35</v>
      </c>
      <c r="P191" s="4"/>
      <c r="Q191" s="78"/>
    </row>
    <row r="192" spans="1:17" ht="15.75">
      <c r="A192" s="1" t="s">
        <v>259</v>
      </c>
      <c r="B192" s="2" t="s">
        <v>260</v>
      </c>
      <c r="C192" s="103">
        <v>81</v>
      </c>
      <c r="D192" s="7">
        <v>8</v>
      </c>
      <c r="E192" s="151">
        <v>10</v>
      </c>
      <c r="F192" s="85">
        <f t="shared" si="130"/>
        <v>0.12345679012345678</v>
      </c>
      <c r="G192" s="64">
        <v>0</v>
      </c>
      <c r="H192" s="41"/>
      <c r="I192" s="20"/>
      <c r="J192" s="123"/>
      <c r="K192" s="4"/>
      <c r="L192" s="78">
        <f t="shared" si="131"/>
        <v>3.5</v>
      </c>
      <c r="M192" s="4">
        <v>35</v>
      </c>
      <c r="N192" s="164">
        <f t="shared" si="128"/>
        <v>3.5</v>
      </c>
      <c r="O192" s="87">
        <f t="shared" si="132"/>
        <v>35</v>
      </c>
      <c r="P192" s="4"/>
      <c r="Q192" s="78"/>
    </row>
    <row r="193" spans="1:17" s="101" customFormat="1" ht="15.75">
      <c r="A193" s="125" t="s">
        <v>261</v>
      </c>
      <c r="B193" s="126" t="s">
        <v>262</v>
      </c>
      <c r="C193" s="103">
        <v>49.6</v>
      </c>
      <c r="D193" s="127">
        <v>28</v>
      </c>
      <c r="E193" s="153">
        <v>40</v>
      </c>
      <c r="F193" s="117">
        <f t="shared" si="130"/>
        <v>0.80645161290322576</v>
      </c>
      <c r="G193" s="118">
        <v>0</v>
      </c>
      <c r="H193" s="119"/>
      <c r="I193" s="120"/>
      <c r="J193" s="123"/>
      <c r="K193" s="121"/>
      <c r="L193" s="121">
        <f t="shared" si="131"/>
        <v>14</v>
      </c>
      <c r="M193" s="121">
        <v>35</v>
      </c>
      <c r="N193" s="164">
        <v>0</v>
      </c>
      <c r="O193" s="122">
        <f t="shared" si="132"/>
        <v>0</v>
      </c>
      <c r="P193" s="121"/>
      <c r="Q193" s="121"/>
    </row>
    <row r="194" spans="1:17" s="146" customFormat="1" ht="30">
      <c r="A194" s="136" t="s">
        <v>263</v>
      </c>
      <c r="B194" s="168" t="s">
        <v>264</v>
      </c>
      <c r="C194" s="169">
        <v>66.3</v>
      </c>
      <c r="D194" s="139">
        <v>30</v>
      </c>
      <c r="E194" s="154">
        <v>34</v>
      </c>
      <c r="F194" s="140">
        <f t="shared" si="130"/>
        <v>0.51282051282051289</v>
      </c>
      <c r="G194" s="141">
        <v>0</v>
      </c>
      <c r="H194" s="142"/>
      <c r="I194" s="149"/>
      <c r="J194" s="123"/>
      <c r="K194" s="144"/>
      <c r="L194" s="144">
        <f t="shared" si="131"/>
        <v>11.899999999999999</v>
      </c>
      <c r="M194" s="144">
        <v>35</v>
      </c>
      <c r="N194" s="166">
        <v>0</v>
      </c>
      <c r="O194" s="145">
        <f t="shared" si="132"/>
        <v>0</v>
      </c>
      <c r="P194" s="144"/>
      <c r="Q194" s="144"/>
    </row>
    <row r="195" spans="1:17" s="146" customFormat="1" ht="15.75">
      <c r="A195" s="136" t="s">
        <v>265</v>
      </c>
      <c r="B195" s="168" t="s">
        <v>266</v>
      </c>
      <c r="C195" s="169">
        <v>42.6</v>
      </c>
      <c r="D195" s="139">
        <v>29</v>
      </c>
      <c r="E195" s="180">
        <v>26</v>
      </c>
      <c r="F195" s="140">
        <f t="shared" si="130"/>
        <v>0.61032863849765251</v>
      </c>
      <c r="G195" s="141">
        <v>0</v>
      </c>
      <c r="H195" s="142"/>
      <c r="I195" s="149"/>
      <c r="J195" s="277"/>
      <c r="K195" s="144"/>
      <c r="L195" s="144">
        <f t="shared" si="131"/>
        <v>9.1</v>
      </c>
      <c r="M195" s="144">
        <v>35</v>
      </c>
      <c r="N195" s="166">
        <v>2</v>
      </c>
      <c r="O195" s="145">
        <f t="shared" si="132"/>
        <v>7.6923076923076916</v>
      </c>
      <c r="P195" s="144"/>
      <c r="Q195" s="144"/>
    </row>
    <row r="196" spans="1:17" ht="20.25" customHeight="1">
      <c r="A196" s="1" t="s">
        <v>267</v>
      </c>
      <c r="B196" s="2" t="s">
        <v>268</v>
      </c>
      <c r="C196" s="103">
        <v>12.2</v>
      </c>
      <c r="D196" s="7">
        <v>0</v>
      </c>
      <c r="E196" s="151">
        <v>0</v>
      </c>
      <c r="F196" s="85">
        <f t="shared" si="130"/>
        <v>0</v>
      </c>
      <c r="G196" s="64">
        <v>0</v>
      </c>
      <c r="H196" s="41"/>
      <c r="I196" s="20"/>
      <c r="J196" s="123"/>
      <c r="K196" s="4"/>
      <c r="L196" s="78">
        <f t="shared" si="131"/>
        <v>0</v>
      </c>
      <c r="M196" s="4">
        <v>35</v>
      </c>
      <c r="N196" s="164">
        <f t="shared" si="128"/>
        <v>0</v>
      </c>
      <c r="O196" s="87" t="e">
        <f t="shared" si="132"/>
        <v>#DIV/0!</v>
      </c>
      <c r="P196" s="4"/>
      <c r="Q196" s="78"/>
    </row>
    <row r="197" spans="1:17" ht="17.25" customHeight="1">
      <c r="A197" s="1" t="s">
        <v>269</v>
      </c>
      <c r="B197" s="2" t="s">
        <v>270</v>
      </c>
      <c r="C197" s="103">
        <v>11.2</v>
      </c>
      <c r="D197" s="7">
        <v>0</v>
      </c>
      <c r="E197" s="151">
        <v>0</v>
      </c>
      <c r="F197" s="85">
        <f t="shared" si="130"/>
        <v>0</v>
      </c>
      <c r="G197" s="64">
        <v>0</v>
      </c>
      <c r="H197" s="41"/>
      <c r="I197" s="20"/>
      <c r="J197" s="123"/>
      <c r="K197" s="4"/>
      <c r="L197" s="78">
        <f t="shared" si="131"/>
        <v>0</v>
      </c>
      <c r="M197" s="4">
        <v>35</v>
      </c>
      <c r="N197" s="164">
        <f t="shared" si="128"/>
        <v>0</v>
      </c>
      <c r="O197" s="87" t="e">
        <f t="shared" si="132"/>
        <v>#DIV/0!</v>
      </c>
      <c r="P197" s="4"/>
      <c r="Q197" s="78"/>
    </row>
    <row r="198" spans="1:17" ht="20.25" customHeight="1">
      <c r="A198" s="1" t="s">
        <v>271</v>
      </c>
      <c r="B198" s="2" t="s">
        <v>272</v>
      </c>
      <c r="C198" s="103">
        <v>15.6</v>
      </c>
      <c r="D198" s="7">
        <v>0</v>
      </c>
      <c r="E198" s="151"/>
      <c r="F198" s="85">
        <f t="shared" si="130"/>
        <v>0</v>
      </c>
      <c r="G198" s="64">
        <v>0</v>
      </c>
      <c r="H198" s="41"/>
      <c r="I198" s="20"/>
      <c r="J198" s="123"/>
      <c r="K198" s="4"/>
      <c r="L198" s="78">
        <f t="shared" si="131"/>
        <v>0</v>
      </c>
      <c r="M198" s="4">
        <v>35</v>
      </c>
      <c r="N198" s="164">
        <f t="shared" si="128"/>
        <v>0</v>
      </c>
      <c r="O198" s="87" t="e">
        <f t="shared" si="132"/>
        <v>#DIV/0!</v>
      </c>
      <c r="P198" s="4"/>
      <c r="Q198" s="78"/>
    </row>
    <row r="199" spans="1:17" s="101" customFormat="1" ht="16.5" customHeight="1">
      <c r="A199" s="125" t="s">
        <v>273</v>
      </c>
      <c r="B199" s="126" t="s">
        <v>274</v>
      </c>
      <c r="C199" s="103">
        <v>42.6</v>
      </c>
      <c r="D199" s="127">
        <v>18</v>
      </c>
      <c r="E199" s="153">
        <v>16</v>
      </c>
      <c r="F199" s="117">
        <f t="shared" si="130"/>
        <v>0.37558685446009388</v>
      </c>
      <c r="G199" s="118">
        <v>0</v>
      </c>
      <c r="H199" s="119"/>
      <c r="I199" s="120"/>
      <c r="J199" s="123"/>
      <c r="K199" s="121"/>
      <c r="L199" s="121">
        <f t="shared" si="131"/>
        <v>5.6</v>
      </c>
      <c r="M199" s="121">
        <v>35</v>
      </c>
      <c r="N199" s="164">
        <v>0</v>
      </c>
      <c r="O199" s="122">
        <f t="shared" si="132"/>
        <v>0</v>
      </c>
      <c r="P199" s="121"/>
      <c r="Q199" s="121"/>
    </row>
    <row r="200" spans="1:17" ht="15.75">
      <c r="A200" s="4"/>
      <c r="B200" s="48" t="s">
        <v>33</v>
      </c>
      <c r="C200" s="104"/>
      <c r="D200" s="57"/>
      <c r="E200" s="45">
        <v>199</v>
      </c>
      <c r="F200" s="86"/>
      <c r="G200" s="14"/>
      <c r="H200" s="57"/>
      <c r="I200" s="57"/>
      <c r="J200" s="195"/>
      <c r="K200" s="15"/>
      <c r="L200" s="78"/>
      <c r="M200" s="15"/>
      <c r="N200" s="167">
        <f>SUM(N187:N199)</f>
        <v>31.4</v>
      </c>
      <c r="O200" s="88">
        <f t="shared" si="132"/>
        <v>15.778894472361808</v>
      </c>
      <c r="P200" s="15"/>
      <c r="Q200" s="78"/>
    </row>
    <row r="201" spans="1:17">
      <c r="A201" s="212" t="s">
        <v>275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4"/>
    </row>
    <row r="202" spans="1:17" ht="15.75">
      <c r="A202" s="1" t="s">
        <v>276</v>
      </c>
      <c r="B202" s="2" t="s">
        <v>41</v>
      </c>
      <c r="C202" s="115">
        <v>0</v>
      </c>
      <c r="D202" s="5">
        <v>0</v>
      </c>
      <c r="E202" s="5">
        <v>0</v>
      </c>
      <c r="F202" s="85"/>
      <c r="G202" s="59">
        <v>0</v>
      </c>
      <c r="H202" s="5">
        <v>0</v>
      </c>
      <c r="I202" s="5">
        <v>0</v>
      </c>
      <c r="J202" s="115">
        <v>0</v>
      </c>
      <c r="K202" s="4"/>
      <c r="L202" s="78">
        <f>E202*M202%</f>
        <v>0</v>
      </c>
      <c r="M202" s="4">
        <v>35</v>
      </c>
      <c r="N202" s="164">
        <f t="shared" ref="N202:N203" si="133">E202*M202%</f>
        <v>0</v>
      </c>
      <c r="O202" s="87" t="e">
        <f>N202/E202%</f>
        <v>#DIV/0!</v>
      </c>
      <c r="P202" s="4"/>
      <c r="Q202" s="78"/>
    </row>
    <row r="203" spans="1:17" ht="30">
      <c r="A203" s="1" t="s">
        <v>277</v>
      </c>
      <c r="B203" s="2" t="s">
        <v>278</v>
      </c>
      <c r="C203" s="115">
        <v>384.78</v>
      </c>
      <c r="D203" s="34">
        <v>157</v>
      </c>
      <c r="E203" s="150">
        <v>89</v>
      </c>
      <c r="F203" s="85">
        <f>E203/C203</f>
        <v>0.23130100317064298</v>
      </c>
      <c r="G203" s="59">
        <v>0</v>
      </c>
      <c r="H203" s="8"/>
      <c r="I203" s="37"/>
      <c r="J203" s="123"/>
      <c r="K203" s="4"/>
      <c r="L203" s="78">
        <f>E203*M203%</f>
        <v>31.15</v>
      </c>
      <c r="M203" s="4">
        <v>35</v>
      </c>
      <c r="N203" s="164">
        <f t="shared" si="133"/>
        <v>31.15</v>
      </c>
      <c r="O203" s="87">
        <f>N203/E203%</f>
        <v>35</v>
      </c>
      <c r="P203" s="4"/>
      <c r="Q203" s="78"/>
    </row>
    <row r="204" spans="1:17" ht="15.75">
      <c r="A204" s="4"/>
      <c r="B204" s="48" t="s">
        <v>33</v>
      </c>
      <c r="C204" s="104"/>
      <c r="D204" s="57"/>
      <c r="E204" s="45">
        <v>89</v>
      </c>
      <c r="F204" s="86"/>
      <c r="G204" s="57"/>
      <c r="H204" s="57"/>
      <c r="I204" s="57"/>
      <c r="J204" s="195"/>
      <c r="K204" s="15"/>
      <c r="L204" s="78"/>
      <c r="M204" s="15"/>
      <c r="N204" s="167">
        <f>SUM(N202:N203)</f>
        <v>31.15</v>
      </c>
      <c r="O204" s="88"/>
      <c r="P204" s="15"/>
      <c r="Q204" s="78"/>
    </row>
    <row r="205" spans="1:17">
      <c r="A205" s="212" t="s">
        <v>279</v>
      </c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4"/>
    </row>
    <row r="206" spans="1:17" ht="15.75">
      <c r="A206" s="1" t="s">
        <v>280</v>
      </c>
      <c r="B206" s="2" t="s">
        <v>19</v>
      </c>
      <c r="C206" s="103">
        <v>247.8</v>
      </c>
      <c r="D206" s="53">
        <v>25</v>
      </c>
      <c r="E206" s="151">
        <v>41</v>
      </c>
      <c r="F206" s="85">
        <f>E206/C206</f>
        <v>0.16545601291364004</v>
      </c>
      <c r="G206" s="64">
        <v>0</v>
      </c>
      <c r="H206" s="8"/>
      <c r="I206" s="20"/>
      <c r="J206" s="115"/>
      <c r="K206" s="4"/>
      <c r="L206" s="78">
        <f>E206*M206%</f>
        <v>14.35</v>
      </c>
      <c r="M206" s="4">
        <v>35</v>
      </c>
      <c r="N206" s="164">
        <f t="shared" ref="N206:N210" si="134">E206*M206%</f>
        <v>14.35</v>
      </c>
      <c r="O206" s="87">
        <f>N206/E206%</f>
        <v>35</v>
      </c>
      <c r="P206" s="4"/>
      <c r="Q206" s="78"/>
    </row>
    <row r="207" spans="1:17" s="146" customFormat="1" ht="30">
      <c r="A207" s="136" t="s">
        <v>281</v>
      </c>
      <c r="B207" s="168" t="s">
        <v>282</v>
      </c>
      <c r="C207" s="169">
        <v>201.53</v>
      </c>
      <c r="D207" s="191">
        <v>4</v>
      </c>
      <c r="E207" s="180">
        <v>12</v>
      </c>
      <c r="F207" s="140">
        <f t="shared" ref="F207:F210" si="135">E207/C207</f>
        <v>5.9544484692105396E-2</v>
      </c>
      <c r="G207" s="141">
        <v>0</v>
      </c>
      <c r="H207" s="142"/>
      <c r="I207" s="155"/>
      <c r="J207" s="123"/>
      <c r="K207" s="144"/>
      <c r="L207" s="144">
        <f t="shared" ref="L207:L210" si="136">E207*M207%</f>
        <v>4.1999999999999993</v>
      </c>
      <c r="M207" s="144">
        <v>35</v>
      </c>
      <c r="N207" s="166">
        <v>3</v>
      </c>
      <c r="O207" s="145">
        <f t="shared" ref="O207:O211" si="137">N207/E207%</f>
        <v>25</v>
      </c>
      <c r="P207" s="144"/>
      <c r="Q207" s="144"/>
    </row>
    <row r="208" spans="1:17" ht="15.75">
      <c r="A208" s="1" t="s">
        <v>283</v>
      </c>
      <c r="B208" s="2" t="s">
        <v>284</v>
      </c>
      <c r="C208" s="103">
        <v>131.56</v>
      </c>
      <c r="D208" s="52">
        <v>0</v>
      </c>
      <c r="E208" s="160">
        <v>19</v>
      </c>
      <c r="F208" s="85">
        <f t="shared" si="135"/>
        <v>0.14442079659470963</v>
      </c>
      <c r="G208" s="64">
        <v>0</v>
      </c>
      <c r="H208" s="8"/>
      <c r="I208" s="37"/>
      <c r="J208" s="123"/>
      <c r="K208" s="4"/>
      <c r="L208" s="78">
        <f t="shared" si="136"/>
        <v>6.6499999999999995</v>
      </c>
      <c r="M208" s="4">
        <v>35</v>
      </c>
      <c r="N208" s="164">
        <f t="shared" si="134"/>
        <v>6.6499999999999995</v>
      </c>
      <c r="O208" s="87">
        <f t="shared" si="137"/>
        <v>35</v>
      </c>
      <c r="P208" s="4"/>
      <c r="Q208" s="78"/>
    </row>
    <row r="209" spans="1:17" s="101" customFormat="1" ht="15.75">
      <c r="A209" s="125" t="s">
        <v>285</v>
      </c>
      <c r="B209" s="126" t="s">
        <v>286</v>
      </c>
      <c r="C209" s="103">
        <v>7.76</v>
      </c>
      <c r="D209" s="127">
        <v>0</v>
      </c>
      <c r="E209" s="161">
        <v>0</v>
      </c>
      <c r="F209" s="117">
        <f t="shared" si="135"/>
        <v>0</v>
      </c>
      <c r="G209" s="118">
        <v>0</v>
      </c>
      <c r="H209" s="120"/>
      <c r="I209" s="131"/>
      <c r="J209" s="123"/>
      <c r="K209" s="121"/>
      <c r="L209" s="121">
        <f t="shared" si="136"/>
        <v>0</v>
      </c>
      <c r="M209" s="121">
        <v>35</v>
      </c>
      <c r="N209" s="164">
        <f t="shared" si="134"/>
        <v>0</v>
      </c>
      <c r="O209" s="122" t="e">
        <f t="shared" si="137"/>
        <v>#DIV/0!</v>
      </c>
      <c r="P209" s="121"/>
      <c r="Q209" s="121"/>
    </row>
    <row r="210" spans="1:17" s="101" customFormat="1" ht="15.75">
      <c r="A210" s="125" t="s">
        <v>287</v>
      </c>
      <c r="B210" s="126" t="s">
        <v>288</v>
      </c>
      <c r="C210" s="103">
        <v>4.37</v>
      </c>
      <c r="D210" s="116">
        <v>0</v>
      </c>
      <c r="E210" s="161">
        <v>1</v>
      </c>
      <c r="F210" s="117">
        <f t="shared" si="135"/>
        <v>0.22883295194508008</v>
      </c>
      <c r="G210" s="118">
        <v>0</v>
      </c>
      <c r="H210" s="119"/>
      <c r="I210" s="120"/>
      <c r="J210" s="115"/>
      <c r="K210" s="121"/>
      <c r="L210" s="121">
        <f t="shared" si="136"/>
        <v>0.35</v>
      </c>
      <c r="M210" s="121">
        <v>35</v>
      </c>
      <c r="N210" s="164">
        <v>0</v>
      </c>
      <c r="O210" s="122">
        <f t="shared" si="137"/>
        <v>0</v>
      </c>
      <c r="P210" s="121"/>
      <c r="Q210" s="121"/>
    </row>
    <row r="211" spans="1:17" ht="15.75">
      <c r="A211" s="4"/>
      <c r="B211" s="48" t="s">
        <v>33</v>
      </c>
      <c r="C211" s="104"/>
      <c r="D211" s="57"/>
      <c r="E211" s="45">
        <v>73</v>
      </c>
      <c r="F211" s="86"/>
      <c r="G211" s="14"/>
      <c r="H211" s="57"/>
      <c r="I211" s="57"/>
      <c r="J211" s="195"/>
      <c r="K211" s="15"/>
      <c r="L211" s="78"/>
      <c r="M211" s="15"/>
      <c r="N211" s="167">
        <f>SUM(N206:N210)</f>
        <v>24</v>
      </c>
      <c r="O211" s="88">
        <f t="shared" si="137"/>
        <v>32.876712328767127</v>
      </c>
      <c r="P211" s="15"/>
      <c r="Q211" s="78"/>
    </row>
    <row r="212" spans="1:17">
      <c r="A212" s="212" t="s">
        <v>289</v>
      </c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4"/>
    </row>
    <row r="213" spans="1:17" ht="15.75">
      <c r="A213" s="1" t="s">
        <v>290</v>
      </c>
      <c r="B213" s="2" t="s">
        <v>41</v>
      </c>
      <c r="C213" s="103">
        <v>431.1</v>
      </c>
      <c r="D213" s="7">
        <v>0</v>
      </c>
      <c r="E213" s="151">
        <v>0</v>
      </c>
      <c r="F213" s="85">
        <f>E213/C213</f>
        <v>0</v>
      </c>
      <c r="G213" s="64">
        <v>0</v>
      </c>
      <c r="H213" s="36"/>
      <c r="I213" s="20"/>
      <c r="J213" s="115"/>
      <c r="K213" s="4"/>
      <c r="L213" s="78">
        <f t="shared" ref="L213" si="138">E213*M213%</f>
        <v>0</v>
      </c>
      <c r="M213" s="4">
        <v>35</v>
      </c>
      <c r="N213" s="164">
        <f t="shared" ref="N213:N215" si="139">E213*M213%</f>
        <v>0</v>
      </c>
      <c r="O213" s="87" t="e">
        <f t="shared" ref="O213" si="140">N213/E213%</f>
        <v>#DIV/0!</v>
      </c>
      <c r="P213" s="4"/>
      <c r="Q213" s="78"/>
    </row>
    <row r="214" spans="1:17" ht="15.75">
      <c r="A214" s="43" t="s">
        <v>291</v>
      </c>
      <c r="B214" s="2" t="s">
        <v>292</v>
      </c>
      <c r="C214" s="103">
        <v>101.6</v>
      </c>
      <c r="D214" s="7">
        <v>0</v>
      </c>
      <c r="E214" s="151">
        <v>0</v>
      </c>
      <c r="F214" s="85">
        <f t="shared" ref="F214:F215" si="141">E214/C214</f>
        <v>0</v>
      </c>
      <c r="G214" s="64">
        <v>0</v>
      </c>
      <c r="H214" s="8"/>
      <c r="I214" s="37"/>
      <c r="J214" s="123"/>
      <c r="K214" s="4"/>
      <c r="L214" s="78">
        <f t="shared" ref="L214:L215" si="142">E214*M214%</f>
        <v>0</v>
      </c>
      <c r="M214" s="4">
        <v>35</v>
      </c>
      <c r="N214" s="164">
        <f t="shared" si="139"/>
        <v>0</v>
      </c>
      <c r="O214" s="87" t="e">
        <f t="shared" ref="O214:O215" si="143">N214/E214%</f>
        <v>#DIV/0!</v>
      </c>
      <c r="P214" s="4"/>
      <c r="Q214" s="78"/>
    </row>
    <row r="215" spans="1:17" s="146" customFormat="1" ht="15.75">
      <c r="A215" s="136" t="s">
        <v>293</v>
      </c>
      <c r="B215" s="168" t="s">
        <v>294</v>
      </c>
      <c r="C215" s="169">
        <v>4.2</v>
      </c>
      <c r="D215" s="139">
        <v>0</v>
      </c>
      <c r="E215" s="154">
        <v>0</v>
      </c>
      <c r="F215" s="140">
        <f t="shared" si="141"/>
        <v>0</v>
      </c>
      <c r="G215" s="141">
        <v>0</v>
      </c>
      <c r="H215" s="142"/>
      <c r="I215" s="149"/>
      <c r="J215" s="277"/>
      <c r="K215" s="144"/>
      <c r="L215" s="144">
        <f t="shared" si="142"/>
        <v>0</v>
      </c>
      <c r="M215" s="144">
        <v>35</v>
      </c>
      <c r="N215" s="166">
        <f t="shared" si="139"/>
        <v>0</v>
      </c>
      <c r="O215" s="145" t="e">
        <f t="shared" si="143"/>
        <v>#DIV/0!</v>
      </c>
      <c r="P215" s="144"/>
      <c r="Q215" s="144"/>
    </row>
    <row r="216" spans="1:17" ht="15.75">
      <c r="A216" s="4"/>
      <c r="B216" s="48" t="s">
        <v>33</v>
      </c>
      <c r="C216" s="104"/>
      <c r="D216" s="57"/>
      <c r="E216" s="45">
        <v>0</v>
      </c>
      <c r="F216" s="86"/>
      <c r="G216" s="14"/>
      <c r="H216" s="57"/>
      <c r="I216" s="57"/>
      <c r="J216" s="195"/>
      <c r="K216" s="15"/>
      <c r="L216" s="78"/>
      <c r="M216" s="15"/>
      <c r="N216" s="167">
        <f>SUM(N213:N215)</f>
        <v>0</v>
      </c>
      <c r="O216" s="88"/>
      <c r="P216" s="15"/>
      <c r="Q216" s="78"/>
    </row>
    <row r="217" spans="1:17">
      <c r="A217" s="212" t="s">
        <v>295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4"/>
    </row>
    <row r="218" spans="1:17" ht="15.75">
      <c r="A218" s="1" t="s">
        <v>296</v>
      </c>
      <c r="B218" s="2" t="s">
        <v>19</v>
      </c>
      <c r="C218" s="103">
        <v>297.64999999999998</v>
      </c>
      <c r="D218" s="7">
        <v>188</v>
      </c>
      <c r="E218" s="151">
        <v>190</v>
      </c>
      <c r="F218" s="85">
        <f>E218/C218</f>
        <v>0.63833361330421645</v>
      </c>
      <c r="G218" s="64">
        <v>65</v>
      </c>
      <c r="H218" s="8">
        <v>35</v>
      </c>
      <c r="I218" s="20"/>
      <c r="J218" s="115"/>
      <c r="K218" s="4"/>
      <c r="L218" s="78">
        <f t="shared" ref="L218" si="144">E218*M218%</f>
        <v>66.5</v>
      </c>
      <c r="M218" s="4">
        <v>35</v>
      </c>
      <c r="N218" s="164">
        <f t="shared" ref="N218:N220" si="145">E218*M218%</f>
        <v>66.5</v>
      </c>
      <c r="O218" s="87">
        <f t="shared" ref="O218" si="146">N218/E218%</f>
        <v>35</v>
      </c>
      <c r="P218" s="4"/>
      <c r="Q218" s="78"/>
    </row>
    <row r="219" spans="1:17" ht="30">
      <c r="A219" s="1" t="s">
        <v>297</v>
      </c>
      <c r="B219" s="2" t="s">
        <v>298</v>
      </c>
      <c r="C219" s="103">
        <v>177.81</v>
      </c>
      <c r="D219" s="7">
        <v>168</v>
      </c>
      <c r="E219" s="151">
        <v>132</v>
      </c>
      <c r="F219" s="85">
        <f t="shared" ref="F219:F220" si="147">E219/C219</f>
        <v>0.74236544626286483</v>
      </c>
      <c r="G219" s="64">
        <v>59</v>
      </c>
      <c r="H219" s="8">
        <v>35</v>
      </c>
      <c r="I219" s="37"/>
      <c r="J219" s="123">
        <v>50</v>
      </c>
      <c r="K219" s="62">
        <v>85</v>
      </c>
      <c r="L219" s="78">
        <f t="shared" ref="L219:L220" si="148">E219*M219%</f>
        <v>46.199999999999996</v>
      </c>
      <c r="M219" s="4">
        <v>35</v>
      </c>
      <c r="N219" s="164">
        <f t="shared" si="145"/>
        <v>46.199999999999996</v>
      </c>
      <c r="O219" s="87">
        <f t="shared" ref="O219:O220" si="149">N219/E219%</f>
        <v>34.999999999999993</v>
      </c>
      <c r="P219" s="4"/>
      <c r="Q219" s="78"/>
    </row>
    <row r="220" spans="1:17" ht="15.75">
      <c r="A220" s="1" t="s">
        <v>305</v>
      </c>
      <c r="B220" s="2" t="s">
        <v>299</v>
      </c>
      <c r="C220" s="103">
        <v>17.899999999999999</v>
      </c>
      <c r="D220" s="7"/>
      <c r="E220" s="151">
        <v>0</v>
      </c>
      <c r="F220" s="85">
        <f t="shared" si="147"/>
        <v>0</v>
      </c>
      <c r="G220" s="64"/>
      <c r="H220" s="8"/>
      <c r="I220" s="37"/>
      <c r="J220" s="123"/>
      <c r="K220" s="4"/>
      <c r="L220" s="78">
        <f t="shared" si="148"/>
        <v>0</v>
      </c>
      <c r="M220" s="4">
        <v>35</v>
      </c>
      <c r="N220" s="164">
        <f t="shared" si="145"/>
        <v>0</v>
      </c>
      <c r="O220" s="87" t="e">
        <f t="shared" si="149"/>
        <v>#DIV/0!</v>
      </c>
      <c r="P220" s="4"/>
      <c r="Q220" s="78"/>
    </row>
    <row r="221" spans="1:17" ht="15.75">
      <c r="A221" s="4"/>
      <c r="B221" s="48" t="s">
        <v>33</v>
      </c>
      <c r="C221" s="104"/>
      <c r="D221" s="57"/>
      <c r="E221" s="45">
        <v>323</v>
      </c>
      <c r="F221" s="86"/>
      <c r="G221" s="14"/>
      <c r="H221" s="57"/>
      <c r="I221" s="57"/>
      <c r="J221" s="195"/>
      <c r="K221" s="15"/>
      <c r="L221" s="78"/>
      <c r="M221" s="15"/>
      <c r="N221" s="167">
        <f>SUM(N218:N220)</f>
        <v>112.69999999999999</v>
      </c>
      <c r="O221" s="88"/>
      <c r="P221" s="15"/>
      <c r="Q221" s="78"/>
    </row>
    <row r="222" spans="1:17">
      <c r="A222" s="212" t="s">
        <v>300</v>
      </c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4"/>
    </row>
    <row r="223" spans="1:17" ht="15.75">
      <c r="A223" s="44" t="s">
        <v>301</v>
      </c>
      <c r="B223" s="2" t="s">
        <v>19</v>
      </c>
      <c r="C223" s="103">
        <v>572.79999999999995</v>
      </c>
      <c r="D223" s="3">
        <v>0</v>
      </c>
      <c r="E223" s="158">
        <v>0</v>
      </c>
      <c r="F223" s="85">
        <f t="shared" ref="F223" si="150">E223/C223</f>
        <v>0</v>
      </c>
      <c r="G223" s="64">
        <v>0</v>
      </c>
      <c r="H223" s="3"/>
      <c r="I223" s="20"/>
      <c r="J223" s="115"/>
      <c r="K223" s="4"/>
      <c r="L223" s="78">
        <f t="shared" ref="L223" si="151">E223*M223%</f>
        <v>0</v>
      </c>
      <c r="M223" s="4">
        <v>35</v>
      </c>
      <c r="N223" s="164">
        <f t="shared" ref="N223:N224" si="152">E223*M223%</f>
        <v>0</v>
      </c>
      <c r="O223" s="87" t="e">
        <f t="shared" ref="O223" si="153">N223/E223%</f>
        <v>#DIV/0!</v>
      </c>
      <c r="P223" s="4"/>
      <c r="Q223" s="78"/>
    </row>
    <row r="224" spans="1:17" ht="15.75">
      <c r="A224" s="4"/>
      <c r="B224" s="48" t="s">
        <v>33</v>
      </c>
      <c r="C224" s="104"/>
      <c r="D224" s="57"/>
      <c r="E224" s="45">
        <v>0</v>
      </c>
      <c r="F224" s="86"/>
      <c r="G224" s="14">
        <v>0</v>
      </c>
      <c r="H224" s="57"/>
      <c r="I224" s="57"/>
      <c r="J224" s="195"/>
      <c r="K224" s="15"/>
      <c r="L224" s="78">
        <f t="shared" ref="L224" si="154">E224*M224%</f>
        <v>0</v>
      </c>
      <c r="M224" s="4">
        <v>35</v>
      </c>
      <c r="N224" s="164">
        <f t="shared" si="152"/>
        <v>0</v>
      </c>
      <c r="O224" s="87" t="e">
        <f t="shared" ref="O224" si="155">N224/E224%</f>
        <v>#DIV/0!</v>
      </c>
      <c r="P224" s="4"/>
      <c r="Q224" s="78"/>
    </row>
    <row r="225" spans="1:17" ht="15.75">
      <c r="A225" s="4"/>
      <c r="B225" s="74" t="s">
        <v>314</v>
      </c>
      <c r="C225" s="104"/>
      <c r="D225" s="46"/>
      <c r="E225" s="45"/>
      <c r="F225" s="84"/>
      <c r="G225" s="17">
        <v>15888</v>
      </c>
      <c r="H225" s="46"/>
      <c r="I225" s="46"/>
      <c r="J225" s="200"/>
      <c r="K225" s="4"/>
      <c r="L225" s="78"/>
      <c r="M225" s="4"/>
      <c r="N225" s="167">
        <f>N224+N221+N216+N211+N204+N200+N185+N179+N165+N155+N152+N147+N137+N133+N120+N115+N111+N106+N99+N93+N84+N76+N71+N60+N56+N52+N48+N42+N35+N29+N24</f>
        <v>13683.750000000004</v>
      </c>
      <c r="O225" s="87"/>
      <c r="P225" s="4"/>
      <c r="Q225" s="78"/>
    </row>
  </sheetData>
  <mergeCells count="55">
    <mergeCell ref="A116:Q116"/>
    <mergeCell ref="A121:Q121"/>
    <mergeCell ref="A77:Q77"/>
    <mergeCell ref="A94:Q94"/>
    <mergeCell ref="A100:Q100"/>
    <mergeCell ref="A107:Q107"/>
    <mergeCell ref="A112:Q112"/>
    <mergeCell ref="F9:F13"/>
    <mergeCell ref="A222:Q222"/>
    <mergeCell ref="A186:Q186"/>
    <mergeCell ref="A201:Q201"/>
    <mergeCell ref="A205:Q205"/>
    <mergeCell ref="A212:Q212"/>
    <mergeCell ref="A217:Q217"/>
    <mergeCell ref="M11:M13"/>
    <mergeCell ref="N10:Q10"/>
    <mergeCell ref="A180:Q180"/>
    <mergeCell ref="A156:Q156"/>
    <mergeCell ref="A148:Q148"/>
    <mergeCell ref="A153:Q153"/>
    <mergeCell ref="A166:Q166"/>
    <mergeCell ref="A138:Q138"/>
    <mergeCell ref="A85:Q85"/>
    <mergeCell ref="J10:K10"/>
    <mergeCell ref="A134:Q134"/>
    <mergeCell ref="E2:H2"/>
    <mergeCell ref="B22:F22"/>
    <mergeCell ref="A25:Q25"/>
    <mergeCell ref="G11:G13"/>
    <mergeCell ref="H11:H13"/>
    <mergeCell ref="I11:I13"/>
    <mergeCell ref="K11:K13"/>
    <mergeCell ref="G9:K9"/>
    <mergeCell ref="A15:Q15"/>
    <mergeCell ref="O11:O13"/>
    <mergeCell ref="P11:P13"/>
    <mergeCell ref="C9:C13"/>
    <mergeCell ref="L9:Q9"/>
    <mergeCell ref="N11:N13"/>
    <mergeCell ref="J11:J13"/>
    <mergeCell ref="A9:A13"/>
    <mergeCell ref="A30:Q30"/>
    <mergeCell ref="L10:M10"/>
    <mergeCell ref="A72:Q72"/>
    <mergeCell ref="A61:Q61"/>
    <mergeCell ref="Q12:Q13"/>
    <mergeCell ref="A57:Q57"/>
    <mergeCell ref="A53:Q53"/>
    <mergeCell ref="A49:Q49"/>
    <mergeCell ref="A43:Q43"/>
    <mergeCell ref="A36:Q36"/>
    <mergeCell ref="D9:E12"/>
    <mergeCell ref="B9:B13"/>
    <mergeCell ref="L11:L13"/>
    <mergeCell ref="G10:I1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2021-04-14T06:58:27Z</dcterms:modified>
</cp:coreProperties>
</file>