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2" i="1" l="1"/>
  <c r="O21" i="1"/>
  <c r="O20" i="1"/>
  <c r="O19" i="1"/>
  <c r="O18" i="1"/>
  <c r="O17" i="1"/>
  <c r="O16" i="1"/>
  <c r="O15" i="1"/>
  <c r="O14" i="1"/>
  <c r="N22" i="1"/>
  <c r="N21" i="1"/>
  <c r="N20" i="1"/>
  <c r="N19" i="1"/>
  <c r="N18" i="1"/>
  <c r="N17" i="1"/>
  <c r="N16" i="1"/>
  <c r="N15" i="1"/>
  <c r="N14" i="1"/>
  <c r="L22" i="1" l="1"/>
  <c r="M21" i="1"/>
  <c r="L21" i="1"/>
  <c r="M20" i="1"/>
  <c r="M22" i="1" s="1"/>
  <c r="L20" i="1"/>
  <c r="J22" i="1"/>
  <c r="J21" i="1"/>
  <c r="I21" i="1"/>
  <c r="H21" i="1"/>
  <c r="K20" i="1"/>
  <c r="K22" i="1" s="1"/>
  <c r="J20" i="1"/>
  <c r="I20" i="1"/>
  <c r="I22" i="1" s="1"/>
  <c r="H20" i="1"/>
  <c r="H22" i="1" s="1"/>
  <c r="G22" i="1"/>
  <c r="F22" i="1"/>
  <c r="D22" i="1"/>
  <c r="E21" i="1"/>
  <c r="D21" i="1"/>
  <c r="G20" i="1"/>
  <c r="F20" i="1"/>
  <c r="E20" i="1"/>
  <c r="E22" i="1" s="1"/>
  <c r="D20" i="1"/>
  <c r="C22" i="1"/>
  <c r="B22" i="1"/>
  <c r="C21" i="1"/>
  <c r="B21" i="1"/>
  <c r="C20" i="1"/>
  <c r="B20" i="1"/>
</calcChain>
</file>

<file path=xl/sharedStrings.xml><?xml version="1.0" encoding="utf-8"?>
<sst xmlns="http://schemas.openxmlformats.org/spreadsheetml/2006/main" count="63" uniqueCount="38">
  <si>
    <t>Информация об обороте товаров (работ,услуг) производимых субъектами малого, среднего предпринимательства</t>
  </si>
  <si>
    <t xml:space="preserve">            Показатели</t>
  </si>
  <si>
    <t>Количество</t>
  </si>
  <si>
    <t>Сумма</t>
  </si>
  <si>
    <t>(центнеров)</t>
  </si>
  <si>
    <t>(тыс.руб.)</t>
  </si>
  <si>
    <t>1.Хлеб</t>
  </si>
  <si>
    <t>2.Хлебобулочные изделия</t>
  </si>
  <si>
    <t>3.Кондитерские изделия</t>
  </si>
  <si>
    <t>4.Мясо</t>
  </si>
  <si>
    <t>5.Колбасные изделия</t>
  </si>
  <si>
    <t>6.Полуфабрикаты мясные</t>
  </si>
  <si>
    <t>Всего х/б изделия</t>
  </si>
  <si>
    <t>Всего мясн.изделия</t>
  </si>
  <si>
    <t xml:space="preserve">          Итого:</t>
  </si>
  <si>
    <t>Дианов Д.Г.</t>
  </si>
  <si>
    <t>Морев Н.М.</t>
  </si>
  <si>
    <t>Лисина М.В.</t>
  </si>
  <si>
    <t>Забелина О. И</t>
  </si>
  <si>
    <t>Основной ОКВЭД</t>
  </si>
  <si>
    <t>Дополнительный ОКВЭД</t>
  </si>
  <si>
    <t>47.11</t>
  </si>
  <si>
    <t xml:space="preserve">47.11.3 </t>
  </si>
  <si>
    <t>56.10.1</t>
  </si>
  <si>
    <t xml:space="preserve">                                            на территории муниципального района "Кыринский район" за 2021 год.</t>
  </si>
  <si>
    <t xml:space="preserve">   ИНН 751000003364</t>
  </si>
  <si>
    <t xml:space="preserve">        Арефьев М.Ф</t>
  </si>
  <si>
    <t xml:space="preserve">                   Яковлева Н.А</t>
  </si>
  <si>
    <t xml:space="preserve">     ИНН 751000314546</t>
  </si>
  <si>
    <t xml:space="preserve">  ИНН 751001289780</t>
  </si>
  <si>
    <t xml:space="preserve">  ИНН 751001533710</t>
  </si>
  <si>
    <t xml:space="preserve">   ИНН 751000256206</t>
  </si>
  <si>
    <t xml:space="preserve">  ИНН 751000765820</t>
  </si>
  <si>
    <t xml:space="preserve">   10.71</t>
  </si>
  <si>
    <t xml:space="preserve">  47.11.3</t>
  </si>
  <si>
    <t xml:space="preserve">  47.11</t>
  </si>
  <si>
    <t xml:space="preserve">  10.71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</si>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</sst>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0" borderId="3" xfId="0" applyFont="1" applyBorder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2" borderId="6" xfId="0" applyFont="1" applyFill="1" applyBorder="1"/>
    <xf numFmtId="0" fontId="1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6" xfId="0" applyFont="1" applyFill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6" xfId="0" applyNumberFormat="1" applyFont="1" applyFill="1" applyBorder="1"/>
    <xf numFmtId="2" fontId="1" fillId="2" borderId="1" xfId="0" applyNumberFormat="1" applyFont="1" applyFill="1" applyBorder="1"/>
    <xf numFmtId="0" fontId="1" fillId="0" borderId="5" xfId="0" applyFont="1" applyBorder="1"/>
    <xf numFmtId="0" fontId="1" fillId="2" borderId="5" xfId="0" applyFont="1" applyFill="1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1" fillId="0" borderId="2" xfId="0" applyFont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vertical="center"/>
    </xf>
    <xf numFmtId="0" fontId="4" fillId="2" borderId="5" xfId="0" applyFont="1" applyFill="1" applyBorder="1" applyAlignment="1"/>
    <xf numFmtId="0" fontId="2" fillId="0" borderId="5" xfId="0" applyFont="1" applyBorder="1"/>
    <xf numFmtId="0" fontId="2" fillId="2" borderId="1" xfId="0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0" fillId="0" borderId="5" xfId="0" applyNumberFormat="1" applyBorder="1"/>
    <xf numFmtId="2" fontId="0" fillId="0" borderId="3" xfId="0" applyNumberFormat="1" applyBorder="1"/>
    <xf numFmtId="0" fontId="0" fillId="0" borderId="6" xfId="0" applyBorder="1"/>
    <xf numFmtId="0" fontId="0" fillId="0" borderId="1" xfId="0" applyBorder="1"/>
    <xf numFmtId="2" fontId="0" fillId="0" borderId="6" xfId="0" applyNumberFormat="1" applyBorder="1"/>
    <xf numFmtId="2" fontId="0" fillId="0" borderId="1" xfId="0" applyNumberFormat="1" applyBorder="1"/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2" borderId="5" xfId="0" applyFont="1" applyFill="1" applyBorder="1" applyAlignment="1">
      <alignment vertical="top"/>
    </xf>
    <xf numFmtId="0" fontId="4" fillId="2" borderId="1" xfId="0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2" fontId="5" fillId="0" borderId="5" xfId="0" applyNumberFormat="1" applyFont="1" applyBorder="1"/>
    <xf numFmtId="2" fontId="5" fillId="0" borderId="3" xfId="0" applyNumberFormat="1" applyFont="1" applyBorder="1"/>
    <xf numFmtId="0" fontId="4" fillId="2" borderId="6" xfId="0" applyFont="1" applyFill="1" applyBorder="1"/>
    <xf numFmtId="0" fontId="5" fillId="2" borderId="6" xfId="0" applyFont="1" applyFill="1" applyBorder="1"/>
    <xf numFmtId="2" fontId="4" fillId="2" borderId="6" xfId="0" applyNumberFormat="1" applyFont="1" applyFill="1" applyBorder="1"/>
    <xf numFmtId="2" fontId="5" fillId="0" borderId="6" xfId="0" applyNumberFormat="1" applyFont="1" applyBorder="1"/>
    <xf numFmtId="2" fontId="5" fillId="0" borderId="1" xfId="0" applyNumberFormat="1" applyFont="1" applyBorder="1"/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tabSelected="1" workbookViewId="0">
      <selection activeCell="M11" sqref="M11"/>
    </sheetView>
  </sheetViews>
  <sheetFormatPr defaultRowHeight="15" x14ac:dyDescent="0.25"/>
  <cols>
    <col min="1" max="1" width="24.140625" customWidth="1"/>
    <col min="2" max="2" width="11.85546875" customWidth="1"/>
    <col min="4" max="4" width="11.7109375" customWidth="1"/>
    <col min="5" max="5" width="10.28515625" customWidth="1"/>
    <col min="6" max="6" width="11.28515625" customWidth="1"/>
    <col min="7" max="8" width="11.140625" customWidth="1"/>
    <col min="9" max="9" width="10.7109375" customWidth="1"/>
    <col min="10" max="10" width="10.85546875" customWidth="1"/>
    <col min="11" max="11" width="10.28515625" customWidth="1"/>
    <col min="12" max="12" width="10.42578125" customWidth="1"/>
    <col min="13" max="13" width="10.140625" customWidth="1"/>
    <col min="14" max="14" width="11.5703125" customWidth="1"/>
  </cols>
  <sheetData>
    <row r="2" spans="1:15" x14ac:dyDescent="0.2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1:15" x14ac:dyDescent="0.25">
      <c r="B3" s="21" t="s">
        <v>24</v>
      </c>
      <c r="C3" s="21"/>
      <c r="D3" s="21"/>
      <c r="E3" s="21"/>
      <c r="F3" s="21"/>
      <c r="G3" s="21"/>
      <c r="H3" s="21"/>
      <c r="I3" s="21"/>
      <c r="J3" s="21"/>
      <c r="K3" s="21"/>
    </row>
    <row r="5" spans="1:15" x14ac:dyDescent="0.25">
      <c r="B5" s="22"/>
      <c r="C5" s="22"/>
      <c r="D5" s="22"/>
      <c r="E5" s="22"/>
      <c r="F5" s="22"/>
      <c r="G5" s="22"/>
      <c r="L5" s="22"/>
      <c r="M5" s="22"/>
    </row>
    <row r="6" spans="1:15" ht="15" customHeight="1" x14ac:dyDescent="0.25">
      <c r="A6" s="1"/>
      <c r="B6" s="53" t="s">
        <v>27</v>
      </c>
      <c r="C6" s="26"/>
      <c r="D6" s="54" t="s">
        <v>26</v>
      </c>
      <c r="E6" s="26"/>
      <c r="F6" s="27" t="s">
        <v>15</v>
      </c>
      <c r="G6" s="28"/>
      <c r="H6" s="29" t="s">
        <v>16</v>
      </c>
      <c r="I6" s="30"/>
      <c r="J6" s="31" t="s">
        <v>17</v>
      </c>
      <c r="K6" s="29"/>
      <c r="L6" s="29" t="s">
        <v>18</v>
      </c>
      <c r="M6" s="42"/>
      <c r="N6" s="44" t="s">
        <v>37</v>
      </c>
      <c r="O6" s="45"/>
    </row>
    <row r="7" spans="1:15" ht="15" customHeight="1" x14ac:dyDescent="0.25">
      <c r="A7" s="23"/>
      <c r="B7" s="55" t="s">
        <v>28</v>
      </c>
      <c r="C7" s="26"/>
      <c r="D7" s="36" t="s">
        <v>25</v>
      </c>
      <c r="E7" s="32"/>
      <c r="F7" s="33" t="s">
        <v>30</v>
      </c>
      <c r="G7" s="34"/>
      <c r="H7" s="35" t="s">
        <v>29</v>
      </c>
      <c r="I7" s="26"/>
      <c r="J7" s="33" t="s">
        <v>31</v>
      </c>
      <c r="K7" s="26"/>
      <c r="L7" s="36" t="s">
        <v>32</v>
      </c>
      <c r="M7" s="26"/>
      <c r="N7" s="43"/>
      <c r="O7" s="46"/>
    </row>
    <row r="8" spans="1:15" x14ac:dyDescent="0.25">
      <c r="A8" s="23" t="s">
        <v>1</v>
      </c>
      <c r="B8" s="13" t="s">
        <v>2</v>
      </c>
      <c r="C8" s="13" t="s">
        <v>3</v>
      </c>
      <c r="D8" s="13" t="s">
        <v>2</v>
      </c>
      <c r="E8" s="13" t="s">
        <v>3</v>
      </c>
      <c r="F8" s="12" t="s">
        <v>2</v>
      </c>
      <c r="G8" s="13" t="s">
        <v>3</v>
      </c>
      <c r="H8" s="24" t="s">
        <v>2</v>
      </c>
      <c r="I8" s="13" t="s">
        <v>3</v>
      </c>
      <c r="J8" s="16" t="s">
        <v>2</v>
      </c>
      <c r="K8" s="16" t="s">
        <v>3</v>
      </c>
      <c r="L8" s="2" t="s">
        <v>2</v>
      </c>
      <c r="M8" s="16" t="s">
        <v>3</v>
      </c>
      <c r="N8" s="66" t="s">
        <v>2</v>
      </c>
      <c r="O8" s="66" t="s">
        <v>3</v>
      </c>
    </row>
    <row r="9" spans="1:15" x14ac:dyDescent="0.25">
      <c r="A9" s="3"/>
      <c r="B9" s="4" t="s">
        <v>4</v>
      </c>
      <c r="C9" s="5" t="s">
        <v>5</v>
      </c>
      <c r="D9" s="4" t="s">
        <v>4</v>
      </c>
      <c r="E9" s="5" t="s">
        <v>5</v>
      </c>
      <c r="F9" s="4" t="s">
        <v>4</v>
      </c>
      <c r="G9" s="5" t="s">
        <v>5</v>
      </c>
      <c r="H9" s="4" t="s">
        <v>4</v>
      </c>
      <c r="I9" s="5" t="s">
        <v>5</v>
      </c>
      <c r="J9" s="2" t="s">
        <v>4</v>
      </c>
      <c r="K9" s="2" t="s">
        <v>5</v>
      </c>
      <c r="L9" s="2" t="s">
        <v>4</v>
      </c>
      <c r="M9" s="2" t="s">
        <v>5</v>
      </c>
      <c r="N9" s="67" t="s">
        <v>4</v>
      </c>
      <c r="O9" s="67" t="s">
        <v>5</v>
      </c>
    </row>
    <row r="10" spans="1:15" x14ac:dyDescent="0.25">
      <c r="A10" s="37" t="s">
        <v>19</v>
      </c>
      <c r="B10" s="39" t="s">
        <v>33</v>
      </c>
      <c r="C10" s="20"/>
      <c r="D10" s="38" t="s">
        <v>21</v>
      </c>
      <c r="E10" s="20"/>
      <c r="F10" s="39" t="s">
        <v>33</v>
      </c>
      <c r="G10" s="20"/>
      <c r="H10" s="40" t="s">
        <v>36</v>
      </c>
      <c r="I10" s="20"/>
      <c r="J10" s="38" t="s">
        <v>22</v>
      </c>
      <c r="K10" s="2"/>
      <c r="L10" s="38" t="s">
        <v>35</v>
      </c>
      <c r="M10" s="2"/>
      <c r="N10" s="49"/>
      <c r="O10" s="50"/>
    </row>
    <row r="11" spans="1:15" x14ac:dyDescent="0.25">
      <c r="A11" s="19"/>
      <c r="B11" s="5"/>
      <c r="C11" s="20"/>
      <c r="D11" s="5"/>
      <c r="E11" s="20"/>
      <c r="F11" s="25"/>
      <c r="G11" s="20"/>
      <c r="H11" s="4"/>
      <c r="I11" s="20"/>
      <c r="J11" s="38"/>
      <c r="K11" s="2"/>
      <c r="L11" s="2"/>
      <c r="M11" s="2"/>
      <c r="N11" s="49"/>
      <c r="O11" s="50"/>
    </row>
    <row r="12" spans="1:15" x14ac:dyDescent="0.25">
      <c r="A12" s="37" t="s">
        <v>20</v>
      </c>
      <c r="B12" s="41" t="s">
        <v>34</v>
      </c>
      <c r="C12" s="20"/>
      <c r="D12" s="5"/>
      <c r="E12" s="20"/>
      <c r="F12" s="5"/>
      <c r="G12" s="20"/>
      <c r="H12" s="4"/>
      <c r="I12" s="20"/>
      <c r="J12" s="38" t="s">
        <v>23</v>
      </c>
      <c r="K12" s="2"/>
      <c r="L12" s="2"/>
      <c r="M12" s="2"/>
      <c r="N12" s="49"/>
      <c r="O12" s="50"/>
    </row>
    <row r="13" spans="1:15" x14ac:dyDescent="0.25">
      <c r="A13" s="19"/>
      <c r="B13" s="5"/>
      <c r="C13" s="20"/>
      <c r="D13" s="5"/>
      <c r="E13" s="20"/>
      <c r="F13" s="5"/>
      <c r="G13" s="20"/>
      <c r="H13" s="4"/>
      <c r="I13" s="20"/>
      <c r="J13" s="16"/>
      <c r="K13" s="16"/>
      <c r="L13" s="16"/>
      <c r="M13" s="16"/>
      <c r="N13" s="49"/>
      <c r="O13" s="50"/>
    </row>
    <row r="14" spans="1:15" x14ac:dyDescent="0.25">
      <c r="A14" s="6" t="s">
        <v>6</v>
      </c>
      <c r="B14" s="7">
        <v>550.37</v>
      </c>
      <c r="C14" s="7">
        <v>1761.1769999999999</v>
      </c>
      <c r="D14" s="14">
        <v>1233</v>
      </c>
      <c r="E14" s="14">
        <v>5795</v>
      </c>
      <c r="F14" s="7">
        <v>85.13</v>
      </c>
      <c r="G14" s="7">
        <v>257.06799999999998</v>
      </c>
      <c r="H14" s="17">
        <v>1770</v>
      </c>
      <c r="I14" s="17">
        <v>6516</v>
      </c>
      <c r="J14" s="10">
        <v>365.74</v>
      </c>
      <c r="K14" s="10">
        <v>1719</v>
      </c>
      <c r="L14" s="10"/>
      <c r="M14" s="10"/>
      <c r="N14" s="51">
        <f>B14+D14+F14+H14+J14+L14</f>
        <v>4004.24</v>
      </c>
      <c r="O14" s="52">
        <f>C14+E14+G14+I14+K14+M14</f>
        <v>16048.244999999999</v>
      </c>
    </row>
    <row r="15" spans="1:15" x14ac:dyDescent="0.25">
      <c r="A15" s="8" t="s">
        <v>7</v>
      </c>
      <c r="B15" s="7">
        <v>538.71</v>
      </c>
      <c r="C15" s="7">
        <v>96.768000000000001</v>
      </c>
      <c r="D15" s="14">
        <v>825</v>
      </c>
      <c r="E15" s="14">
        <v>10312.5</v>
      </c>
      <c r="F15" s="7">
        <v>39.729999999999997</v>
      </c>
      <c r="G15" s="7">
        <v>398.32</v>
      </c>
      <c r="H15" s="17">
        <v>67.52</v>
      </c>
      <c r="I15" s="17">
        <v>954.67</v>
      </c>
      <c r="J15" s="10">
        <v>34.5</v>
      </c>
      <c r="K15" s="10">
        <v>621</v>
      </c>
      <c r="L15" s="10"/>
      <c r="M15" s="10"/>
      <c r="N15" s="51">
        <f t="shared" ref="N15:N22" si="0">B15+D15+F15+H15+J15+L15</f>
        <v>1505.46</v>
      </c>
      <c r="O15" s="52">
        <f t="shared" ref="O15:O22" si="1">C15+E15+G15+I15+K15+M15</f>
        <v>12383.258</v>
      </c>
    </row>
    <row r="16" spans="1:15" x14ac:dyDescent="0.25">
      <c r="A16" s="8" t="s">
        <v>8</v>
      </c>
      <c r="B16" s="7">
        <v>33.6</v>
      </c>
      <c r="C16" s="7">
        <v>672</v>
      </c>
      <c r="D16" s="14">
        <v>155</v>
      </c>
      <c r="E16" s="14">
        <v>5735</v>
      </c>
      <c r="F16" s="7">
        <v>37.75</v>
      </c>
      <c r="G16" s="7">
        <v>548.01</v>
      </c>
      <c r="H16" s="17">
        <v>40.4</v>
      </c>
      <c r="I16" s="17">
        <v>736</v>
      </c>
      <c r="J16" s="10">
        <v>28.4</v>
      </c>
      <c r="K16" s="10">
        <v>625</v>
      </c>
      <c r="L16" s="10"/>
      <c r="M16" s="10"/>
      <c r="N16" s="51">
        <f t="shared" si="0"/>
        <v>295.14999999999998</v>
      </c>
      <c r="O16" s="52">
        <f t="shared" si="1"/>
        <v>8316.01</v>
      </c>
    </row>
    <row r="17" spans="1:15" x14ac:dyDescent="0.25">
      <c r="A17" s="8" t="s">
        <v>9</v>
      </c>
      <c r="B17" s="7"/>
      <c r="C17" s="7"/>
      <c r="D17" s="14">
        <v>673</v>
      </c>
      <c r="E17" s="14">
        <v>14806</v>
      </c>
      <c r="F17" s="7">
        <v>0</v>
      </c>
      <c r="G17" s="7">
        <v>0</v>
      </c>
      <c r="H17" s="17"/>
      <c r="I17" s="17"/>
      <c r="J17" s="10">
        <v>0</v>
      </c>
      <c r="K17" s="10">
        <v>0</v>
      </c>
      <c r="L17" s="10">
        <v>42.67</v>
      </c>
      <c r="M17" s="10">
        <v>1194.67</v>
      </c>
      <c r="N17" s="51">
        <f t="shared" si="0"/>
        <v>715.67</v>
      </c>
      <c r="O17" s="52">
        <f t="shared" si="1"/>
        <v>16000.67</v>
      </c>
    </row>
    <row r="18" spans="1:15" x14ac:dyDescent="0.25">
      <c r="A18" s="8" t="s">
        <v>10</v>
      </c>
      <c r="B18" s="7"/>
      <c r="C18" s="7"/>
      <c r="D18" s="14">
        <v>0</v>
      </c>
      <c r="E18" s="14">
        <v>0</v>
      </c>
      <c r="F18" s="7">
        <v>0</v>
      </c>
      <c r="G18" s="7">
        <v>0</v>
      </c>
      <c r="H18" s="17"/>
      <c r="I18" s="17"/>
      <c r="J18" s="10">
        <v>0</v>
      </c>
      <c r="K18" s="10">
        <v>0</v>
      </c>
      <c r="L18" s="10">
        <v>0</v>
      </c>
      <c r="M18" s="10">
        <v>0</v>
      </c>
      <c r="N18" s="47">
        <f t="shared" si="0"/>
        <v>0</v>
      </c>
      <c r="O18" s="48">
        <f t="shared" si="1"/>
        <v>0</v>
      </c>
    </row>
    <row r="19" spans="1:15" x14ac:dyDescent="0.25">
      <c r="A19" s="8" t="s">
        <v>11</v>
      </c>
      <c r="B19" s="7"/>
      <c r="C19" s="7"/>
      <c r="D19" s="14">
        <v>217</v>
      </c>
      <c r="E19" s="14">
        <v>4448.5</v>
      </c>
      <c r="F19" s="7">
        <v>0</v>
      </c>
      <c r="G19" s="7">
        <v>0</v>
      </c>
      <c r="H19" s="17"/>
      <c r="I19" s="17"/>
      <c r="J19" s="10">
        <v>0</v>
      </c>
      <c r="K19" s="10">
        <v>0</v>
      </c>
      <c r="L19" s="10">
        <v>6.43</v>
      </c>
      <c r="M19" s="10">
        <v>210.98</v>
      </c>
      <c r="N19" s="51">
        <f t="shared" si="0"/>
        <v>223.43</v>
      </c>
      <c r="O19" s="52">
        <f t="shared" si="1"/>
        <v>4659.4799999999996</v>
      </c>
    </row>
    <row r="20" spans="1:15" x14ac:dyDescent="0.25">
      <c r="A20" s="9" t="s">
        <v>12</v>
      </c>
      <c r="B20" s="61">
        <f>SUM(B14:B16)</f>
        <v>1122.6799999999998</v>
      </c>
      <c r="C20" s="56">
        <f>SUM(C14:C16)</f>
        <v>2529.9449999999997</v>
      </c>
      <c r="D20" s="62">
        <f>SUM(D14+D16+D15)</f>
        <v>2213</v>
      </c>
      <c r="E20" s="62">
        <f>SUM(E14+E15+E16)</f>
        <v>21842.5</v>
      </c>
      <c r="F20" s="61">
        <f t="shared" ref="F20:G20" si="2">SUM(F14:F16)</f>
        <v>162.60999999999999</v>
      </c>
      <c r="G20" s="61">
        <f t="shared" si="2"/>
        <v>1203.3979999999999</v>
      </c>
      <c r="H20" s="63">
        <f>SUM(H14+H15+H16)</f>
        <v>1877.92</v>
      </c>
      <c r="I20" s="63">
        <f>SUM(I14+I15+I16)</f>
        <v>8206.67</v>
      </c>
      <c r="J20" s="56">
        <f>SUM(J14:J16)</f>
        <v>428.64</v>
      </c>
      <c r="K20" s="56">
        <f>SUM(K14:K16)</f>
        <v>2965</v>
      </c>
      <c r="L20" s="56">
        <f>SUM(L14:L16)</f>
        <v>0</v>
      </c>
      <c r="M20" s="56">
        <f>SUM(M14:M16)</f>
        <v>0</v>
      </c>
      <c r="N20" s="64">
        <f t="shared" si="0"/>
        <v>5804.85</v>
      </c>
      <c r="O20" s="65">
        <f t="shared" si="1"/>
        <v>36747.512999999999</v>
      </c>
    </row>
    <row r="21" spans="1:15" x14ac:dyDescent="0.25">
      <c r="A21" s="9" t="s">
        <v>13</v>
      </c>
      <c r="B21" s="10">
        <f>SUM(B17:B19)</f>
        <v>0</v>
      </c>
      <c r="C21" s="10">
        <f>SUM(C17:C19)</f>
        <v>0</v>
      </c>
      <c r="D21" s="15">
        <f>SUM(D17:D19)</f>
        <v>890</v>
      </c>
      <c r="E21" s="15">
        <f>SUM(E19+E17)</f>
        <v>19254.5</v>
      </c>
      <c r="F21" s="10">
        <v>0</v>
      </c>
      <c r="G21" s="10">
        <v>0</v>
      </c>
      <c r="H21" s="18">
        <f>SUM(H17+H18+H19)</f>
        <v>0</v>
      </c>
      <c r="I21" s="18">
        <f>SUM(I17+I18+I19)</f>
        <v>0</v>
      </c>
      <c r="J21" s="10">
        <f t="shared" ref="J21" si="3">SUM(J17:J19)</f>
        <v>0</v>
      </c>
      <c r="K21" s="10">
        <v>0</v>
      </c>
      <c r="L21" s="10">
        <f>SUM(L17:L19)</f>
        <v>49.1</v>
      </c>
      <c r="M21" s="10">
        <f>SUM(M17:M19)</f>
        <v>1405.65</v>
      </c>
      <c r="N21" s="51">
        <f t="shared" si="0"/>
        <v>939.1</v>
      </c>
      <c r="O21" s="52">
        <f t="shared" si="1"/>
        <v>20660.150000000001</v>
      </c>
    </row>
    <row r="22" spans="1:15" x14ac:dyDescent="0.25">
      <c r="A22" s="11" t="s">
        <v>14</v>
      </c>
      <c r="B22" s="56">
        <f>SUM(B14:B19)</f>
        <v>1122.6799999999998</v>
      </c>
      <c r="C22" s="56">
        <f>SUM(C14:C19)</f>
        <v>2529.9449999999997</v>
      </c>
      <c r="D22" s="57">
        <f>SUM(D14:D19)</f>
        <v>3103</v>
      </c>
      <c r="E22" s="57">
        <f>SUM(E20:E21)</f>
        <v>41097</v>
      </c>
      <c r="F22" s="56">
        <f>SUM(F14:F19)</f>
        <v>162.60999999999999</v>
      </c>
      <c r="G22" s="56">
        <f>SUM(G14:G19)</f>
        <v>1203.3979999999999</v>
      </c>
      <c r="H22" s="58">
        <f>SUM(H20+H21)</f>
        <v>1877.92</v>
      </c>
      <c r="I22" s="58">
        <f>SUM(I20+I21)</f>
        <v>8206.67</v>
      </c>
      <c r="J22" s="56">
        <f t="shared" ref="J22" si="4">SUM(J14:J19)</f>
        <v>428.64</v>
      </c>
      <c r="K22" s="56">
        <f>SUM(K20:K21)</f>
        <v>2965</v>
      </c>
      <c r="L22" s="56">
        <f>SUM(L14:L19)</f>
        <v>49.1</v>
      </c>
      <c r="M22" s="56">
        <f>SUM(M20:M21)</f>
        <v>1405.65</v>
      </c>
      <c r="N22" s="59">
        <f t="shared" si="0"/>
        <v>6743.9500000000007</v>
      </c>
      <c r="O22" s="60">
        <f t="shared" si="1"/>
        <v>57407.663</v>
      </c>
    </row>
  </sheetData>
  <mergeCells count="5"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2022-12-07T06:21:31Z</dcterms:modified>
</cp:coreProperties>
</file>