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4" i="1" l="1"/>
  <c r="N14" i="1"/>
  <c r="O13" i="1"/>
  <c r="N13" i="1"/>
  <c r="M19" i="1"/>
  <c r="M21" i="1" s="1"/>
  <c r="L19" i="1"/>
  <c r="L21" i="1" s="1"/>
  <c r="J21" i="1" l="1"/>
  <c r="J20" i="1"/>
  <c r="I20" i="1"/>
  <c r="H20" i="1"/>
  <c r="K19" i="1"/>
  <c r="K21" i="1" s="1"/>
  <c r="J19" i="1"/>
  <c r="I19" i="1"/>
  <c r="H19" i="1"/>
  <c r="G21" i="1"/>
  <c r="F21" i="1"/>
  <c r="D21" i="1"/>
  <c r="E20" i="1"/>
  <c r="D20" i="1"/>
  <c r="G19" i="1"/>
  <c r="F19" i="1"/>
  <c r="E19" i="1"/>
  <c r="D19" i="1"/>
  <c r="C21" i="1"/>
  <c r="B21" i="1"/>
  <c r="C20" i="1"/>
  <c r="B20" i="1"/>
  <c r="C19" i="1"/>
  <c r="B19" i="1"/>
  <c r="H21" i="1" l="1"/>
  <c r="N21" i="1" s="1"/>
  <c r="N19" i="1"/>
  <c r="I21" i="1"/>
  <c r="O21" i="1" s="1"/>
  <c r="O19" i="1"/>
  <c r="E21" i="1"/>
</calcChain>
</file>

<file path=xl/sharedStrings.xml><?xml version="1.0" encoding="utf-8"?>
<sst xmlns="http://schemas.openxmlformats.org/spreadsheetml/2006/main" count="62" uniqueCount="37">
  <si>
    <t xml:space="preserve">            Показатели</t>
  </si>
  <si>
    <t>Количество</t>
  </si>
  <si>
    <t>Сумма</t>
  </si>
  <si>
    <t>(центнеров)</t>
  </si>
  <si>
    <t>(тыс.руб.)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</si>
  <si>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</si>
  <si>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</si>
  <si>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</si>
  <si>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</si>
  <si>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</si>
  <si>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</si>
  <si>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>Всего х/б изделия</t>
  </si>
  <si>
    <t>Всего мясн.изделия</t>
  </si>
  <si>
    <t xml:space="preserve">          Итого:</t>
  </si>
  <si>
    <t>Дианов Д.Г.</t>
  </si>
  <si>
    <t>Морев Н.М.</t>
  </si>
  <si>
    <t>Лисина М.В.</t>
  </si>
  <si>
    <t>Основной ОКВЭД</t>
  </si>
  <si>
    <t>Дополнительный ОКВЭД</t>
  </si>
  <si>
    <t>47.11</t>
  </si>
  <si>
    <t>56.10.1</t>
  </si>
  <si>
    <t>Макушева Е.Л</t>
  </si>
  <si>
    <t>ИНН 751000314546</t>
  </si>
  <si>
    <t xml:space="preserve"> 10.71</t>
  </si>
  <si>
    <t xml:space="preserve">  10.71</t>
  </si>
  <si>
    <t xml:space="preserve">      ИНН 751000006647</t>
  </si>
  <si>
    <t xml:space="preserve">    ИНН 751000003364</t>
  </si>
  <si>
    <t xml:space="preserve">            Арефьев М.Ф.</t>
  </si>
  <si>
    <t xml:space="preserve">       Яковлева Н.А </t>
  </si>
  <si>
    <t xml:space="preserve">      ИНН 751001533710</t>
  </si>
  <si>
    <t xml:space="preserve">     ИНН 751000256206</t>
  </si>
  <si>
    <t xml:space="preserve">            ИНН 751001289780</t>
  </si>
  <si>
    <t xml:space="preserve">   10.71</t>
  </si>
  <si>
    <t xml:space="preserve">              Итого</t>
  </si>
  <si>
    <t xml:space="preserve">                    Информация об обороте товаров (работ,услуг) производимых субъектами малого, среднего предпринимательства</t>
  </si>
  <si>
    <t xml:space="preserve"> в соответствии с классификацией по видам экономической деятельности  на территории муниципального района "Кыринский " район за 3 квартал 2022 года.   </t>
  </si>
  <si>
    <t>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</si>
</sst>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2" borderId="6" xfId="0" applyFont="1" applyFill="1" applyBorder="1"/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1" xfId="0" applyFont="1" applyFill="1" applyBorder="1"/>
    <xf numFmtId="2" fontId="2" fillId="2" borderId="6" xfId="0" applyNumberFormat="1" applyFont="1" applyFill="1" applyBorder="1"/>
    <xf numFmtId="2" fontId="2" fillId="2" borderId="1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4" xfId="0" applyBorder="1"/>
    <xf numFmtId="0" fontId="2" fillId="0" borderId="11" xfId="0" applyFont="1" applyBorder="1" applyAlignment="1"/>
    <xf numFmtId="0" fontId="2" fillId="0" borderId="7" xfId="0" applyFont="1" applyBorder="1" applyAlignment="1"/>
    <xf numFmtId="0" fontId="5" fillId="2" borderId="12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17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5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2" fontId="5" fillId="2" borderId="1" xfId="0" applyNumberFormat="1" applyFont="1" applyFill="1" applyBorder="1"/>
    <xf numFmtId="0" fontId="5" fillId="2" borderId="6" xfId="0" applyFont="1" applyFill="1" applyBorder="1"/>
    <xf numFmtId="0" fontId="6" fillId="2" borderId="6" xfId="0" applyFont="1" applyFill="1" applyBorder="1"/>
    <xf numFmtId="2" fontId="5" fillId="2" borderId="6" xfId="0" applyNumberFormat="1" applyFont="1" applyFill="1" applyBorder="1"/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4" fillId="0" borderId="12" xfId="0" applyFont="1" applyBorder="1" applyAlignment="1"/>
    <xf numFmtId="0" fontId="4" fillId="0" borderId="10" xfId="0" applyFont="1" applyBorder="1" applyAlignment="1"/>
    <xf numFmtId="0" fontId="0" fillId="0" borderId="2" xfId="0" applyBorder="1"/>
    <xf numFmtId="0" fontId="0" fillId="0" borderId="6" xfId="0" applyBorder="1"/>
    <xf numFmtId="0" fontId="0" fillId="0" borderId="1" xfId="0" applyBorder="1"/>
    <xf numFmtId="2" fontId="0" fillId="0" borderId="6" xfId="0" applyNumberFormat="1" applyBorder="1"/>
    <xf numFmtId="2" fontId="0" fillId="0" borderId="1" xfId="0" applyNumberFormat="1" applyBorder="1"/>
    <xf numFmtId="0" fontId="0" fillId="0" borderId="3" xfId="0" applyBorder="1"/>
    <xf numFmtId="2" fontId="4" fillId="0" borderId="6" xfId="0" applyNumberFormat="1" applyFont="1" applyBorder="1"/>
    <xf numFmtId="2" fontId="4" fillId="0" borderId="1" xfId="0" applyNumberFormat="1" applyFont="1" applyBorder="1"/>
    <xf numFmtId="0" fontId="4" fillId="0" borderId="6" xfId="0" applyFont="1" applyBorder="1"/>
    <xf numFmtId="0" fontId="4" fillId="0" borderId="1" xfId="0" applyFont="1" applyBorder="1"/>
    <xf numFmtId="2" fontId="4" fillId="0" borderId="3" xfId="0" applyNumberFormat="1" applyFont="1" applyBorder="1"/>
    <xf numFmtId="0" fontId="1" fillId="0" borderId="0" xfId="0" applyFont="1"/>
    <xf numFmtId="0" fontId="5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workbookViewId="0">
      <selection activeCell="I26" sqref="I26"/>
    </sheetView>
  </sheetViews>
  <sheetFormatPr defaultRowHeight="15" x14ac:dyDescent="0.25"/>
  <cols>
    <col min="1" max="1" width="25" customWidth="1"/>
    <col min="2" max="2" width="13.42578125" customWidth="1"/>
    <col min="4" max="4" width="11.7109375" customWidth="1"/>
    <col min="5" max="5" width="10.28515625" customWidth="1"/>
    <col min="6" max="6" width="11.28515625" customWidth="1"/>
    <col min="7" max="7" width="11.140625" customWidth="1"/>
    <col min="8" max="8" width="12.5703125" customWidth="1"/>
    <col min="9" max="9" width="11.5703125" customWidth="1"/>
    <col min="10" max="10" width="10.85546875" customWidth="1"/>
    <col min="11" max="11" width="10.28515625" customWidth="1"/>
    <col min="12" max="12" width="11.85546875" customWidth="1"/>
  </cols>
  <sheetData>
    <row r="2" spans="1:15" x14ac:dyDescent="0.25"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69"/>
      <c r="M2" s="69"/>
      <c r="N2" s="69"/>
      <c r="O2" s="69"/>
    </row>
    <row r="3" spans="1:15" x14ac:dyDescent="0.25"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69"/>
      <c r="M3" s="69"/>
      <c r="N3" s="69"/>
      <c r="O3" s="69"/>
    </row>
    <row r="4" spans="1:1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ht="15" customHeight="1" x14ac:dyDescent="0.25">
      <c r="A6" s="27"/>
      <c r="B6" s="28" t="s">
        <v>28</v>
      </c>
      <c r="C6" s="29"/>
      <c r="D6" s="30" t="s">
        <v>27</v>
      </c>
      <c r="E6" s="29"/>
      <c r="F6" s="70" t="s">
        <v>14</v>
      </c>
      <c r="G6" s="71"/>
      <c r="H6" s="72" t="s">
        <v>15</v>
      </c>
      <c r="I6" s="73"/>
      <c r="J6" s="72" t="s">
        <v>16</v>
      </c>
      <c r="K6" s="73"/>
      <c r="L6" s="74" t="s">
        <v>21</v>
      </c>
      <c r="M6" s="74"/>
      <c r="N6" s="56" t="s">
        <v>33</v>
      </c>
      <c r="O6" s="57"/>
    </row>
    <row r="7" spans="1:15" ht="15" customHeight="1" x14ac:dyDescent="0.25">
      <c r="A7" s="26"/>
      <c r="B7" s="31" t="s">
        <v>25</v>
      </c>
      <c r="C7" s="32"/>
      <c r="D7" s="33" t="s">
        <v>26</v>
      </c>
      <c r="E7" s="34"/>
      <c r="F7" s="35" t="s">
        <v>29</v>
      </c>
      <c r="G7" s="36"/>
      <c r="H7" s="37" t="s">
        <v>31</v>
      </c>
      <c r="I7" s="38"/>
      <c r="J7" s="39" t="s">
        <v>30</v>
      </c>
      <c r="K7" s="40"/>
      <c r="L7" s="41" t="s">
        <v>22</v>
      </c>
      <c r="M7" s="21"/>
      <c r="N7" s="53"/>
      <c r="O7" s="54"/>
    </row>
    <row r="8" spans="1:15" x14ac:dyDescent="0.25">
      <c r="A8" s="22" t="s">
        <v>0</v>
      </c>
      <c r="B8" s="2" t="s">
        <v>1</v>
      </c>
      <c r="C8" s="3" t="s">
        <v>2</v>
      </c>
      <c r="D8" s="2" t="s">
        <v>1</v>
      </c>
      <c r="E8" s="3" t="s">
        <v>2</v>
      </c>
      <c r="F8" s="13" t="s">
        <v>1</v>
      </c>
      <c r="G8" s="3" t="s">
        <v>2</v>
      </c>
      <c r="H8" s="13" t="s">
        <v>1</v>
      </c>
      <c r="I8" s="14" t="s">
        <v>2</v>
      </c>
      <c r="J8" s="1" t="s">
        <v>1</v>
      </c>
      <c r="K8" s="1" t="s">
        <v>2</v>
      </c>
      <c r="L8" s="21" t="s">
        <v>1</v>
      </c>
      <c r="M8" s="21" t="s">
        <v>2</v>
      </c>
      <c r="N8" s="23" t="s">
        <v>1</v>
      </c>
      <c r="O8" s="23" t="s">
        <v>2</v>
      </c>
    </row>
    <row r="9" spans="1:15" x14ac:dyDescent="0.25">
      <c r="A9" s="4"/>
      <c r="B9" s="5" t="s">
        <v>3</v>
      </c>
      <c r="C9" s="6" t="s">
        <v>4</v>
      </c>
      <c r="D9" s="5" t="s">
        <v>3</v>
      </c>
      <c r="E9" s="6" t="s">
        <v>4</v>
      </c>
      <c r="F9" s="5" t="s">
        <v>3</v>
      </c>
      <c r="G9" s="6" t="s">
        <v>4</v>
      </c>
      <c r="H9" s="5" t="s">
        <v>3</v>
      </c>
      <c r="I9" s="6" t="s">
        <v>4</v>
      </c>
      <c r="J9" s="1" t="s">
        <v>3</v>
      </c>
      <c r="K9" s="1" t="s">
        <v>4</v>
      </c>
      <c r="L9" s="21" t="s">
        <v>3</v>
      </c>
      <c r="M9" s="21" t="s">
        <v>4</v>
      </c>
      <c r="N9" s="23" t="s">
        <v>3</v>
      </c>
      <c r="O9" s="23" t="s">
        <v>4</v>
      </c>
    </row>
    <row r="10" spans="1:15" x14ac:dyDescent="0.25">
      <c r="A10" s="46" t="s">
        <v>17</v>
      </c>
      <c r="B10" s="42" t="s">
        <v>24</v>
      </c>
      <c r="C10" s="43"/>
      <c r="D10" s="44" t="s">
        <v>19</v>
      </c>
      <c r="E10" s="20"/>
      <c r="F10" s="42" t="s">
        <v>24</v>
      </c>
      <c r="G10" s="20"/>
      <c r="H10" s="44" t="s">
        <v>32</v>
      </c>
      <c r="I10" s="43"/>
      <c r="J10" s="44" t="s">
        <v>20</v>
      </c>
      <c r="K10" s="44"/>
      <c r="L10" s="45" t="s">
        <v>23</v>
      </c>
      <c r="M10" s="1"/>
      <c r="N10" s="59"/>
      <c r="O10" s="60"/>
    </row>
    <row r="11" spans="1:15" x14ac:dyDescent="0.25">
      <c r="A11" s="46" t="s">
        <v>18</v>
      </c>
      <c r="B11" s="6"/>
      <c r="C11" s="20"/>
      <c r="D11" s="6"/>
      <c r="E11" s="20"/>
      <c r="F11" s="6"/>
      <c r="G11" s="20"/>
      <c r="H11" s="6"/>
      <c r="I11" s="20"/>
      <c r="J11" s="1"/>
      <c r="K11" s="1"/>
      <c r="L11" s="1"/>
      <c r="M11" s="1"/>
      <c r="N11" s="59"/>
      <c r="O11" s="60"/>
    </row>
    <row r="12" spans="1:15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3"/>
      <c r="K12" s="23"/>
      <c r="L12" s="23"/>
      <c r="M12" s="23"/>
      <c r="N12" s="59"/>
      <c r="O12" s="60"/>
    </row>
    <row r="13" spans="1:15" x14ac:dyDescent="0.25">
      <c r="A13" s="7" t="s">
        <v>5</v>
      </c>
      <c r="B13" s="8">
        <v>353.3</v>
      </c>
      <c r="C13" s="8">
        <v>1793.1</v>
      </c>
      <c r="D13" s="15">
        <v>1201</v>
      </c>
      <c r="E13" s="15">
        <v>4563.8</v>
      </c>
      <c r="F13" s="8">
        <v>62.55</v>
      </c>
      <c r="G13" s="8">
        <v>218.93</v>
      </c>
      <c r="H13" s="17">
        <v>851</v>
      </c>
      <c r="I13" s="17">
        <v>3375</v>
      </c>
      <c r="J13" s="11">
        <v>329.2</v>
      </c>
      <c r="K13" s="11">
        <v>1481</v>
      </c>
      <c r="L13" s="11">
        <v>16.399999999999999</v>
      </c>
      <c r="M13" s="11">
        <v>184.5</v>
      </c>
      <c r="N13" s="61">
        <f>B13+D13+F13+H13+J13+L13</f>
        <v>2813.45</v>
      </c>
      <c r="O13" s="62">
        <f>C13+E13+G13+I13+K13+M13</f>
        <v>11616.33</v>
      </c>
    </row>
    <row r="14" spans="1:15" x14ac:dyDescent="0.25">
      <c r="A14" s="9" t="s">
        <v>6</v>
      </c>
      <c r="B14" s="8">
        <v>24.3</v>
      </c>
      <c r="C14" s="8">
        <v>409.8</v>
      </c>
      <c r="D14" s="15">
        <v>441</v>
      </c>
      <c r="E14" s="15">
        <v>5777.1</v>
      </c>
      <c r="F14" s="8">
        <v>28.95</v>
      </c>
      <c r="G14" s="8">
        <v>295.63</v>
      </c>
      <c r="H14" s="17">
        <v>29.04</v>
      </c>
      <c r="I14" s="17">
        <v>392</v>
      </c>
      <c r="J14" s="11">
        <v>13.9</v>
      </c>
      <c r="K14" s="11">
        <v>217</v>
      </c>
      <c r="L14" s="11">
        <v>55.2</v>
      </c>
      <c r="M14" s="11">
        <v>1778.7</v>
      </c>
      <c r="N14" s="61">
        <f>B14+D14+F14+H14+J14+L14</f>
        <v>592.39</v>
      </c>
      <c r="O14" s="62">
        <f>C14+E14+G14+I14+K14+M14</f>
        <v>8870.2300000000014</v>
      </c>
    </row>
    <row r="15" spans="1:15" x14ac:dyDescent="0.25">
      <c r="A15" s="9" t="s">
        <v>7</v>
      </c>
      <c r="B15" s="8">
        <v>21.85</v>
      </c>
      <c r="C15" s="8">
        <v>460.4</v>
      </c>
      <c r="D15" s="15">
        <v>35.9</v>
      </c>
      <c r="E15" s="15">
        <v>1475.49</v>
      </c>
      <c r="F15" s="8">
        <v>28.35</v>
      </c>
      <c r="G15" s="8">
        <v>456.5</v>
      </c>
      <c r="H15" s="17">
        <v>30</v>
      </c>
      <c r="I15" s="17">
        <v>540</v>
      </c>
      <c r="J15" s="11">
        <v>16.100000000000001</v>
      </c>
      <c r="K15" s="11">
        <v>354.6</v>
      </c>
      <c r="L15" s="11"/>
      <c r="M15" s="11"/>
      <c r="N15" s="59"/>
      <c r="O15" s="60"/>
    </row>
    <row r="16" spans="1:15" x14ac:dyDescent="0.25">
      <c r="A16" s="9" t="s">
        <v>8</v>
      </c>
      <c r="B16" s="8"/>
      <c r="C16" s="8"/>
      <c r="D16" s="15">
        <v>75</v>
      </c>
      <c r="E16" s="15">
        <v>2025</v>
      </c>
      <c r="F16" s="8"/>
      <c r="G16" s="8"/>
      <c r="H16" s="17"/>
      <c r="I16" s="17"/>
      <c r="J16" s="11"/>
      <c r="K16" s="11"/>
      <c r="L16" s="11"/>
      <c r="M16" s="11"/>
      <c r="N16" s="53"/>
      <c r="O16" s="58"/>
    </row>
    <row r="17" spans="1:15" x14ac:dyDescent="0.25">
      <c r="A17" s="9" t="s">
        <v>9</v>
      </c>
      <c r="B17" s="8"/>
      <c r="C17" s="8"/>
      <c r="D17" s="15">
        <v>0</v>
      </c>
      <c r="E17" s="15">
        <v>0</v>
      </c>
      <c r="F17" s="8">
        <v>0</v>
      </c>
      <c r="G17" s="8">
        <v>0</v>
      </c>
      <c r="H17" s="17"/>
      <c r="I17" s="17"/>
      <c r="J17" s="11"/>
      <c r="K17" s="11"/>
      <c r="L17" s="11"/>
      <c r="M17" s="11"/>
      <c r="N17" s="55"/>
      <c r="O17" s="63"/>
    </row>
    <row r="18" spans="1:15" x14ac:dyDescent="0.25">
      <c r="A18" s="9" t="s">
        <v>10</v>
      </c>
      <c r="B18" s="8"/>
      <c r="C18" s="8"/>
      <c r="D18" s="15"/>
      <c r="E18" s="15"/>
      <c r="F18" s="8">
        <v>0</v>
      </c>
      <c r="G18" s="8">
        <v>0</v>
      </c>
      <c r="H18" s="17"/>
      <c r="I18" s="17"/>
      <c r="J18" s="11">
        <v>0</v>
      </c>
      <c r="K18" s="11">
        <v>0</v>
      </c>
      <c r="L18" s="11"/>
      <c r="M18" s="11"/>
      <c r="N18" s="59"/>
      <c r="O18" s="60"/>
    </row>
    <row r="19" spans="1:15" x14ac:dyDescent="0.25">
      <c r="A19" s="10" t="s">
        <v>11</v>
      </c>
      <c r="B19" s="50">
        <f>SUM(B13:B15)</f>
        <v>399.45000000000005</v>
      </c>
      <c r="C19" s="47">
        <f>SUM(C13:C15)</f>
        <v>2663.3</v>
      </c>
      <c r="D19" s="51">
        <f>SUM(D13+D15+D14)</f>
        <v>1677.9</v>
      </c>
      <c r="E19" s="51">
        <f>SUM(E13+E14+E15)</f>
        <v>11816.390000000001</v>
      </c>
      <c r="F19" s="50">
        <f t="shared" ref="F19:G19" si="0">SUM(F13:F15)</f>
        <v>119.85</v>
      </c>
      <c r="G19" s="50">
        <f t="shared" si="0"/>
        <v>971.06</v>
      </c>
      <c r="H19" s="52">
        <f>SUM(H13+H14+H15)</f>
        <v>910.04</v>
      </c>
      <c r="I19" s="52">
        <f>SUM(I13+I14+I15)</f>
        <v>4307</v>
      </c>
      <c r="J19" s="47">
        <f>SUM(J13:J15)</f>
        <v>359.2</v>
      </c>
      <c r="K19" s="47">
        <f>SUM(K13:K15)</f>
        <v>2052.6</v>
      </c>
      <c r="L19" s="47">
        <f t="shared" ref="L19:M19" si="1">SUM(L13:L15)</f>
        <v>71.599999999999994</v>
      </c>
      <c r="M19" s="47">
        <f t="shared" si="1"/>
        <v>1963.2</v>
      </c>
      <c r="N19" s="64">
        <f>B19+D19+F19+H19+J19+L19</f>
        <v>3538.04</v>
      </c>
      <c r="O19" s="65">
        <f>C19+E19+G19+I19+K19+M19</f>
        <v>23773.55</v>
      </c>
    </row>
    <row r="20" spans="1:15" x14ac:dyDescent="0.25">
      <c r="A20" s="10" t="s">
        <v>12</v>
      </c>
      <c r="B20" s="11">
        <f>SUM(B16:B18)</f>
        <v>0</v>
      </c>
      <c r="C20" s="11">
        <f>SUM(C16:C18)</f>
        <v>0</v>
      </c>
      <c r="D20" s="16">
        <f>SUM(D16:D18)</f>
        <v>75</v>
      </c>
      <c r="E20" s="16">
        <f>SUM(E18+E16)</f>
        <v>2025</v>
      </c>
      <c r="F20" s="11">
        <v>0</v>
      </c>
      <c r="G20" s="11">
        <v>0</v>
      </c>
      <c r="H20" s="18">
        <f>SUM(H16+H17+H18)</f>
        <v>0</v>
      </c>
      <c r="I20" s="18">
        <f>SUM(I16+I17+I18)</f>
        <v>0</v>
      </c>
      <c r="J20" s="11">
        <f t="shared" ref="J20" si="2">SUM(J16:J18)</f>
        <v>0</v>
      </c>
      <c r="K20" s="11">
        <v>0</v>
      </c>
      <c r="L20" s="11"/>
      <c r="M20" s="11"/>
      <c r="N20" s="66"/>
      <c r="O20" s="67"/>
    </row>
    <row r="21" spans="1:15" x14ac:dyDescent="0.25">
      <c r="A21" s="12" t="s">
        <v>13</v>
      </c>
      <c r="B21" s="47">
        <f>SUM(B13:B18)</f>
        <v>399.45000000000005</v>
      </c>
      <c r="C21" s="47">
        <f>SUM(C13:C18)</f>
        <v>2663.3</v>
      </c>
      <c r="D21" s="48">
        <f>SUM(D13:D18)</f>
        <v>1752.9</v>
      </c>
      <c r="E21" s="48">
        <f>SUM(E19:E20)</f>
        <v>13841.390000000001</v>
      </c>
      <c r="F21" s="47">
        <f>SUM(F13:F18)</f>
        <v>119.85</v>
      </c>
      <c r="G21" s="47">
        <f>SUM(G13:G18)</f>
        <v>971.06</v>
      </c>
      <c r="H21" s="49">
        <f>SUM(H19+H20)</f>
        <v>910.04</v>
      </c>
      <c r="I21" s="49">
        <f>SUM(I19+I20)</f>
        <v>4307</v>
      </c>
      <c r="J21" s="47">
        <f t="shared" ref="J21" si="3">SUM(J13:J18)</f>
        <v>359.2</v>
      </c>
      <c r="K21" s="47">
        <f>SUM(K19:K20)</f>
        <v>2052.6</v>
      </c>
      <c r="L21" s="47">
        <f t="shared" ref="L21:M21" si="4">SUM(L19:L20)</f>
        <v>71.599999999999994</v>
      </c>
      <c r="M21" s="47">
        <f t="shared" si="4"/>
        <v>1963.2</v>
      </c>
      <c r="N21" s="68">
        <f>B21+D21+F21+H21+J21+L21</f>
        <v>3613.04</v>
      </c>
      <c r="O21" s="68">
        <f>C21+E21+G21+I21+K21+M21</f>
        <v>25798.550000000003</v>
      </c>
    </row>
  </sheetData>
  <mergeCells count="5">
    <mergeCell ref="F6:G6"/>
    <mergeCell ref="H6:I6"/>
    <mergeCell ref="J6:K6"/>
    <mergeCell ref="L6:M6"/>
    <mergeCell ref="B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2022-12-12T01:49:49Z</dcterms:modified>
</cp:coreProperties>
</file>