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1" i="1" l="1"/>
  <c r="Q20" i="1"/>
  <c r="P20" i="1"/>
  <c r="P21" i="1"/>
  <c r="P19" i="1"/>
  <c r="S16" i="1"/>
  <c r="R16" i="1"/>
  <c r="S20" i="1" l="1"/>
  <c r="S15" i="1"/>
  <c r="S14" i="1"/>
  <c r="R15" i="1"/>
  <c r="R14" i="1"/>
  <c r="S13" i="1"/>
  <c r="R13" i="1"/>
  <c r="O21" i="1"/>
  <c r="N21" i="1"/>
  <c r="O19" i="1"/>
  <c r="N19" i="1"/>
  <c r="M19" i="1" l="1"/>
  <c r="M21" i="1" s="1"/>
  <c r="L19" i="1"/>
  <c r="L21" i="1" s="1"/>
  <c r="J21" i="1" l="1"/>
  <c r="K19" i="1"/>
  <c r="J19" i="1"/>
  <c r="R19" i="1" s="1"/>
  <c r="I19" i="1"/>
  <c r="H19" i="1"/>
  <c r="G21" i="1"/>
  <c r="F21" i="1"/>
  <c r="D21" i="1"/>
  <c r="E20" i="1"/>
  <c r="D20" i="1"/>
  <c r="R20" i="1" s="1"/>
  <c r="G19" i="1"/>
  <c r="F19" i="1"/>
  <c r="E19" i="1"/>
  <c r="D19" i="1"/>
  <c r="C21" i="1"/>
  <c r="B21" i="1"/>
  <c r="C19" i="1"/>
  <c r="B19" i="1"/>
  <c r="K21" i="1" l="1"/>
  <c r="S19" i="1"/>
  <c r="H21" i="1"/>
  <c r="R21" i="1" s="1"/>
  <c r="I21" i="1"/>
  <c r="E21" i="1"/>
  <c r="S21" i="1" l="1"/>
</calcChain>
</file>

<file path=xl/sharedStrings.xml><?xml version="1.0" encoding="utf-8"?>
<sst xmlns="http://schemas.openxmlformats.org/spreadsheetml/2006/main" count="74" uniqueCount="40">
  <si>
    <t xml:space="preserve">            Показатели</t>
  </si>
  <si>
    <t>Количество</t>
  </si>
  <si>
    <t>Сумма</t>
  </si>
  <si>
    <t>(центнеров)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</si>
  <si>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</si>
  <si>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</si>
  <si>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</si>
  <si>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</si>
  <si>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</si>
  <si>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</si>
  <si>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</si>
  <si>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</si>
  <si>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</si>
  <si>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</si>
  <si>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>Дианов Д.Г.</t>
  </si>
  <si>
    <t>Морев Н.М.</t>
  </si>
  <si>
    <t>Лисина М.В.</t>
  </si>
  <si>
    <t>Основной ОКВЭД</t>
  </si>
  <si>
    <t>Дополнительный ОКВЭД</t>
  </si>
  <si>
    <t>47.11</t>
  </si>
  <si>
    <t>56.10.1</t>
  </si>
  <si>
    <t>Макушева Е.Л</t>
  </si>
  <si>
    <t>ИНН 751000314546</t>
  </si>
  <si>
    <t xml:space="preserve"> 10.71</t>
  </si>
  <si>
    <t xml:space="preserve">  10.71</t>
  </si>
  <si>
    <t xml:space="preserve">      ИНН 751000006647</t>
  </si>
  <si>
    <t xml:space="preserve">    ИНН 751000003364</t>
  </si>
  <si>
    <t xml:space="preserve">            Арефьев М.Ф.</t>
  </si>
  <si>
    <t xml:space="preserve">       Яковлева Н.А </t>
  </si>
  <si>
    <t xml:space="preserve">      ИНН 751001533710</t>
  </si>
  <si>
    <t xml:space="preserve">     ИНН 751000256206</t>
  </si>
  <si>
    <t xml:space="preserve">            ИНН 751001289780</t>
  </si>
  <si>
    <t xml:space="preserve">   10.71</t>
  </si>
  <si>
    <t xml:space="preserve">              Итого</t>
  </si>
  <si>
    <t xml:space="preserve">                    Информация об обороте товаров (работ,услуг) производимых субъектами малого, среднего предпринимательства</t>
  </si>
  <si>
    <t xml:space="preserve"> в соответствии с классификацией по видам экономической деятельности  на территории муниципального района "Кыринский " район за 12 месяцев 2022 года.   </t>
  </si>
  <si>
    <t xml:space="preserve">   Козлова Ю. В</t>
  </si>
  <si>
    <t xml:space="preserve"> ИНН 753606660474</t>
  </si>
  <si>
    <t xml:space="preserve">                    Тазаян А. М</t>
  </si>
  <si>
    <t xml:space="preserve">                     ИНН 753620285472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</si>
</sst>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4" xfId="0" applyBorder="1"/>
    <xf numFmtId="0" fontId="2" fillId="0" borderId="11" xfId="0" applyFont="1" applyBorder="1" applyAlignment="1"/>
    <xf numFmtId="0" fontId="2" fillId="0" borderId="7" xfId="0" applyFont="1" applyBorder="1" applyAlignment="1"/>
    <xf numFmtId="0" fontId="5" fillId="2" borderId="12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17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0" fillId="0" borderId="9" xfId="0" applyBorder="1"/>
    <xf numFmtId="0" fontId="4" fillId="0" borderId="12" xfId="0" applyFont="1" applyBorder="1" applyAlignment="1"/>
    <xf numFmtId="0" fontId="4" fillId="0" borderId="10" xfId="0" applyFont="1" applyBorder="1" applyAlignment="1"/>
    <xf numFmtId="0" fontId="0" fillId="0" borderId="6" xfId="0" applyBorder="1"/>
    <xf numFmtId="0" fontId="0" fillId="0" borderId="1" xfId="0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6" xfId="0" applyFont="1" applyFill="1" applyBorder="1"/>
    <xf numFmtId="2" fontId="2" fillId="2" borderId="6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6" fillId="2" borderId="6" xfId="0" applyFont="1" applyFill="1" applyBorder="1"/>
    <xf numFmtId="2" fontId="5" fillId="2" borderId="6" xfId="0" applyNumberFormat="1" applyFont="1" applyFill="1" applyBorder="1"/>
    <xf numFmtId="2" fontId="2" fillId="2" borderId="1" xfId="0" applyNumberFormat="1" applyFont="1" applyFill="1" applyBorder="1"/>
    <xf numFmtId="0" fontId="6" fillId="2" borderId="1" xfId="0" applyFont="1" applyFill="1" applyBorder="1"/>
    <xf numFmtId="2" fontId="5" fillId="2" borderId="1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6" fillId="0" borderId="6" xfId="0" applyNumberFormat="1" applyFont="1" applyBorder="1"/>
    <xf numFmtId="2" fontId="6" fillId="0" borderId="1" xfId="0" applyNumberFormat="1" applyFont="1" applyBorder="1"/>
    <xf numFmtId="2" fontId="4" fillId="0" borderId="6" xfId="0" applyNumberFormat="1" applyFont="1" applyBorder="1"/>
    <xf numFmtId="2" fontId="4" fillId="0" borderId="1" xfId="0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workbookViewId="0">
      <selection activeCell="P7" sqref="P7:Q7"/>
    </sheetView>
  </sheetViews>
  <sheetFormatPr defaultRowHeight="15" x14ac:dyDescent="0.25"/>
  <cols>
    <col min="1" max="1" width="25" customWidth="1"/>
    <col min="2" max="2" width="13.42578125" customWidth="1"/>
    <col min="4" max="4" width="11.7109375" customWidth="1"/>
    <col min="5" max="5" width="10.28515625" customWidth="1"/>
    <col min="6" max="6" width="11.28515625" customWidth="1"/>
    <col min="7" max="7" width="11.140625" customWidth="1"/>
    <col min="8" max="8" width="12.5703125" customWidth="1"/>
    <col min="9" max="9" width="11.5703125" customWidth="1"/>
    <col min="10" max="10" width="10.85546875" customWidth="1"/>
    <col min="11" max="11" width="10.28515625" customWidth="1"/>
    <col min="12" max="12" width="11.85546875" customWidth="1"/>
    <col min="14" max="14" width="11.7109375" customWidth="1"/>
    <col min="15" max="17" width="10.5703125" customWidth="1"/>
    <col min="18" max="18" width="11.28515625" customWidth="1"/>
    <col min="19" max="19" width="10" customWidth="1"/>
  </cols>
  <sheetData>
    <row r="2" spans="1:19" x14ac:dyDescent="0.25">
      <c r="B2" s="18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45"/>
      <c r="M2" s="45"/>
      <c r="N2" s="45"/>
      <c r="O2" s="45"/>
      <c r="P2" s="45"/>
      <c r="Q2" s="45"/>
      <c r="R2" s="45"/>
      <c r="S2" s="45"/>
    </row>
    <row r="3" spans="1:19" x14ac:dyDescent="0.25">
      <c r="B3" s="18" t="s">
        <v>35</v>
      </c>
      <c r="C3" s="18"/>
      <c r="D3" s="18"/>
      <c r="E3" s="18"/>
      <c r="F3" s="18"/>
      <c r="G3" s="18"/>
      <c r="H3" s="18"/>
      <c r="I3" s="18"/>
      <c r="J3" s="18"/>
      <c r="K3" s="18"/>
      <c r="L3" s="45"/>
      <c r="M3" s="45"/>
      <c r="N3" s="45"/>
      <c r="O3" s="45"/>
      <c r="P3" s="45"/>
      <c r="Q3" s="45"/>
      <c r="R3" s="45"/>
      <c r="S3" s="45"/>
    </row>
    <row r="5" spans="1:19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9" ht="15" customHeight="1" x14ac:dyDescent="0.25">
      <c r="A6" s="21"/>
      <c r="B6" s="22" t="s">
        <v>28</v>
      </c>
      <c r="C6" s="23"/>
      <c r="D6" s="46" t="s">
        <v>27</v>
      </c>
      <c r="E6" s="23"/>
      <c r="F6" s="65" t="s">
        <v>14</v>
      </c>
      <c r="G6" s="66"/>
      <c r="H6" s="67" t="s">
        <v>15</v>
      </c>
      <c r="I6" s="68"/>
      <c r="J6" s="67" t="s">
        <v>16</v>
      </c>
      <c r="K6" s="68"/>
      <c r="L6" s="69" t="s">
        <v>21</v>
      </c>
      <c r="M6" s="69"/>
      <c r="N6" s="48" t="s">
        <v>36</v>
      </c>
      <c r="O6" s="50"/>
      <c r="P6" s="63" t="s">
        <v>38</v>
      </c>
      <c r="Q6" s="63"/>
      <c r="R6" s="41" t="s">
        <v>33</v>
      </c>
      <c r="S6" s="42"/>
    </row>
    <row r="7" spans="1:19" ht="15" customHeight="1" x14ac:dyDescent="0.25">
      <c r="A7" s="20"/>
      <c r="B7" s="24" t="s">
        <v>25</v>
      </c>
      <c r="C7" s="25"/>
      <c r="D7" s="26" t="s">
        <v>26</v>
      </c>
      <c r="E7" s="27"/>
      <c r="F7" s="28" t="s">
        <v>29</v>
      </c>
      <c r="G7" s="29"/>
      <c r="H7" s="30" t="s">
        <v>31</v>
      </c>
      <c r="I7" s="31"/>
      <c r="J7" s="32" t="s">
        <v>30</v>
      </c>
      <c r="K7" s="33"/>
      <c r="L7" s="34" t="s">
        <v>22</v>
      </c>
      <c r="M7" s="15"/>
      <c r="N7" s="64" t="s">
        <v>37</v>
      </c>
      <c r="O7" s="6"/>
      <c r="P7" s="75" t="s">
        <v>39</v>
      </c>
      <c r="Q7" s="76"/>
      <c r="R7" s="19"/>
      <c r="S7" s="40"/>
    </row>
    <row r="8" spans="1:19" x14ac:dyDescent="0.25">
      <c r="A8" s="16" t="s">
        <v>0</v>
      </c>
      <c r="B8" s="2" t="s">
        <v>1</v>
      </c>
      <c r="C8" s="3" t="s">
        <v>2</v>
      </c>
      <c r="D8" s="2" t="s">
        <v>1</v>
      </c>
      <c r="E8" s="3" t="s">
        <v>2</v>
      </c>
      <c r="F8" s="11" t="s">
        <v>1</v>
      </c>
      <c r="G8" s="3" t="s">
        <v>2</v>
      </c>
      <c r="H8" s="11" t="s">
        <v>1</v>
      </c>
      <c r="I8" s="12" t="s">
        <v>2</v>
      </c>
      <c r="J8" s="1" t="s">
        <v>1</v>
      </c>
      <c r="K8" s="1" t="s">
        <v>2</v>
      </c>
      <c r="L8" s="15" t="s">
        <v>1</v>
      </c>
      <c r="M8" s="15" t="s">
        <v>2</v>
      </c>
      <c r="N8" s="17" t="s">
        <v>1</v>
      </c>
      <c r="O8" s="17" t="s">
        <v>2</v>
      </c>
      <c r="P8" s="6" t="s">
        <v>1</v>
      </c>
      <c r="Q8" s="6" t="s">
        <v>2</v>
      </c>
      <c r="R8" s="17" t="s">
        <v>1</v>
      </c>
      <c r="S8" s="17" t="s">
        <v>2</v>
      </c>
    </row>
    <row r="9" spans="1:19" x14ac:dyDescent="0.25">
      <c r="A9" s="4"/>
      <c r="B9" s="5" t="s">
        <v>3</v>
      </c>
      <c r="C9" s="6" t="s">
        <v>4</v>
      </c>
      <c r="D9" s="5" t="s">
        <v>3</v>
      </c>
      <c r="E9" s="6" t="s">
        <v>4</v>
      </c>
      <c r="F9" s="5" t="s">
        <v>3</v>
      </c>
      <c r="G9" s="6" t="s">
        <v>4</v>
      </c>
      <c r="H9" s="5" t="s">
        <v>3</v>
      </c>
      <c r="I9" s="6" t="s">
        <v>4</v>
      </c>
      <c r="J9" s="1" t="s">
        <v>3</v>
      </c>
      <c r="K9" s="1" t="s">
        <v>4</v>
      </c>
      <c r="L9" s="15" t="s">
        <v>3</v>
      </c>
      <c r="M9" s="15" t="s">
        <v>4</v>
      </c>
      <c r="N9" s="17" t="s">
        <v>3</v>
      </c>
      <c r="O9" s="17" t="s">
        <v>4</v>
      </c>
      <c r="P9" s="17" t="s">
        <v>3</v>
      </c>
      <c r="Q9" s="17" t="s">
        <v>4</v>
      </c>
      <c r="R9" s="17" t="s">
        <v>3</v>
      </c>
      <c r="S9" s="17" t="s">
        <v>4</v>
      </c>
    </row>
    <row r="10" spans="1:19" x14ac:dyDescent="0.25">
      <c r="A10" s="39" t="s">
        <v>17</v>
      </c>
      <c r="B10" s="35" t="s">
        <v>24</v>
      </c>
      <c r="C10" s="36"/>
      <c r="D10" s="37" t="s">
        <v>19</v>
      </c>
      <c r="E10" s="14"/>
      <c r="F10" s="35" t="s">
        <v>24</v>
      </c>
      <c r="G10" s="14"/>
      <c r="H10" s="37" t="s">
        <v>32</v>
      </c>
      <c r="I10" s="36"/>
      <c r="J10" s="37" t="s">
        <v>20</v>
      </c>
      <c r="K10" s="37"/>
      <c r="L10" s="38" t="s">
        <v>23</v>
      </c>
      <c r="M10" s="1"/>
      <c r="N10" s="38" t="s">
        <v>23</v>
      </c>
      <c r="O10" s="47"/>
      <c r="P10" s="47"/>
      <c r="Q10" s="47"/>
      <c r="R10" s="43"/>
      <c r="S10" s="44"/>
    </row>
    <row r="11" spans="1:19" x14ac:dyDescent="0.25">
      <c r="A11" s="39" t="s">
        <v>18</v>
      </c>
      <c r="B11" s="6"/>
      <c r="C11" s="14"/>
      <c r="D11" s="6"/>
      <c r="E11" s="14"/>
      <c r="F11" s="6"/>
      <c r="G11" s="14"/>
      <c r="H11" s="6"/>
      <c r="I11" s="14"/>
      <c r="J11" s="1"/>
      <c r="K11" s="1"/>
      <c r="L11" s="1"/>
      <c r="M11" s="1"/>
      <c r="N11" s="47"/>
      <c r="O11" s="47"/>
      <c r="P11" s="47"/>
      <c r="Q11" s="47"/>
      <c r="R11" s="43"/>
      <c r="S11" s="44"/>
    </row>
    <row r="12" spans="1:19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7"/>
      <c r="K12" s="17"/>
      <c r="L12" s="17"/>
      <c r="M12" s="17"/>
      <c r="N12" s="47"/>
      <c r="O12" s="47"/>
      <c r="P12" s="47"/>
      <c r="Q12" s="47"/>
      <c r="R12" s="43"/>
      <c r="S12" s="44"/>
    </row>
    <row r="13" spans="1:19" x14ac:dyDescent="0.25">
      <c r="A13" s="7" t="s">
        <v>5</v>
      </c>
      <c r="B13" s="51">
        <v>607.34</v>
      </c>
      <c r="C13" s="51">
        <v>1793.1</v>
      </c>
      <c r="D13" s="52">
        <v>1521</v>
      </c>
      <c r="E13" s="52">
        <v>5475.6</v>
      </c>
      <c r="F13" s="51">
        <v>83.4</v>
      </c>
      <c r="G13" s="51">
        <v>291.91000000000003</v>
      </c>
      <c r="H13" s="53">
        <v>851</v>
      </c>
      <c r="I13" s="53">
        <v>3375</v>
      </c>
      <c r="J13" s="54">
        <v>457.2</v>
      </c>
      <c r="K13" s="54">
        <v>2057</v>
      </c>
      <c r="L13" s="54">
        <v>52.27</v>
      </c>
      <c r="M13" s="54">
        <v>527.5</v>
      </c>
      <c r="N13" s="51">
        <v>464.7</v>
      </c>
      <c r="O13" s="51">
        <v>2450</v>
      </c>
      <c r="P13" s="51"/>
      <c r="Q13" s="51"/>
      <c r="R13" s="73">
        <f>B13+D13+F13+H13+J13+L13+N13</f>
        <v>4036.91</v>
      </c>
      <c r="S13" s="74">
        <f>C13+E13+G13+I13+K13+M13+O13</f>
        <v>15970.11</v>
      </c>
    </row>
    <row r="14" spans="1:19" x14ac:dyDescent="0.25">
      <c r="A14" s="8" t="s">
        <v>6</v>
      </c>
      <c r="B14" s="51">
        <v>32.5</v>
      </c>
      <c r="C14" s="51">
        <v>546.4</v>
      </c>
      <c r="D14" s="52">
        <v>681</v>
      </c>
      <c r="E14" s="52">
        <v>8121.1</v>
      </c>
      <c r="F14" s="51">
        <v>38.6</v>
      </c>
      <c r="G14" s="51">
        <v>387.17</v>
      </c>
      <c r="H14" s="53">
        <v>29.04</v>
      </c>
      <c r="I14" s="53">
        <v>392</v>
      </c>
      <c r="J14" s="54">
        <v>18.3</v>
      </c>
      <c r="K14" s="54">
        <v>285.39999999999998</v>
      </c>
      <c r="L14" s="54">
        <v>80.760000000000005</v>
      </c>
      <c r="M14" s="54">
        <v>2530.6999999999998</v>
      </c>
      <c r="N14" s="51"/>
      <c r="O14" s="51"/>
      <c r="P14" s="51"/>
      <c r="Q14" s="51"/>
      <c r="R14" s="73">
        <f t="shared" ref="R14:R21" si="0">B14+D14+F14+H14+J14+L14+N14</f>
        <v>880.19999999999993</v>
      </c>
      <c r="S14" s="74">
        <f t="shared" ref="S14:S21" si="1">C14+E14+G14+I14+K14+M14+O14</f>
        <v>12262.77</v>
      </c>
    </row>
    <row r="15" spans="1:19" x14ac:dyDescent="0.25">
      <c r="A15" s="8" t="s">
        <v>7</v>
      </c>
      <c r="B15" s="51">
        <v>29.13</v>
      </c>
      <c r="C15" s="51">
        <v>613.5</v>
      </c>
      <c r="D15" s="52">
        <v>43.4</v>
      </c>
      <c r="E15" s="52">
        <v>1783.74</v>
      </c>
      <c r="F15" s="51">
        <v>37.799999999999997</v>
      </c>
      <c r="G15" s="51">
        <v>598.86</v>
      </c>
      <c r="H15" s="53">
        <v>30</v>
      </c>
      <c r="I15" s="53">
        <v>540</v>
      </c>
      <c r="J15" s="54">
        <v>21.3</v>
      </c>
      <c r="K15" s="54">
        <v>468.6</v>
      </c>
      <c r="L15" s="54"/>
      <c r="M15" s="54"/>
      <c r="N15" s="51"/>
      <c r="O15" s="51"/>
      <c r="P15" s="51"/>
      <c r="Q15" s="51"/>
      <c r="R15" s="73">
        <f t="shared" si="0"/>
        <v>161.63</v>
      </c>
      <c r="S15" s="74">
        <f t="shared" si="1"/>
        <v>4004.7</v>
      </c>
    </row>
    <row r="16" spans="1:19" x14ac:dyDescent="0.25">
      <c r="A16" s="8" t="s">
        <v>8</v>
      </c>
      <c r="B16" s="51"/>
      <c r="C16" s="51"/>
      <c r="D16" s="52">
        <v>312.2</v>
      </c>
      <c r="E16" s="52">
        <v>8429.4</v>
      </c>
      <c r="F16" s="51"/>
      <c r="G16" s="51"/>
      <c r="H16" s="53"/>
      <c r="I16" s="53"/>
      <c r="J16" s="54"/>
      <c r="K16" s="54"/>
      <c r="L16" s="54"/>
      <c r="M16" s="54"/>
      <c r="N16" s="51"/>
      <c r="O16" s="51"/>
      <c r="P16" s="51">
        <v>54</v>
      </c>
      <c r="Q16" s="51">
        <v>1440</v>
      </c>
      <c r="R16" s="73">
        <f>B16+D16+F16+H16+J16+L16+N16+P16</f>
        <v>366.2</v>
      </c>
      <c r="S16" s="73">
        <f>C16+E16+G16+I16+K16+M16+O16+Q16</f>
        <v>9869.4</v>
      </c>
    </row>
    <row r="17" spans="1:19" x14ac:dyDescent="0.25">
      <c r="A17" s="8" t="s">
        <v>9</v>
      </c>
      <c r="B17" s="51"/>
      <c r="C17" s="51"/>
      <c r="D17" s="52"/>
      <c r="E17" s="52"/>
      <c r="F17" s="51"/>
      <c r="G17" s="51"/>
      <c r="H17" s="53"/>
      <c r="I17" s="53"/>
      <c r="J17" s="54"/>
      <c r="K17" s="54"/>
      <c r="L17" s="54"/>
      <c r="M17" s="54"/>
      <c r="N17" s="55"/>
      <c r="O17" s="55"/>
      <c r="P17" s="55"/>
      <c r="Q17" s="55"/>
      <c r="R17" s="73"/>
      <c r="S17" s="74"/>
    </row>
    <row r="18" spans="1:19" x14ac:dyDescent="0.25">
      <c r="A18" s="8" t="s">
        <v>10</v>
      </c>
      <c r="B18" s="51"/>
      <c r="C18" s="51"/>
      <c r="D18" s="52"/>
      <c r="E18" s="52"/>
      <c r="F18" s="51"/>
      <c r="G18" s="51"/>
      <c r="H18" s="53"/>
      <c r="I18" s="53"/>
      <c r="J18" s="54"/>
      <c r="K18" s="54"/>
      <c r="L18" s="54"/>
      <c r="M18" s="54"/>
      <c r="N18" s="51"/>
      <c r="O18" s="51"/>
      <c r="P18" s="51"/>
      <c r="Q18" s="51"/>
      <c r="R18" s="73"/>
      <c r="S18" s="74"/>
    </row>
    <row r="19" spans="1:19" x14ac:dyDescent="0.25">
      <c r="A19" s="9" t="s">
        <v>11</v>
      </c>
      <c r="B19" s="56">
        <f>SUM(B13:B15)</f>
        <v>668.97</v>
      </c>
      <c r="C19" s="57">
        <f>SUM(C13:C15)</f>
        <v>2953</v>
      </c>
      <c r="D19" s="58">
        <f>SUM(D13+D15+D14)</f>
        <v>2245.4</v>
      </c>
      <c r="E19" s="58">
        <f>SUM(E13+E14+E15)</f>
        <v>15380.44</v>
      </c>
      <c r="F19" s="56">
        <f t="shared" ref="F19:G19" si="2">SUM(F13:F15)</f>
        <v>159.80000000000001</v>
      </c>
      <c r="G19" s="56">
        <f t="shared" si="2"/>
        <v>1277.94</v>
      </c>
      <c r="H19" s="59">
        <f>SUM(H13+H14+H15)</f>
        <v>910.04</v>
      </c>
      <c r="I19" s="59">
        <f>SUM(I13+I14+I15)</f>
        <v>4307</v>
      </c>
      <c r="J19" s="57">
        <f>SUM(J13:J15)</f>
        <v>496.8</v>
      </c>
      <c r="K19" s="57">
        <f>SUM(K13:K15)</f>
        <v>2811</v>
      </c>
      <c r="L19" s="57">
        <f t="shared" ref="L19:P19" si="3">SUM(L13:L15)</f>
        <v>133.03</v>
      </c>
      <c r="M19" s="57">
        <f t="shared" si="3"/>
        <v>3058.2</v>
      </c>
      <c r="N19" s="57">
        <f t="shared" si="3"/>
        <v>464.7</v>
      </c>
      <c r="O19" s="57">
        <f t="shared" si="3"/>
        <v>2450</v>
      </c>
      <c r="P19" s="57">
        <f t="shared" si="3"/>
        <v>0</v>
      </c>
      <c r="Q19" s="56"/>
      <c r="R19" s="73">
        <f t="shared" si="0"/>
        <v>5078.74</v>
      </c>
      <c r="S19" s="74">
        <f t="shared" si="1"/>
        <v>32237.58</v>
      </c>
    </row>
    <row r="20" spans="1:19" x14ac:dyDescent="0.25">
      <c r="A20" s="9" t="s">
        <v>12</v>
      </c>
      <c r="B20" s="54"/>
      <c r="C20" s="54"/>
      <c r="D20" s="70">
        <f>SUM(D16:D18)</f>
        <v>312.2</v>
      </c>
      <c r="E20" s="70">
        <f>SUM(E18+E16)</f>
        <v>8429.4</v>
      </c>
      <c r="F20" s="54"/>
      <c r="G20" s="54"/>
      <c r="H20" s="60"/>
      <c r="I20" s="60"/>
      <c r="J20" s="54"/>
      <c r="K20" s="54"/>
      <c r="L20" s="54"/>
      <c r="M20" s="54"/>
      <c r="N20" s="51"/>
      <c r="O20" s="51"/>
      <c r="P20" s="61">
        <f>SUM(P16:P18)</f>
        <v>54</v>
      </c>
      <c r="Q20" s="61">
        <f>SUM(Q18+Q16)</f>
        <v>1440</v>
      </c>
      <c r="R20" s="71">
        <f t="shared" si="0"/>
        <v>312.2</v>
      </c>
      <c r="S20" s="72">
        <f t="shared" si="1"/>
        <v>8429.4</v>
      </c>
    </row>
    <row r="21" spans="1:19" x14ac:dyDescent="0.25">
      <c r="A21" s="10" t="s">
        <v>13</v>
      </c>
      <c r="B21" s="57">
        <f>SUM(B13:B18)</f>
        <v>668.97</v>
      </c>
      <c r="C21" s="57">
        <f>SUM(C13:C18)</f>
        <v>2953</v>
      </c>
      <c r="D21" s="61">
        <f>SUM(D13:D18)</f>
        <v>2557.6</v>
      </c>
      <c r="E21" s="61">
        <f>SUM(E19:E20)</f>
        <v>23809.84</v>
      </c>
      <c r="F21" s="57">
        <f>SUM(F13:F18)</f>
        <v>159.80000000000001</v>
      </c>
      <c r="G21" s="57">
        <f>SUM(G13:G18)</f>
        <v>1277.94</v>
      </c>
      <c r="H21" s="62">
        <f>SUM(H19+H20)</f>
        <v>910.04</v>
      </c>
      <c r="I21" s="62">
        <f>SUM(I19+I20)</f>
        <v>4307</v>
      </c>
      <c r="J21" s="57">
        <f t="shared" ref="J21" si="4">SUM(J13:J18)</f>
        <v>496.8</v>
      </c>
      <c r="K21" s="57">
        <f>SUM(K19:K20)</f>
        <v>2811</v>
      </c>
      <c r="L21" s="57">
        <f t="shared" ref="L21:Q21" si="5">SUM(L19:L20)</f>
        <v>133.03</v>
      </c>
      <c r="M21" s="57">
        <f t="shared" si="5"/>
        <v>3058.2</v>
      </c>
      <c r="N21" s="57">
        <f t="shared" si="5"/>
        <v>464.7</v>
      </c>
      <c r="O21" s="57">
        <f t="shared" si="5"/>
        <v>2450</v>
      </c>
      <c r="P21" s="57">
        <f t="shared" si="5"/>
        <v>54</v>
      </c>
      <c r="Q21" s="57">
        <f t="shared" si="5"/>
        <v>1440</v>
      </c>
      <c r="R21" s="71">
        <f t="shared" si="0"/>
        <v>5390.94</v>
      </c>
      <c r="S21" s="72">
        <f t="shared" si="1"/>
        <v>40666.979999999996</v>
      </c>
    </row>
    <row r="22" spans="1:19" x14ac:dyDescent="0.25">
      <c r="F22" s="49"/>
      <c r="G22" s="49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2023-01-31T02:22:49Z</dcterms:modified>
</cp:coreProperties>
</file>