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90" windowWidth="15165" windowHeight="8250" tabRatio="628" activeTab="1"/>
  </bookViews>
  <sheets>
    <sheet name="отчёт за 1 кв. 2023 г." sheetId="1" r:id="rId1"/>
    <sheet name="отчёт за 2 кв. 2023 г. " sheetId="2" r:id="rId2"/>
    <sheet name="отчёт за 3 кв. 2023 г. " sheetId="3" r:id="rId3"/>
    <sheet name="отчёт за 12 мес. 2023 г.  " sheetId="4" r:id="rId4"/>
    <sheet name="Лист1" sheetId="5" r:id="rId5"/>
  </sheets>
  <definedNames>
    <definedName name="_xlnm.Print_Area" localSheetId="0">'отчёт за 1 кв. 2023 г.'!$A$1:$Y$19</definedName>
    <definedName name="_xlnm.Print_Area" localSheetId="3">'отчёт за 12 мес. 2023 г.  '!$A$4:$W$19</definedName>
    <definedName name="_xlnm.Print_Area" localSheetId="1">'отчёт за 2 кв. 2023 г. '!$A$1:$AD$42</definedName>
    <definedName name="_xlnm.Print_Area" localSheetId="2">'отчёт за 3 кв. 2023 г. '!$A$4:$U$22</definedName>
  </definedNames>
  <calcPr fullCalcOnLoad="1"/>
</workbook>
</file>

<file path=xl/sharedStrings.xml><?xml version="1.0" encoding="utf-8"?>
<sst xmlns="http://schemas.openxmlformats.org/spreadsheetml/2006/main" count="288" uniqueCount="49">
  <si>
    <t xml:space="preserve">            Показатели</t>
  </si>
  <si>
    <t>Количество</t>
  </si>
  <si>
    <t>Сумма</t>
  </si>
  <si>
    <t>(центнеров)</t>
  </si>
  <si>
    <t>(тыс.руб.)</t>
  </si>
  <si>
    <t xml:space="preserve">       Арефьев М.Ф.</t>
  </si>
  <si>
    <t>Всего мясн.изделия</t>
  </si>
  <si>
    <t>Всего х/б изделия</t>
  </si>
  <si>
    <t>Дом интернат</t>
  </si>
  <si>
    <t xml:space="preserve"> </t>
  </si>
  <si>
    <t>Дианов Д.Г.</t>
  </si>
  <si>
    <t>ГУСО "Перекресток"</t>
  </si>
  <si>
    <t>1.Хлеб</t>
  </si>
  <si>
    <t>2.Хлебобулочные изделия</t>
  </si>
  <si>
    <t>3.Кондитерские изделия</t>
  </si>
  <si>
    <t>4.Мясо</t>
  </si>
  <si>
    <t>5.Колбасные изделия</t>
  </si>
  <si>
    <t>6.Полуфабрикаты мясные</t>
  </si>
  <si>
    <t xml:space="preserve">Всего </t>
  </si>
  <si>
    <t xml:space="preserve">                                                                           Основные показатели по производству продукции</t>
  </si>
  <si>
    <t xml:space="preserve">          Итого:</t>
  </si>
  <si>
    <t>ГАУСО ХПНДИ</t>
  </si>
  <si>
    <t>Морев Н.М.</t>
  </si>
  <si>
    <t>ИП Морев Н.М.</t>
  </si>
  <si>
    <t>Лисина М.В.</t>
  </si>
  <si>
    <t>Тазаян А.М.</t>
  </si>
  <si>
    <t>Забелин А.С.</t>
  </si>
  <si>
    <t>ИП Лисина М.В.</t>
  </si>
  <si>
    <t>Ко-во</t>
  </si>
  <si>
    <t>(ц.)</t>
  </si>
  <si>
    <t>Яковлева Н.А.</t>
  </si>
  <si>
    <t xml:space="preserve">        ИП  Яковлева Н.А.</t>
  </si>
  <si>
    <t>ИП Тазаян А.М.</t>
  </si>
  <si>
    <t>ИП Дианов Д.Г.</t>
  </si>
  <si>
    <t xml:space="preserve">       ИП Арефьев М.Ф.</t>
  </si>
  <si>
    <t>ГАУСО "ХПНДИ"</t>
  </si>
  <si>
    <t>примерно</t>
  </si>
  <si>
    <t>отчёт в сообщениях в телефоне</t>
  </si>
  <si>
    <t xml:space="preserve">                                                                              за 9 месяцев  2022 года по муниципальному району "Кыринский район" (нарастающим итогом)</t>
  </si>
  <si>
    <t xml:space="preserve">                                                                              за 12 месяцев  2022 года по муниципальному району "Кыринский район"</t>
  </si>
  <si>
    <t>Макушева Е.Л.</t>
  </si>
  <si>
    <t>Макушева Е.Л</t>
  </si>
  <si>
    <t>ИП Забелин А.С</t>
  </si>
  <si>
    <t xml:space="preserve">                           ИП Яковлева Н.А</t>
  </si>
  <si>
    <t>ИП Козлова Ю. В</t>
  </si>
  <si>
    <t xml:space="preserve">                                                                              за 3 месяца  2023 года по муниципальному району "Кыринский район"</t>
  </si>
  <si>
    <t>Ю В</t>
  </si>
  <si>
    <t xml:space="preserve">         Козлова Ю.В</t>
  </si>
  <si>
    <t xml:space="preserve">                                                                              за 6 мес.  2023 года по муниципальному району "Кыринский район"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</si>
</sst>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[$€-2]\ ###,000_);[Red]\([$€-2]\ ###,000\)"/>
    <numFmt numFmtId="181" formatCode="_-* #,##0.0_р_._-;\-* #,##0.0_р_._-;_-* &quot;-&quot;??_р_._-;_-@_-"/>
    <numFmt numFmtId="182" formatCode="_-* #,##0.000_р_._-;\-* #,##0.000_р_._-;_-* &quot;-&quot;??_р_._-;_-@_-"/>
    <numFmt numFmtId="183" formatCode="_-* #,##0.0000_р_._-;\-* #,##0.0000_р_._-;_-* &quot;-&quot;??_р_._-;_-@_-"/>
    <numFmt numFmtId="184" formatCode="[$-FC19]d\ mmmm\ yyyy\ &quot;г.&quot;"/>
  </numFmts>
  <fonts count="42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sz val="10"/>
      <color theme="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Font="1" applyFill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77" fontId="0" fillId="0" borderId="0" xfId="0" applyNumberFormat="1" applyFont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17" xfId="0" applyFont="1" applyFill="1" applyBorder="1" applyAlignment="1">
      <alignment horizontal="left"/>
    </xf>
    <xf numFmtId="0" fontId="0" fillId="34" borderId="16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2" fontId="0" fillId="34" borderId="16" xfId="0" applyNumberFormat="1" applyFont="1" applyFill="1" applyBorder="1" applyAlignment="1">
      <alignment/>
    </xf>
    <xf numFmtId="2" fontId="0" fillId="34" borderId="17" xfId="0" applyNumberFormat="1" applyFont="1" applyFill="1" applyBorder="1" applyAlignment="1">
      <alignment/>
    </xf>
    <xf numFmtId="0" fontId="40" fillId="34" borderId="17" xfId="0" applyFont="1" applyFill="1" applyBorder="1" applyAlignment="1">
      <alignment/>
    </xf>
    <xf numFmtId="0" fontId="2" fillId="0" borderId="0" xfId="0" applyFont="1" applyAlignment="1">
      <alignment horizontal="center"/>
    </xf>
    <xf numFmtId="2" fontId="0" fillId="0" borderId="0" xfId="0" applyNumberFormat="1" applyFont="1" applyFill="1" applyAlignment="1">
      <alignment/>
    </xf>
    <xf numFmtId="2" fontId="3" fillId="34" borderId="17" xfId="0" applyNumberFormat="1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1" fillId="36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0" fillId="34" borderId="12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3" fillId="34" borderId="17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2" fontId="3" fillId="34" borderId="16" xfId="0" applyNumberFormat="1" applyFont="1" applyFill="1" applyBorder="1" applyAlignment="1">
      <alignment/>
    </xf>
    <xf numFmtId="177" fontId="3" fillId="34" borderId="17" xfId="0" applyNumberFormat="1" applyFont="1" applyFill="1" applyBorder="1" applyAlignment="1">
      <alignment/>
    </xf>
    <xf numFmtId="177" fontId="3" fillId="34" borderId="16" xfId="0" applyNumberFormat="1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1" fillId="34" borderId="0" xfId="0" applyFont="1" applyFill="1" applyAlignment="1">
      <alignment/>
    </xf>
    <xf numFmtId="0" fontId="0" fillId="34" borderId="16" xfId="0" applyFont="1" applyFill="1" applyBorder="1" applyAlignment="1">
      <alignment/>
    </xf>
    <xf numFmtId="0" fontId="0" fillId="34" borderId="0" xfId="0" applyFill="1" applyAlignment="1">
      <alignment horizontal="center"/>
    </xf>
    <xf numFmtId="0" fontId="41" fillId="34" borderId="0" xfId="0" applyFont="1" applyFill="1" applyAlignment="1">
      <alignment/>
    </xf>
    <xf numFmtId="0" fontId="0" fillId="34" borderId="18" xfId="0" applyFont="1" applyFill="1" applyBorder="1" applyAlignment="1">
      <alignment horizontal="center"/>
    </xf>
    <xf numFmtId="177" fontId="0" fillId="34" borderId="0" xfId="0" applyNumberFormat="1" applyFont="1" applyFill="1" applyAlignment="1">
      <alignment/>
    </xf>
    <xf numFmtId="0" fontId="0" fillId="34" borderId="17" xfId="0" applyFont="1" applyFill="1" applyBorder="1" applyAlignment="1">
      <alignment horizontal="center"/>
    </xf>
    <xf numFmtId="0" fontId="1" fillId="34" borderId="14" xfId="0" applyFont="1" applyFill="1" applyBorder="1" applyAlignment="1">
      <alignment/>
    </xf>
    <xf numFmtId="0" fontId="0" fillId="0" borderId="16" xfId="0" applyFont="1" applyBorder="1" applyAlignment="1">
      <alignment/>
    </xf>
    <xf numFmtId="0" fontId="1" fillId="0" borderId="14" xfId="0" applyFont="1" applyBorder="1" applyAlignment="1">
      <alignment/>
    </xf>
    <xf numFmtId="0" fontId="0" fillId="34" borderId="0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7" xfId="0" applyFont="1" applyFill="1" applyBorder="1" applyAlignment="1">
      <alignment/>
    </xf>
    <xf numFmtId="0" fontId="0" fillId="34" borderId="17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/>
    </xf>
    <xf numFmtId="2" fontId="0" fillId="34" borderId="16" xfId="0" applyNumberFormat="1" applyFont="1" applyFill="1" applyBorder="1" applyAlignment="1">
      <alignment/>
    </xf>
    <xf numFmtId="0" fontId="3" fillId="36" borderId="20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36" borderId="16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0" fillId="36" borderId="16" xfId="0" applyFont="1" applyFill="1" applyBorder="1" applyAlignment="1">
      <alignment horizontal="center" vertical="center" wrapText="1"/>
    </xf>
    <xf numFmtId="0" fontId="0" fillId="36" borderId="18" xfId="0" applyFont="1" applyFill="1" applyBorder="1" applyAlignment="1">
      <alignment horizontal="center" vertical="center" wrapText="1"/>
    </xf>
    <xf numFmtId="0" fontId="0" fillId="36" borderId="16" xfId="0" applyFont="1" applyFill="1" applyBorder="1" applyAlignment="1">
      <alignment horizontal="center" wrapText="1"/>
    </xf>
    <xf numFmtId="0" fontId="0" fillId="36" borderId="18" xfId="0" applyFont="1" applyFill="1" applyBorder="1" applyAlignment="1">
      <alignment horizontal="center" wrapText="1"/>
    </xf>
    <xf numFmtId="0" fontId="0" fillId="36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36" borderId="16" xfId="0" applyFont="1" applyFill="1" applyBorder="1" applyAlignment="1">
      <alignment horizontal="center"/>
    </xf>
    <xf numFmtId="0" fontId="0" fillId="36" borderId="18" xfId="0" applyFont="1" applyFill="1" applyBorder="1" applyAlignment="1">
      <alignment horizontal="center"/>
    </xf>
    <xf numFmtId="0" fontId="0" fillId="36" borderId="16" xfId="0" applyFont="1" applyFill="1" applyBorder="1" applyAlignment="1">
      <alignment horizontal="center" wrapText="1"/>
    </xf>
    <xf numFmtId="0" fontId="0" fillId="36" borderId="18" xfId="0" applyFont="1" applyFill="1" applyBorder="1" applyAlignment="1">
      <alignment horizontal="center" wrapText="1"/>
    </xf>
    <xf numFmtId="0" fontId="0" fillId="34" borderId="16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6" xfId="0" applyFont="1" applyFill="1" applyBorder="1" applyAlignment="1">
      <alignment horizontal="center" wrapText="1"/>
    </xf>
    <xf numFmtId="0" fontId="0" fillId="34" borderId="18" xfId="0" applyFill="1" applyBorder="1" applyAlignment="1">
      <alignment horizontal="center" wrapText="1"/>
    </xf>
    <xf numFmtId="0" fontId="3" fillId="34" borderId="16" xfId="0" applyFont="1" applyFill="1" applyBorder="1" applyAlignment="1">
      <alignment horizontal="center" wrapText="1"/>
    </xf>
    <xf numFmtId="0" fontId="3" fillId="34" borderId="18" xfId="0" applyFont="1" applyFill="1" applyBorder="1" applyAlignment="1">
      <alignment horizontal="center" wrapText="1"/>
    </xf>
    <xf numFmtId="0" fontId="0" fillId="34" borderId="16" xfId="0" applyFont="1" applyFill="1" applyBorder="1" applyAlignment="1">
      <alignment wrapText="1"/>
    </xf>
    <xf numFmtId="0" fontId="0" fillId="34" borderId="18" xfId="0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3:AN28"/>
  <sheetViews>
    <sheetView view="pageBreakPreview" zoomScaleSheetLayoutView="100" zoomScalePageLayoutView="0" workbookViewId="0" topLeftCell="A4">
      <selection activeCell="T10" sqref="T10:U12"/>
    </sheetView>
  </sheetViews>
  <sheetFormatPr defaultColWidth="9.00390625" defaultRowHeight="12.75"/>
  <cols>
    <col min="1" max="1" width="23.625" style="0" customWidth="1"/>
    <col min="2" max="3" width="8.125" style="0" customWidth="1"/>
    <col min="4" max="4" width="6.75390625" style="0" customWidth="1"/>
    <col min="6" max="6" width="7.25390625" style="0" customWidth="1"/>
    <col min="7" max="7" width="9.375" style="0" customWidth="1"/>
    <col min="8" max="8" width="8.25390625" style="0" customWidth="1"/>
    <col min="9" max="9" width="10.125" style="0" customWidth="1"/>
    <col min="10" max="11" width="8.75390625" style="0" customWidth="1"/>
    <col min="12" max="12" width="10.375" style="0" customWidth="1"/>
    <col min="13" max="13" width="9.00390625" style="0" customWidth="1"/>
    <col min="14" max="14" width="6.625" style="0" customWidth="1"/>
    <col min="15" max="15" width="9.25390625" style="0" customWidth="1"/>
    <col min="16" max="16" width="7.625" style="0" customWidth="1"/>
    <col min="17" max="21" width="9.25390625" style="0" customWidth="1"/>
    <col min="22" max="22" width="8.625" style="0" customWidth="1"/>
    <col min="23" max="23" width="9.625" style="0" customWidth="1"/>
    <col min="24" max="24" width="8.125" style="0" customWidth="1"/>
    <col min="25" max="25" width="10.25390625" style="0" customWidth="1"/>
  </cols>
  <sheetData>
    <row r="3" spans="1:23" ht="12.7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</row>
    <row r="4" spans="1:23" ht="15.75">
      <c r="A4" s="79" t="s">
        <v>19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36"/>
      <c r="O4" s="36"/>
      <c r="P4" s="36"/>
      <c r="Q4" s="36"/>
      <c r="R4" s="36"/>
      <c r="S4" s="36"/>
      <c r="T4" s="36"/>
      <c r="U4" s="36"/>
      <c r="V4" s="36"/>
      <c r="W4" s="36"/>
    </row>
    <row r="5" spans="1:23" ht="15.75">
      <c r="A5" s="79" t="s">
        <v>45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36"/>
      <c r="O5" s="36"/>
      <c r="P5" s="36"/>
      <c r="Q5" s="36"/>
      <c r="R5" s="36"/>
      <c r="S5" s="36"/>
      <c r="T5" s="36"/>
      <c r="U5" s="36"/>
      <c r="V5" s="36"/>
      <c r="W5" s="36"/>
    </row>
    <row r="6" spans="2:23" ht="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78"/>
      <c r="O6" s="78"/>
      <c r="P6" s="78"/>
      <c r="Q6" s="78"/>
      <c r="R6" s="78"/>
      <c r="S6" s="78"/>
      <c r="T6" s="78"/>
      <c r="U6" s="78"/>
      <c r="V6" s="78"/>
      <c r="W6" s="78"/>
    </row>
    <row r="7" spans="1:40" ht="12.75">
      <c r="A7" s="4"/>
      <c r="B7" s="80" t="s">
        <v>40</v>
      </c>
      <c r="C7" s="81"/>
      <c r="D7" s="80" t="s">
        <v>5</v>
      </c>
      <c r="E7" s="81"/>
      <c r="F7" s="80" t="s">
        <v>10</v>
      </c>
      <c r="G7" s="81"/>
      <c r="H7" s="80" t="s">
        <v>8</v>
      </c>
      <c r="I7" s="81"/>
      <c r="J7" s="80" t="s">
        <v>27</v>
      </c>
      <c r="K7" s="81"/>
      <c r="L7" s="80" t="s">
        <v>11</v>
      </c>
      <c r="M7" s="81"/>
      <c r="N7" s="85" t="s">
        <v>25</v>
      </c>
      <c r="O7" s="86"/>
      <c r="P7" s="85" t="s">
        <v>26</v>
      </c>
      <c r="Q7" s="86"/>
      <c r="R7" s="87" t="s">
        <v>30</v>
      </c>
      <c r="S7" s="88"/>
      <c r="T7" s="74" t="s">
        <v>47</v>
      </c>
      <c r="U7" s="73" t="s">
        <v>46</v>
      </c>
      <c r="V7" s="83" t="s">
        <v>22</v>
      </c>
      <c r="W7" s="84"/>
      <c r="X7" s="82" t="s">
        <v>18</v>
      </c>
      <c r="Y7" s="82"/>
      <c r="Z7" s="42"/>
      <c r="AA7" s="3"/>
      <c r="AB7" s="24"/>
      <c r="AC7" s="3"/>
      <c r="AD7" s="3"/>
      <c r="AE7" s="3"/>
      <c r="AF7" s="3"/>
      <c r="AG7" s="3"/>
      <c r="AH7" s="3"/>
      <c r="AI7" s="3"/>
      <c r="AJ7" s="25"/>
      <c r="AK7" s="26"/>
      <c r="AL7" s="25"/>
      <c r="AM7" s="26"/>
      <c r="AN7" s="25"/>
    </row>
    <row r="8" spans="1:40" ht="12.75">
      <c r="A8" s="5" t="s">
        <v>0</v>
      </c>
      <c r="B8" s="43" t="s">
        <v>28</v>
      </c>
      <c r="C8" s="44" t="s">
        <v>2</v>
      </c>
      <c r="D8" s="43" t="s">
        <v>28</v>
      </c>
      <c r="E8" s="44" t="s">
        <v>2</v>
      </c>
      <c r="F8" s="43" t="s">
        <v>28</v>
      </c>
      <c r="G8" s="44" t="s">
        <v>2</v>
      </c>
      <c r="H8" s="43" t="s">
        <v>28</v>
      </c>
      <c r="I8" s="44" t="s">
        <v>2</v>
      </c>
      <c r="J8" s="43" t="s">
        <v>28</v>
      </c>
      <c r="K8" s="44" t="s">
        <v>2</v>
      </c>
      <c r="L8" s="43" t="s">
        <v>28</v>
      </c>
      <c r="M8" s="44" t="s">
        <v>2</v>
      </c>
      <c r="N8" s="43" t="s">
        <v>28</v>
      </c>
      <c r="O8" s="71" t="s">
        <v>2</v>
      </c>
      <c r="P8" s="72" t="s">
        <v>28</v>
      </c>
      <c r="Q8" s="71" t="s">
        <v>2</v>
      </c>
      <c r="R8" s="72" t="s">
        <v>28</v>
      </c>
      <c r="S8" s="71" t="s">
        <v>2</v>
      </c>
      <c r="T8" s="72" t="s">
        <v>28</v>
      </c>
      <c r="U8" s="71" t="s">
        <v>2</v>
      </c>
      <c r="V8" s="72" t="s">
        <v>28</v>
      </c>
      <c r="W8" s="71" t="s">
        <v>2</v>
      </c>
      <c r="X8" s="46" t="s">
        <v>28</v>
      </c>
      <c r="Y8" s="45" t="s">
        <v>2</v>
      </c>
      <c r="Z8" s="47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  <row r="9" spans="1:26" ht="12.75">
      <c r="A9" s="12"/>
      <c r="B9" s="48" t="s">
        <v>29</v>
      </c>
      <c r="C9" s="49" t="s">
        <v>4</v>
      </c>
      <c r="D9" s="48" t="s">
        <v>29</v>
      </c>
      <c r="E9" s="49" t="s">
        <v>4</v>
      </c>
      <c r="F9" s="48" t="s">
        <v>29</v>
      </c>
      <c r="G9" s="49" t="s">
        <v>4</v>
      </c>
      <c r="H9" s="48" t="s">
        <v>29</v>
      </c>
      <c r="I9" s="49" t="s">
        <v>4</v>
      </c>
      <c r="J9" s="48" t="s">
        <v>29</v>
      </c>
      <c r="K9" s="49" t="s">
        <v>4</v>
      </c>
      <c r="L9" s="48" t="s">
        <v>29</v>
      </c>
      <c r="M9" s="49" t="s">
        <v>4</v>
      </c>
      <c r="N9" s="48" t="s">
        <v>29</v>
      </c>
      <c r="O9" s="71" t="s">
        <v>4</v>
      </c>
      <c r="P9" s="72" t="s">
        <v>29</v>
      </c>
      <c r="Q9" s="71" t="s">
        <v>4</v>
      </c>
      <c r="R9" s="72" t="s">
        <v>29</v>
      </c>
      <c r="S9" s="71" t="s">
        <v>4</v>
      </c>
      <c r="T9" s="72" t="s">
        <v>29</v>
      </c>
      <c r="U9" s="71" t="s">
        <v>4</v>
      </c>
      <c r="V9" s="72" t="s">
        <v>29</v>
      </c>
      <c r="W9" s="71" t="s">
        <v>4</v>
      </c>
      <c r="X9" s="46" t="s">
        <v>29</v>
      </c>
      <c r="Y9" s="45" t="s">
        <v>4</v>
      </c>
      <c r="Z9" s="50"/>
    </row>
    <row r="10" spans="1:26" ht="12.75">
      <c r="A10" s="19" t="s">
        <v>12</v>
      </c>
      <c r="B10" s="52">
        <v>77.2</v>
      </c>
      <c r="C10" s="52">
        <v>519.7</v>
      </c>
      <c r="D10" s="53">
        <v>453.1</v>
      </c>
      <c r="E10" s="52">
        <v>1721.8</v>
      </c>
      <c r="F10" s="52">
        <v>27.2</v>
      </c>
      <c r="G10" s="52">
        <v>95.1</v>
      </c>
      <c r="H10" s="52">
        <v>92.8</v>
      </c>
      <c r="I10" s="52">
        <v>371.3</v>
      </c>
      <c r="J10" s="52">
        <v>112.5</v>
      </c>
      <c r="K10" s="52">
        <v>506.2</v>
      </c>
      <c r="L10" s="52">
        <v>285.1</v>
      </c>
      <c r="M10" s="51">
        <v>1468.6</v>
      </c>
      <c r="N10" s="31"/>
      <c r="O10" s="31"/>
      <c r="P10" s="31"/>
      <c r="Q10" s="31"/>
      <c r="R10" s="31">
        <v>236</v>
      </c>
      <c r="S10" s="31">
        <v>1349</v>
      </c>
      <c r="T10" s="52">
        <v>156.4</v>
      </c>
      <c r="U10" s="52">
        <v>531.7</v>
      </c>
      <c r="V10" s="53">
        <v>56.3</v>
      </c>
      <c r="W10" s="53">
        <v>185.6</v>
      </c>
      <c r="X10" s="38">
        <f>SUM(B10+D10+F10+H10+J10+N10+P10+L10+V10+R10)</f>
        <v>1340.2</v>
      </c>
      <c r="Y10" s="38">
        <f>SUM(C10+E10+G10+I10+K10+O10+M10+Q10+W10+S10)</f>
        <v>6217.3</v>
      </c>
      <c r="Z10" s="50"/>
    </row>
    <row r="11" spans="1:26" ht="12.75">
      <c r="A11" s="21" t="s">
        <v>13</v>
      </c>
      <c r="B11" s="52">
        <v>27.8</v>
      </c>
      <c r="C11" s="52">
        <v>763.8</v>
      </c>
      <c r="D11" s="53">
        <v>73.4</v>
      </c>
      <c r="E11" s="52">
        <v>1064.3</v>
      </c>
      <c r="F11" s="52">
        <v>10.8</v>
      </c>
      <c r="G11" s="52">
        <v>113.6</v>
      </c>
      <c r="H11" s="52">
        <v>9.1</v>
      </c>
      <c r="I11" s="52">
        <v>128.4</v>
      </c>
      <c r="J11" s="52">
        <v>4.1</v>
      </c>
      <c r="K11" s="52">
        <v>64.3</v>
      </c>
      <c r="L11" s="52">
        <v>2.7</v>
      </c>
      <c r="M11" s="51">
        <v>44.5</v>
      </c>
      <c r="N11" s="31"/>
      <c r="O11" s="31"/>
      <c r="P11" s="31"/>
      <c r="Q11" s="31"/>
      <c r="R11" s="31">
        <v>6.9</v>
      </c>
      <c r="S11" s="31">
        <v>75.4</v>
      </c>
      <c r="T11" s="52">
        <v>13.2</v>
      </c>
      <c r="U11" s="52">
        <v>108.9</v>
      </c>
      <c r="V11" s="52">
        <v>5.4</v>
      </c>
      <c r="W11" s="53">
        <v>10.8</v>
      </c>
      <c r="X11" s="38">
        <f aca="true" t="shared" si="0" ref="X11:X18">SUM(B11+D11+F11+H11+J11+N11+P11+L11+V11+R11)</f>
        <v>140.2</v>
      </c>
      <c r="Y11" s="38">
        <f aca="true" t="shared" si="1" ref="Y11:Y18">SUM(C11+E11+G11+I11+K11+O11+M11+Q11+W11+S11)</f>
        <v>2265.1000000000004</v>
      </c>
      <c r="Z11" s="50"/>
    </row>
    <row r="12" spans="1:26" ht="12.75">
      <c r="A12" s="21" t="s">
        <v>14</v>
      </c>
      <c r="B12" s="52"/>
      <c r="C12" s="52"/>
      <c r="D12" s="53">
        <v>5.9</v>
      </c>
      <c r="E12" s="52">
        <v>241.9</v>
      </c>
      <c r="F12" s="52">
        <v>6.75</v>
      </c>
      <c r="G12" s="52">
        <v>107.7</v>
      </c>
      <c r="H12" s="52">
        <v>5.5</v>
      </c>
      <c r="I12" s="52">
        <v>117.6</v>
      </c>
      <c r="J12" s="52">
        <v>5.6</v>
      </c>
      <c r="K12" s="52">
        <v>123.9</v>
      </c>
      <c r="L12" s="52"/>
      <c r="M12" s="51"/>
      <c r="N12" s="31"/>
      <c r="O12" s="31"/>
      <c r="P12" s="31"/>
      <c r="Q12" s="31"/>
      <c r="R12" s="31">
        <v>17.4</v>
      </c>
      <c r="S12" s="31">
        <v>435</v>
      </c>
      <c r="T12" s="52">
        <v>7.8</v>
      </c>
      <c r="U12" s="52">
        <v>187.2</v>
      </c>
      <c r="V12" s="53">
        <v>13.5</v>
      </c>
      <c r="W12" s="53">
        <v>297</v>
      </c>
      <c r="X12" s="38">
        <f t="shared" si="0"/>
        <v>54.65</v>
      </c>
      <c r="Y12" s="38">
        <f t="shared" si="1"/>
        <v>1323.1</v>
      </c>
      <c r="Z12" s="50"/>
    </row>
    <row r="13" spans="1:26" ht="12.75">
      <c r="A13" s="21" t="s">
        <v>15</v>
      </c>
      <c r="B13" s="52"/>
      <c r="C13" s="52"/>
      <c r="D13" s="55"/>
      <c r="E13" s="52"/>
      <c r="F13" s="52"/>
      <c r="G13" s="52"/>
      <c r="H13" s="52">
        <v>18.7</v>
      </c>
      <c r="I13" s="52">
        <v>507.6</v>
      </c>
      <c r="J13" s="52"/>
      <c r="K13" s="52"/>
      <c r="L13" s="52">
        <v>1.9</v>
      </c>
      <c r="M13" s="51">
        <v>76.9</v>
      </c>
      <c r="N13" s="31"/>
      <c r="O13" s="31"/>
      <c r="P13" s="52">
        <v>7</v>
      </c>
      <c r="Q13" s="52">
        <v>245</v>
      </c>
      <c r="R13" s="31"/>
      <c r="S13" s="31"/>
      <c r="T13" s="52"/>
      <c r="U13" s="52"/>
      <c r="V13" s="52"/>
      <c r="W13" s="52"/>
      <c r="X13" s="38">
        <f t="shared" si="0"/>
        <v>27.599999999999998</v>
      </c>
      <c r="Y13" s="38">
        <f t="shared" si="1"/>
        <v>829.5</v>
      </c>
      <c r="Z13" s="50"/>
    </row>
    <row r="14" spans="1:26" ht="12.75">
      <c r="A14" s="21" t="s">
        <v>16</v>
      </c>
      <c r="B14" s="52"/>
      <c r="C14" s="52"/>
      <c r="D14" s="55"/>
      <c r="E14" s="52"/>
      <c r="F14" s="52"/>
      <c r="G14" s="52"/>
      <c r="H14" s="52"/>
      <c r="I14" s="52"/>
      <c r="J14" s="52"/>
      <c r="K14" s="52"/>
      <c r="L14" s="52"/>
      <c r="M14" s="51"/>
      <c r="N14" s="31"/>
      <c r="O14" s="31"/>
      <c r="P14" s="52"/>
      <c r="Q14" s="52"/>
      <c r="R14" s="31"/>
      <c r="S14" s="31"/>
      <c r="T14" s="52"/>
      <c r="U14" s="52"/>
      <c r="V14" s="52"/>
      <c r="W14" s="52"/>
      <c r="X14" s="38">
        <f t="shared" si="0"/>
        <v>0</v>
      </c>
      <c r="Y14" s="38">
        <f t="shared" si="1"/>
        <v>0</v>
      </c>
      <c r="Z14" s="50"/>
    </row>
    <row r="15" spans="1:26" ht="12.75">
      <c r="A15" s="21" t="s">
        <v>17</v>
      </c>
      <c r="B15" s="52"/>
      <c r="C15" s="52"/>
      <c r="D15" s="55"/>
      <c r="E15" s="52"/>
      <c r="F15" s="52"/>
      <c r="G15" s="52"/>
      <c r="H15" s="52">
        <v>6.1</v>
      </c>
      <c r="I15" s="52">
        <v>166.4</v>
      </c>
      <c r="J15" s="52"/>
      <c r="K15" s="52"/>
      <c r="L15" s="53"/>
      <c r="M15" s="51"/>
      <c r="N15" s="31"/>
      <c r="O15" s="31"/>
      <c r="P15" s="52">
        <v>5</v>
      </c>
      <c r="Q15" s="52">
        <v>182.5</v>
      </c>
      <c r="R15" s="31"/>
      <c r="S15" s="31"/>
      <c r="T15" s="52"/>
      <c r="U15" s="52"/>
      <c r="V15" s="52"/>
      <c r="W15" s="52"/>
      <c r="X15" s="38">
        <f t="shared" si="0"/>
        <v>11.1</v>
      </c>
      <c r="Y15" s="38">
        <f t="shared" si="1"/>
        <v>348.9</v>
      </c>
      <c r="Z15" s="50"/>
    </row>
    <row r="16" spans="1:26" ht="12.75">
      <c r="A16" s="22" t="s">
        <v>7</v>
      </c>
      <c r="B16" s="51">
        <f aca="true" t="shared" si="2" ref="B16:Q16">SUM(B10+B11+B12)</f>
        <v>105</v>
      </c>
      <c r="C16" s="51">
        <f t="shared" si="2"/>
        <v>1283.5</v>
      </c>
      <c r="D16" s="53">
        <f t="shared" si="2"/>
        <v>532.4</v>
      </c>
      <c r="E16" s="52">
        <f t="shared" si="2"/>
        <v>3028</v>
      </c>
      <c r="F16" s="52">
        <f t="shared" si="2"/>
        <v>44.75</v>
      </c>
      <c r="G16" s="52">
        <f t="shared" si="2"/>
        <v>316.4</v>
      </c>
      <c r="H16" s="52">
        <f t="shared" si="2"/>
        <v>107.39999999999999</v>
      </c>
      <c r="I16" s="52">
        <f>SUM(I10+I11+I12)</f>
        <v>617.3000000000001</v>
      </c>
      <c r="J16" s="52">
        <f>SUM(J10+J11+J12)</f>
        <v>122.19999999999999</v>
      </c>
      <c r="K16" s="52">
        <f>SUM(K10+K11+K12)</f>
        <v>694.4</v>
      </c>
      <c r="L16" s="52">
        <f t="shared" si="2"/>
        <v>287.8</v>
      </c>
      <c r="M16" s="51">
        <f t="shared" si="2"/>
        <v>1513.1</v>
      </c>
      <c r="N16" s="32">
        <f t="shared" si="2"/>
        <v>0</v>
      </c>
      <c r="O16" s="32">
        <f t="shared" si="2"/>
        <v>0</v>
      </c>
      <c r="P16" s="51">
        <f t="shared" si="2"/>
        <v>0</v>
      </c>
      <c r="Q16" s="51">
        <f t="shared" si="2"/>
        <v>0</v>
      </c>
      <c r="R16" s="31">
        <f>SUM(R10:R12)</f>
        <v>260.3</v>
      </c>
      <c r="S16" s="31">
        <f>SUM(S10:S12)</f>
        <v>1859.4</v>
      </c>
      <c r="T16" s="53">
        <f>SUM(T10+T11+T12)</f>
        <v>177.4</v>
      </c>
      <c r="U16" s="53">
        <f>SUM(U10+U11+U12)</f>
        <v>827.8</v>
      </c>
      <c r="V16" s="53">
        <f>SUM(V10+V11+V12)</f>
        <v>75.19999999999999</v>
      </c>
      <c r="W16" s="53">
        <f>SUM(W10+W11+W12)</f>
        <v>493.4</v>
      </c>
      <c r="X16" s="38">
        <f t="shared" si="0"/>
        <v>1535.05</v>
      </c>
      <c r="Y16" s="38">
        <f t="shared" si="1"/>
        <v>9805.499999999998</v>
      </c>
      <c r="Z16" s="50"/>
    </row>
    <row r="17" spans="1:26" ht="13.5" customHeight="1">
      <c r="A17" s="22" t="s">
        <v>6</v>
      </c>
      <c r="B17" s="51">
        <f>SUM(B13+B14+B15)</f>
        <v>0</v>
      </c>
      <c r="C17" s="51">
        <f>SUM(C13+C14+C15)</f>
        <v>0</v>
      </c>
      <c r="D17" s="54">
        <f>SUM(D13+D14+D15)</f>
        <v>0</v>
      </c>
      <c r="E17" s="51">
        <f>SUM(E13+E14+E15)</f>
        <v>0</v>
      </c>
      <c r="F17" s="51">
        <v>0</v>
      </c>
      <c r="G17" s="51">
        <v>0</v>
      </c>
      <c r="H17" s="51">
        <f aca="true" t="shared" si="3" ref="H17:W17">SUM(H13+H14+H15)</f>
        <v>24.799999999999997</v>
      </c>
      <c r="I17" s="51">
        <f t="shared" si="3"/>
        <v>674</v>
      </c>
      <c r="J17" s="51">
        <f t="shared" si="3"/>
        <v>0</v>
      </c>
      <c r="K17" s="51">
        <f t="shared" si="3"/>
        <v>0</v>
      </c>
      <c r="L17" s="38">
        <f t="shared" si="3"/>
        <v>1.9</v>
      </c>
      <c r="M17" s="51">
        <f t="shared" si="3"/>
        <v>76.9</v>
      </c>
      <c r="N17" s="32">
        <f t="shared" si="3"/>
        <v>0</v>
      </c>
      <c r="O17" s="32">
        <f t="shared" si="3"/>
        <v>0</v>
      </c>
      <c r="P17" s="51">
        <f t="shared" si="3"/>
        <v>12</v>
      </c>
      <c r="Q17" s="51">
        <f t="shared" si="3"/>
        <v>427.5</v>
      </c>
      <c r="R17" s="32">
        <f>SUM(R13+R14+R15)</f>
        <v>0</v>
      </c>
      <c r="S17" s="32">
        <f>SUM(S13+S14+S15)</f>
        <v>0</v>
      </c>
      <c r="T17" s="51"/>
      <c r="U17" s="51"/>
      <c r="V17" s="51">
        <f t="shared" si="3"/>
        <v>0</v>
      </c>
      <c r="W17" s="51">
        <f t="shared" si="3"/>
        <v>0</v>
      </c>
      <c r="X17" s="38">
        <f t="shared" si="0"/>
        <v>38.699999999999996</v>
      </c>
      <c r="Y17" s="38">
        <f t="shared" si="1"/>
        <v>1178.4</v>
      </c>
      <c r="Z17" s="50"/>
    </row>
    <row r="18" spans="1:26" ht="12.75">
      <c r="A18" s="30" t="s">
        <v>20</v>
      </c>
      <c r="B18" s="51">
        <f aca="true" t="shared" si="4" ref="B18:Q18">SUM(B16+B17)</f>
        <v>105</v>
      </c>
      <c r="C18" s="51">
        <f t="shared" si="4"/>
        <v>1283.5</v>
      </c>
      <c r="D18" s="38">
        <f t="shared" si="4"/>
        <v>532.4</v>
      </c>
      <c r="E18" s="51">
        <f t="shared" si="4"/>
        <v>3028</v>
      </c>
      <c r="F18" s="51">
        <f t="shared" si="4"/>
        <v>44.75</v>
      </c>
      <c r="G18" s="51">
        <f t="shared" si="4"/>
        <v>316.4</v>
      </c>
      <c r="H18" s="51">
        <f t="shared" si="4"/>
        <v>132.2</v>
      </c>
      <c r="I18" s="51">
        <f t="shared" si="4"/>
        <v>1291.3000000000002</v>
      </c>
      <c r="J18" s="51">
        <f t="shared" si="4"/>
        <v>122.19999999999999</v>
      </c>
      <c r="K18" s="51">
        <f t="shared" si="4"/>
        <v>694.4</v>
      </c>
      <c r="L18" s="38">
        <f t="shared" si="4"/>
        <v>289.7</v>
      </c>
      <c r="M18" s="51">
        <f t="shared" si="4"/>
        <v>1590</v>
      </c>
      <c r="N18" s="32">
        <f t="shared" si="4"/>
        <v>0</v>
      </c>
      <c r="O18" s="32">
        <f t="shared" si="4"/>
        <v>0</v>
      </c>
      <c r="P18" s="51">
        <f t="shared" si="4"/>
        <v>12</v>
      </c>
      <c r="Q18" s="51">
        <f t="shared" si="4"/>
        <v>427.5</v>
      </c>
      <c r="R18" s="32">
        <f aca="true" t="shared" si="5" ref="R18:W18">SUM(R16+R17)</f>
        <v>260.3</v>
      </c>
      <c r="S18" s="32">
        <f t="shared" si="5"/>
        <v>1859.4</v>
      </c>
      <c r="T18" s="51">
        <f t="shared" si="5"/>
        <v>177.4</v>
      </c>
      <c r="U18" s="51">
        <f t="shared" si="5"/>
        <v>827.8</v>
      </c>
      <c r="V18" s="38">
        <f t="shared" si="5"/>
        <v>75.19999999999999</v>
      </c>
      <c r="W18" s="38">
        <f t="shared" si="5"/>
        <v>493.4</v>
      </c>
      <c r="X18" s="38">
        <f t="shared" si="0"/>
        <v>1573.75</v>
      </c>
      <c r="Y18" s="38">
        <f t="shared" si="1"/>
        <v>10983.899999999998</v>
      </c>
      <c r="Z18" s="50"/>
    </row>
    <row r="19" spans="2:26" ht="12.75"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</row>
    <row r="20" spans="2:26" ht="12.75"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</row>
    <row r="28" spans="1:2" ht="12.75">
      <c r="A28" s="29"/>
      <c r="B28" s="29"/>
    </row>
  </sheetData>
  <sheetProtection/>
  <mergeCells count="14">
    <mergeCell ref="J7:K7"/>
    <mergeCell ref="P7:Q7"/>
    <mergeCell ref="D7:E7"/>
    <mergeCell ref="R7:S7"/>
    <mergeCell ref="N6:W6"/>
    <mergeCell ref="A4:M4"/>
    <mergeCell ref="A5:M5"/>
    <mergeCell ref="H7:I7"/>
    <mergeCell ref="X7:Y7"/>
    <mergeCell ref="V7:W7"/>
    <mergeCell ref="F7:G7"/>
    <mergeCell ref="B7:C7"/>
    <mergeCell ref="L7:M7"/>
    <mergeCell ref="N7:O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6" r:id="rId1"/>
  <rowBreaks count="1" manualBreakCount="1">
    <brk id="6" max="18" man="1"/>
  </rowBreaks>
  <colBreaks count="2" manualBreakCount="2">
    <brk id="15" max="18" man="1"/>
    <brk id="2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3:Y40"/>
  <sheetViews>
    <sheetView tabSelected="1" view="pageBreakPreview" zoomScaleSheetLayoutView="100" zoomScalePageLayoutView="0" workbookViewId="0" topLeftCell="A1">
      <selection activeCell="P10" sqref="P10:Q13"/>
    </sheetView>
  </sheetViews>
  <sheetFormatPr defaultColWidth="9.00390625" defaultRowHeight="12.75"/>
  <cols>
    <col min="1" max="1" width="22.75390625" style="0" customWidth="1"/>
    <col min="2" max="2" width="11.125" style="0" customWidth="1"/>
    <col min="4" max="4" width="11.625" style="0" customWidth="1"/>
    <col min="5" max="5" width="10.00390625" style="0" customWidth="1"/>
    <col min="6" max="6" width="12.125" style="0" customWidth="1"/>
    <col min="8" max="8" width="11.75390625" style="0" customWidth="1"/>
    <col min="10" max="10" width="10.75390625" style="0" customWidth="1"/>
    <col min="12" max="13" width="11.875" style="0" customWidth="1"/>
    <col min="14" max="14" width="11.625" style="0" customWidth="1"/>
    <col min="15" max="15" width="10.625" style="0" customWidth="1"/>
    <col min="16" max="17" width="12.25390625" style="0" customWidth="1"/>
    <col min="18" max="18" width="11.375" style="0" customWidth="1"/>
    <col min="19" max="21" width="9.75390625" style="0" customWidth="1"/>
    <col min="22" max="22" width="10.375" style="0" customWidth="1"/>
    <col min="24" max="24" width="10.875" style="0" customWidth="1"/>
    <col min="25" max="25" width="10.25390625" style="0" customWidth="1"/>
  </cols>
  <sheetData>
    <row r="3" spans="1:17" ht="12.7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22" ht="15.75">
      <c r="A4" s="79" t="s">
        <v>19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36"/>
      <c r="O4" s="36"/>
      <c r="P4" s="36"/>
      <c r="Q4" s="36"/>
      <c r="R4" s="1"/>
      <c r="S4" s="1"/>
      <c r="T4" s="1"/>
      <c r="U4" s="1"/>
      <c r="V4" s="1"/>
    </row>
    <row r="5" spans="1:22" ht="15.75">
      <c r="A5" s="79" t="s">
        <v>48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36"/>
      <c r="O5" s="36"/>
      <c r="P5" s="36"/>
      <c r="Q5" s="36"/>
      <c r="R5" s="1"/>
      <c r="S5" s="1"/>
      <c r="T5" s="1"/>
      <c r="U5" s="1"/>
      <c r="V5" s="1"/>
    </row>
    <row r="6" spans="2:22" ht="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5" ht="12.75">
      <c r="A7" s="4"/>
      <c r="B7" s="89" t="s">
        <v>30</v>
      </c>
      <c r="C7" s="90"/>
      <c r="D7" s="98" t="s">
        <v>41</v>
      </c>
      <c r="E7" s="99"/>
      <c r="F7" s="91" t="s">
        <v>5</v>
      </c>
      <c r="G7" s="92"/>
      <c r="H7" s="91" t="s">
        <v>10</v>
      </c>
      <c r="I7" s="92"/>
      <c r="J7" s="96" t="s">
        <v>21</v>
      </c>
      <c r="K7" s="97"/>
      <c r="L7" s="91" t="s">
        <v>11</v>
      </c>
      <c r="M7" s="92"/>
      <c r="N7" s="96" t="s">
        <v>23</v>
      </c>
      <c r="O7" s="97"/>
      <c r="P7" s="76" t="s">
        <v>47</v>
      </c>
      <c r="Q7" s="77"/>
      <c r="R7" s="96" t="s">
        <v>26</v>
      </c>
      <c r="S7" s="97"/>
      <c r="T7" s="91" t="s">
        <v>25</v>
      </c>
      <c r="U7" s="92"/>
      <c r="V7" s="93" t="s">
        <v>24</v>
      </c>
      <c r="W7" s="93"/>
      <c r="X7" s="94" t="s">
        <v>18</v>
      </c>
      <c r="Y7" s="95"/>
    </row>
    <row r="8" spans="1:25" ht="12.75" customHeight="1">
      <c r="A8" s="5" t="s">
        <v>0</v>
      </c>
      <c r="B8" s="6" t="s">
        <v>1</v>
      </c>
      <c r="C8" s="7" t="s">
        <v>2</v>
      </c>
      <c r="D8" s="8" t="s">
        <v>1</v>
      </c>
      <c r="E8" s="9" t="s">
        <v>2</v>
      </c>
      <c r="F8" s="8" t="s">
        <v>1</v>
      </c>
      <c r="G8" s="9" t="s">
        <v>2</v>
      </c>
      <c r="H8" s="8" t="s">
        <v>1</v>
      </c>
      <c r="I8" s="9" t="s">
        <v>2</v>
      </c>
      <c r="J8" s="8" t="s">
        <v>1</v>
      </c>
      <c r="K8" s="9" t="s">
        <v>2</v>
      </c>
      <c r="L8" s="10" t="s">
        <v>1</v>
      </c>
      <c r="M8" s="11" t="s">
        <v>2</v>
      </c>
      <c r="N8" s="10" t="s">
        <v>1</v>
      </c>
      <c r="O8" s="11" t="s">
        <v>2</v>
      </c>
      <c r="P8" s="10" t="s">
        <v>1</v>
      </c>
      <c r="Q8" s="11" t="s">
        <v>2</v>
      </c>
      <c r="R8" s="8" t="s">
        <v>1</v>
      </c>
      <c r="S8" s="9" t="s">
        <v>2</v>
      </c>
      <c r="T8" s="8" t="s">
        <v>1</v>
      </c>
      <c r="U8" s="9" t="s">
        <v>2</v>
      </c>
      <c r="V8" s="27" t="s">
        <v>1</v>
      </c>
      <c r="W8" s="27" t="s">
        <v>2</v>
      </c>
      <c r="X8" s="27" t="s">
        <v>1</v>
      </c>
      <c r="Y8" s="27" t="s">
        <v>2</v>
      </c>
    </row>
    <row r="9" spans="1:25" ht="12.75">
      <c r="A9" s="12"/>
      <c r="B9" s="13" t="s">
        <v>3</v>
      </c>
      <c r="C9" s="14" t="s">
        <v>4</v>
      </c>
      <c r="D9" s="15" t="s">
        <v>3</v>
      </c>
      <c r="E9" s="16" t="s">
        <v>4</v>
      </c>
      <c r="F9" s="15" t="s">
        <v>3</v>
      </c>
      <c r="G9" s="16" t="s">
        <v>4</v>
      </c>
      <c r="H9" s="15" t="s">
        <v>3</v>
      </c>
      <c r="I9" s="16" t="s">
        <v>4</v>
      </c>
      <c r="J9" s="15" t="s">
        <v>3</v>
      </c>
      <c r="K9" s="16" t="s">
        <v>4</v>
      </c>
      <c r="L9" s="17" t="s">
        <v>3</v>
      </c>
      <c r="M9" s="18" t="s">
        <v>4</v>
      </c>
      <c r="N9" s="17" t="s">
        <v>3</v>
      </c>
      <c r="O9" s="18" t="s">
        <v>4</v>
      </c>
      <c r="P9" s="17" t="s">
        <v>3</v>
      </c>
      <c r="Q9" s="18" t="s">
        <v>4</v>
      </c>
      <c r="R9" s="15" t="s">
        <v>3</v>
      </c>
      <c r="S9" s="16" t="s">
        <v>4</v>
      </c>
      <c r="T9" s="15" t="s">
        <v>3</v>
      </c>
      <c r="U9" s="16" t="s">
        <v>4</v>
      </c>
      <c r="V9" s="27" t="s">
        <v>3</v>
      </c>
      <c r="W9" s="27" t="s">
        <v>4</v>
      </c>
      <c r="X9" s="27" t="s">
        <v>3</v>
      </c>
      <c r="Y9" s="27" t="s">
        <v>4</v>
      </c>
    </row>
    <row r="10" spans="1:25" ht="12.75">
      <c r="A10" s="19" t="s">
        <v>12</v>
      </c>
      <c r="B10" s="31">
        <v>472</v>
      </c>
      <c r="C10" s="31">
        <v>2698</v>
      </c>
      <c r="D10" s="58">
        <v>174.4</v>
      </c>
      <c r="E10" s="58">
        <v>1164.6</v>
      </c>
      <c r="F10" s="31">
        <v>864.8</v>
      </c>
      <c r="G10" s="31">
        <v>3113.28</v>
      </c>
      <c r="H10" s="56">
        <v>45.3</v>
      </c>
      <c r="I10" s="56">
        <v>158.6</v>
      </c>
      <c r="J10" s="20">
        <v>193.1</v>
      </c>
      <c r="K10" s="31">
        <v>772.2</v>
      </c>
      <c r="L10" s="20">
        <v>591.9</v>
      </c>
      <c r="M10" s="32">
        <v>3094.9</v>
      </c>
      <c r="N10" s="33">
        <v>112.8</v>
      </c>
      <c r="O10" s="33">
        <v>371.2</v>
      </c>
      <c r="P10" s="58">
        <v>312</v>
      </c>
      <c r="Q10" s="58">
        <v>1063.4</v>
      </c>
      <c r="R10" s="31">
        <v>0</v>
      </c>
      <c r="S10" s="31">
        <v>0</v>
      </c>
      <c r="T10" s="31">
        <v>0</v>
      </c>
      <c r="U10" s="31">
        <v>0</v>
      </c>
      <c r="V10" s="32">
        <v>226.5</v>
      </c>
      <c r="W10" s="32">
        <v>1019.2</v>
      </c>
      <c r="X10" s="32">
        <f>SUM(B10+D10+F10+H10+J10+L10+N10+R10+V10)</f>
        <v>2680.7999999999997</v>
      </c>
      <c r="Y10" s="32">
        <f>SUM(C10+E10+G10+I10+K10+M10+S10+W10)</f>
        <v>12020.78</v>
      </c>
    </row>
    <row r="11" spans="1:25" ht="12.75">
      <c r="A11" s="21" t="s">
        <v>13</v>
      </c>
      <c r="B11" s="31">
        <v>13.8</v>
      </c>
      <c r="C11" s="31">
        <v>150.8</v>
      </c>
      <c r="D11" s="58">
        <v>57.4</v>
      </c>
      <c r="E11" s="58">
        <v>1614.9</v>
      </c>
      <c r="F11" s="31">
        <v>146</v>
      </c>
      <c r="G11" s="31">
        <v>2117</v>
      </c>
      <c r="H11" s="56">
        <v>18</v>
      </c>
      <c r="I11" s="56">
        <v>189.3</v>
      </c>
      <c r="J11" s="20">
        <v>17.7</v>
      </c>
      <c r="K11" s="31">
        <v>268.2</v>
      </c>
      <c r="L11" s="20">
        <v>9.7</v>
      </c>
      <c r="M11" s="32">
        <v>190.6</v>
      </c>
      <c r="N11" s="58">
        <v>10.8</v>
      </c>
      <c r="O11" s="75">
        <v>11.6</v>
      </c>
      <c r="P11" s="58">
        <v>26.5</v>
      </c>
      <c r="Q11" s="58">
        <v>217.8</v>
      </c>
      <c r="R11" s="31">
        <v>0</v>
      </c>
      <c r="S11" s="31">
        <v>0</v>
      </c>
      <c r="T11" s="31">
        <v>0</v>
      </c>
      <c r="U11" s="31">
        <v>0</v>
      </c>
      <c r="V11" s="32">
        <v>8.4</v>
      </c>
      <c r="W11" s="32">
        <v>131.04</v>
      </c>
      <c r="X11" s="32">
        <f>SUM(B11+D11+F11+H11+J11+L11+N11+R11+V11)</f>
        <v>281.79999999999995</v>
      </c>
      <c r="Y11" s="32">
        <f>SUM(C11+E11+G11+I11+K11+M11+S11+W11)</f>
        <v>4661.84</v>
      </c>
    </row>
    <row r="12" spans="1:25" ht="12.75">
      <c r="A12" s="21" t="s">
        <v>14</v>
      </c>
      <c r="B12" s="31">
        <v>34.8</v>
      </c>
      <c r="C12" s="31">
        <v>870</v>
      </c>
      <c r="D12" s="31"/>
      <c r="E12" s="31"/>
      <c r="F12" s="31">
        <v>12.5</v>
      </c>
      <c r="G12" s="31">
        <v>512.5</v>
      </c>
      <c r="H12" s="56">
        <v>11</v>
      </c>
      <c r="I12" s="56">
        <v>171.6</v>
      </c>
      <c r="J12" s="31">
        <v>11.6</v>
      </c>
      <c r="K12" s="31">
        <v>252.7</v>
      </c>
      <c r="L12" s="31"/>
      <c r="M12" s="32"/>
      <c r="N12" s="75">
        <v>27</v>
      </c>
      <c r="O12" s="75">
        <v>594</v>
      </c>
      <c r="P12" s="58">
        <v>15.6</v>
      </c>
      <c r="Q12" s="58">
        <v>374.4</v>
      </c>
      <c r="R12" s="31">
        <v>0</v>
      </c>
      <c r="S12" s="31">
        <v>0</v>
      </c>
      <c r="T12" s="31">
        <v>0</v>
      </c>
      <c r="U12" s="31">
        <v>0</v>
      </c>
      <c r="V12" s="32">
        <v>10.8</v>
      </c>
      <c r="W12" s="32">
        <v>238.5</v>
      </c>
      <c r="X12" s="32">
        <f>B12+D12+F12+H12+J12+L12+R12+V12</f>
        <v>80.69999999999999</v>
      </c>
      <c r="Y12" s="32">
        <f>SUM(C12+E12+G12+I12+K12+M12+W12+S12)</f>
        <v>2045.3</v>
      </c>
    </row>
    <row r="13" spans="1:25" ht="12.75">
      <c r="A13" s="21" t="s">
        <v>15</v>
      </c>
      <c r="B13" s="31"/>
      <c r="C13" s="31"/>
      <c r="D13" s="31"/>
      <c r="E13" s="31"/>
      <c r="F13" s="31"/>
      <c r="G13" s="31"/>
      <c r="H13" s="56"/>
      <c r="I13" s="56"/>
      <c r="J13" s="31">
        <v>46.9</v>
      </c>
      <c r="K13" s="31">
        <v>1144.7</v>
      </c>
      <c r="L13" s="31">
        <v>5.7</v>
      </c>
      <c r="M13" s="32">
        <v>234.8</v>
      </c>
      <c r="N13" s="33"/>
      <c r="O13" s="33"/>
      <c r="P13" s="33"/>
      <c r="Q13" s="33"/>
      <c r="R13" s="31">
        <v>19</v>
      </c>
      <c r="S13" s="31">
        <v>665</v>
      </c>
      <c r="T13" s="31">
        <v>0.7</v>
      </c>
      <c r="U13" s="31">
        <v>28</v>
      </c>
      <c r="V13" s="32"/>
      <c r="W13" s="32"/>
      <c r="X13" s="32">
        <f>SUM(B13+D13+F13+H13+J13+L13+R13+V13)</f>
        <v>71.6</v>
      </c>
      <c r="Y13" s="32">
        <f>SUM(C13+E13+G13+I13+K13+M13+S13+W13)</f>
        <v>2044.5</v>
      </c>
    </row>
    <row r="14" spans="1:25" ht="12.75">
      <c r="A14" s="21" t="s">
        <v>16</v>
      </c>
      <c r="B14" s="31">
        <f>'отчёт за 1 кв. 2023 г.'!R14</f>
        <v>0</v>
      </c>
      <c r="C14" s="31">
        <f>'отчёт за 1 кв. 2023 г.'!S14</f>
        <v>0</v>
      </c>
      <c r="D14" s="31"/>
      <c r="E14" s="31"/>
      <c r="F14" s="31"/>
      <c r="G14" s="31"/>
      <c r="H14" s="31"/>
      <c r="I14" s="31"/>
      <c r="J14" s="31"/>
      <c r="K14" s="31"/>
      <c r="L14" s="31"/>
      <c r="M14" s="32"/>
      <c r="N14" s="33"/>
      <c r="O14" s="33"/>
      <c r="P14" s="33"/>
      <c r="Q14" s="33"/>
      <c r="R14" s="31"/>
      <c r="S14" s="31">
        <v>0</v>
      </c>
      <c r="T14" s="31">
        <v>0</v>
      </c>
      <c r="U14" s="31">
        <v>0</v>
      </c>
      <c r="V14" s="32"/>
      <c r="W14" s="32"/>
      <c r="X14" s="32">
        <f>SUM(B14+D14+F14+H14+J14+L14+R14+V14)</f>
        <v>0</v>
      </c>
      <c r="Y14" s="32">
        <f>SUM(C14+E14+G14+I14+K14+M14+S14+W14)</f>
        <v>0</v>
      </c>
    </row>
    <row r="15" spans="1:25" ht="12.75">
      <c r="A15" s="21" t="s">
        <v>17</v>
      </c>
      <c r="B15" s="31">
        <f>'отчёт за 1 кв. 2023 г.'!R15</f>
        <v>0</v>
      </c>
      <c r="C15" s="31">
        <f>'отчёт за 1 кв. 2023 г.'!S15</f>
        <v>0</v>
      </c>
      <c r="D15" s="31"/>
      <c r="E15" s="31"/>
      <c r="F15" s="31">
        <v>0</v>
      </c>
      <c r="G15" s="31">
        <v>0</v>
      </c>
      <c r="H15" s="31">
        <v>0</v>
      </c>
      <c r="I15" s="31">
        <v>0</v>
      </c>
      <c r="J15" s="31">
        <v>9.8</v>
      </c>
      <c r="K15" s="31">
        <v>294.9</v>
      </c>
      <c r="L15" s="33"/>
      <c r="M15" s="32"/>
      <c r="N15" s="33"/>
      <c r="O15" s="33"/>
      <c r="P15" s="33"/>
      <c r="Q15" s="33"/>
      <c r="R15" s="31">
        <v>22.6</v>
      </c>
      <c r="S15" s="31">
        <v>1050.5</v>
      </c>
      <c r="T15" s="31">
        <v>0</v>
      </c>
      <c r="U15" s="31">
        <v>0</v>
      </c>
      <c r="V15" s="32">
        <v>0</v>
      </c>
      <c r="W15" s="32">
        <v>0</v>
      </c>
      <c r="X15" s="34">
        <f>SUM(B15+D15+F15+H15+J15+L15+R15+V15)</f>
        <v>32.400000000000006</v>
      </c>
      <c r="Y15" s="32">
        <f>SUM(C15+E15+G15+I15+K15+M15+W15+S15)</f>
        <v>1345.4</v>
      </c>
    </row>
    <row r="16" spans="1:25" ht="12.75">
      <c r="A16" s="22" t="s">
        <v>7</v>
      </c>
      <c r="B16" s="31">
        <f>SUM(B10:B12)</f>
        <v>520.6</v>
      </c>
      <c r="C16" s="32">
        <f>SUM(C10:C12)</f>
        <v>3718.8</v>
      </c>
      <c r="D16" s="32">
        <f>SUM(D10:D12)</f>
        <v>231.8</v>
      </c>
      <c r="E16" s="32">
        <f>SUM(E10:E12)</f>
        <v>2779.5</v>
      </c>
      <c r="F16" s="31">
        <f>SUM(F10+F12+F11)</f>
        <v>1023.3</v>
      </c>
      <c r="G16" s="31">
        <f>SUM(G10+G11+G12)</f>
        <v>5742.780000000001</v>
      </c>
      <c r="H16" s="31">
        <f>SUM(H10:H12)</f>
        <v>74.3</v>
      </c>
      <c r="I16" s="31">
        <f>SUM(I10:I12)</f>
        <v>519.5</v>
      </c>
      <c r="J16" s="31">
        <f>SUM(J10:J12)</f>
        <v>222.39999999999998</v>
      </c>
      <c r="K16" s="31">
        <f>SUM(K10:K12)</f>
        <v>1293.1000000000001</v>
      </c>
      <c r="L16" s="31">
        <f>SUM(L10:L12)</f>
        <v>601.6</v>
      </c>
      <c r="M16" s="32">
        <f>SUM(M10+M11+M12)</f>
        <v>3285.5</v>
      </c>
      <c r="N16" s="33">
        <f>SUM(N10+N11+N12)</f>
        <v>150.6</v>
      </c>
      <c r="O16" s="33">
        <f>SUM(O10+O11+O12)</f>
        <v>976.8</v>
      </c>
      <c r="P16" s="33">
        <f>SUM(P10+P11+P12)</f>
        <v>354.1</v>
      </c>
      <c r="Q16" s="33">
        <f>SUM(Q10+Q11+Q12)</f>
        <v>1655.6</v>
      </c>
      <c r="R16" s="31">
        <v>0</v>
      </c>
      <c r="S16" s="31">
        <v>0</v>
      </c>
      <c r="T16" s="31">
        <v>0</v>
      </c>
      <c r="U16" s="31">
        <v>0</v>
      </c>
      <c r="V16" s="32">
        <f>SUM(V10:V12)</f>
        <v>245.70000000000002</v>
      </c>
      <c r="W16" s="32">
        <f>SUM(W10:W12)</f>
        <v>1388.74</v>
      </c>
      <c r="X16" s="32">
        <f>SUM(X10+X11+X12)</f>
        <v>3043.2999999999993</v>
      </c>
      <c r="Y16" s="32">
        <f>SUM(C16+E16+G16+I16+K16+M16+O16+S16+W16)</f>
        <v>19704.72</v>
      </c>
    </row>
    <row r="17" spans="1:25" ht="12.75">
      <c r="A17" s="22" t="s">
        <v>6</v>
      </c>
      <c r="B17" s="32">
        <f>SUM(B13:B15)</f>
        <v>0</v>
      </c>
      <c r="C17" s="32">
        <f>SUM(C13:C15)</f>
        <v>0</v>
      </c>
      <c r="D17" s="32">
        <f>SUM(D13:D15)</f>
        <v>0</v>
      </c>
      <c r="E17" s="32">
        <f>SUM(E13:E15)</f>
        <v>0</v>
      </c>
      <c r="F17" s="32">
        <f>SUM(F13:F15)</f>
        <v>0</v>
      </c>
      <c r="G17" s="32">
        <f>SUM(G15+G13)</f>
        <v>0</v>
      </c>
      <c r="H17" s="32">
        <v>0</v>
      </c>
      <c r="I17" s="32">
        <v>0</v>
      </c>
      <c r="J17" s="32">
        <f>SUM(J13:J15)</f>
        <v>56.7</v>
      </c>
      <c r="K17" s="32">
        <f>SUM(K13:K15)</f>
        <v>1439.6</v>
      </c>
      <c r="L17" s="32">
        <f aca="true" t="shared" si="0" ref="L17:W17">SUM(L13:L15)</f>
        <v>5.7</v>
      </c>
      <c r="M17" s="32">
        <f t="shared" si="0"/>
        <v>234.8</v>
      </c>
      <c r="N17" s="34">
        <f>SUM(N13+N14+N15)</f>
        <v>0</v>
      </c>
      <c r="O17" s="34">
        <f>SUM(O13+O14+O15)</f>
        <v>0</v>
      </c>
      <c r="P17" s="34"/>
      <c r="Q17" s="34"/>
      <c r="R17" s="32">
        <f t="shared" si="0"/>
        <v>41.6</v>
      </c>
      <c r="S17" s="32">
        <f t="shared" si="0"/>
        <v>1715.5</v>
      </c>
      <c r="T17" s="32">
        <f t="shared" si="0"/>
        <v>0.7</v>
      </c>
      <c r="U17" s="32">
        <f t="shared" si="0"/>
        <v>28</v>
      </c>
      <c r="V17" s="32">
        <f t="shared" si="0"/>
        <v>0</v>
      </c>
      <c r="W17" s="32">
        <f t="shared" si="0"/>
        <v>0</v>
      </c>
      <c r="X17" s="34">
        <f>SUM(B17+D17+F17+H17+J17+L17+N17+R17+V17)</f>
        <v>104</v>
      </c>
      <c r="Y17" s="32">
        <f>SUM(C17+E17+G17+I17+K17+M17+O17+S17+W17)</f>
        <v>3389.8999999999996</v>
      </c>
    </row>
    <row r="18" spans="1:25" ht="12.75">
      <c r="A18" s="30" t="s">
        <v>20</v>
      </c>
      <c r="B18" s="32">
        <f>SUM(B10:B15)</f>
        <v>520.6</v>
      </c>
      <c r="C18" s="32">
        <f>SUM(C10:C15)</f>
        <v>3718.8</v>
      </c>
      <c r="D18" s="32">
        <f>SUM(D10:D15)</f>
        <v>231.8</v>
      </c>
      <c r="E18" s="32">
        <f>SUM(E10:E15)</f>
        <v>2779.5</v>
      </c>
      <c r="F18" s="32">
        <f>SUM(F10:F15)</f>
        <v>1023.3</v>
      </c>
      <c r="G18" s="32">
        <f>SUM(G16:G17)</f>
        <v>5742.780000000001</v>
      </c>
      <c r="H18" s="32">
        <f aca="true" t="shared" si="1" ref="H18:V18">SUM(H10:H15)</f>
        <v>74.3</v>
      </c>
      <c r="I18" s="32">
        <f t="shared" si="1"/>
        <v>519.5</v>
      </c>
      <c r="J18" s="32">
        <f t="shared" si="1"/>
        <v>279.09999999999997</v>
      </c>
      <c r="K18" s="32">
        <f t="shared" si="1"/>
        <v>2732.7000000000003</v>
      </c>
      <c r="L18" s="32">
        <f t="shared" si="1"/>
        <v>607.3000000000001</v>
      </c>
      <c r="M18" s="32">
        <f t="shared" si="1"/>
        <v>3520.3</v>
      </c>
      <c r="N18" s="34">
        <f>SUM(N16+N17)</f>
        <v>150.6</v>
      </c>
      <c r="O18" s="34">
        <f>SUM(O16+O17)</f>
        <v>976.8</v>
      </c>
      <c r="P18" s="34">
        <f>SUM(P16+P17)</f>
        <v>354.1</v>
      </c>
      <c r="Q18" s="34">
        <f>SUM(Q16+Q17)</f>
        <v>1655.6</v>
      </c>
      <c r="R18" s="32">
        <f t="shared" si="1"/>
        <v>41.6</v>
      </c>
      <c r="S18" s="32">
        <f t="shared" si="1"/>
        <v>1715.5</v>
      </c>
      <c r="T18" s="32">
        <f t="shared" si="1"/>
        <v>0.7</v>
      </c>
      <c r="U18" s="32">
        <f t="shared" si="1"/>
        <v>28</v>
      </c>
      <c r="V18" s="32">
        <f t="shared" si="1"/>
        <v>245.70000000000002</v>
      </c>
      <c r="W18" s="32">
        <f>SUM(W16:W17)</f>
        <v>1388.74</v>
      </c>
      <c r="X18" s="35">
        <f>SUM(B18+D18+F18+H18+J18+L18+N18+R18+V18)</f>
        <v>3174.2999999999997</v>
      </c>
      <c r="Y18" s="35">
        <f>SUM(Y16+Y17)</f>
        <v>23094.620000000003</v>
      </c>
    </row>
    <row r="19" spans="1:22" ht="12.75">
      <c r="A19" s="23"/>
      <c r="B19" s="3"/>
      <c r="C19" s="24"/>
      <c r="D19" s="3"/>
      <c r="E19" s="3"/>
      <c r="F19" s="3"/>
      <c r="G19" s="3"/>
      <c r="H19" s="3"/>
      <c r="I19" s="3"/>
      <c r="J19" s="3"/>
      <c r="K19" s="25"/>
      <c r="L19" s="26"/>
      <c r="M19" s="25"/>
      <c r="N19" s="25"/>
      <c r="O19" s="37"/>
      <c r="P19" s="37"/>
      <c r="Q19" s="37"/>
      <c r="R19" s="26"/>
      <c r="S19" s="25"/>
      <c r="T19" s="25"/>
      <c r="U19" s="25"/>
      <c r="V19" s="2"/>
    </row>
    <row r="20" spans="1:2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9" ht="13.5" customHeight="1"/>
    <row r="40" spans="1:4" ht="12.75">
      <c r="A40" s="29"/>
      <c r="B40" s="29"/>
      <c r="C40" s="29"/>
      <c r="D40" s="29"/>
    </row>
  </sheetData>
  <sheetProtection/>
  <mergeCells count="13">
    <mergeCell ref="H7:I7"/>
    <mergeCell ref="F7:G7"/>
    <mergeCell ref="T7:U7"/>
    <mergeCell ref="B7:C7"/>
    <mergeCell ref="L7:M7"/>
    <mergeCell ref="V7:W7"/>
    <mergeCell ref="X7:Y7"/>
    <mergeCell ref="A4:M4"/>
    <mergeCell ref="A5:M5"/>
    <mergeCell ref="J7:K7"/>
    <mergeCell ref="R7:S7"/>
    <mergeCell ref="N7:O7"/>
    <mergeCell ref="D7:E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3:U40"/>
  <sheetViews>
    <sheetView view="pageBreakPreview" zoomScaleSheetLayoutView="100" zoomScalePageLayoutView="0" workbookViewId="0" topLeftCell="A1">
      <selection activeCell="R10" sqref="R10:S16"/>
    </sheetView>
  </sheetViews>
  <sheetFormatPr defaultColWidth="9.00390625" defaultRowHeight="12.75"/>
  <cols>
    <col min="1" max="1" width="22.75390625" style="0" customWidth="1"/>
    <col min="2" max="2" width="12.375" style="0" customWidth="1"/>
    <col min="4" max="4" width="12.625" style="0" customWidth="1"/>
    <col min="6" max="6" width="11.75390625" style="0" customWidth="1"/>
    <col min="8" max="8" width="10.75390625" style="0" customWidth="1"/>
    <col min="10" max="10" width="12.375" style="0" customWidth="1"/>
    <col min="11" max="15" width="11.875" style="0" customWidth="1"/>
    <col min="16" max="16" width="11.75390625" style="0" customWidth="1"/>
    <col min="17" max="17" width="9.75390625" style="0" customWidth="1"/>
    <col min="18" max="18" width="10.75390625" style="0" customWidth="1"/>
    <col min="20" max="20" width="10.875" style="0" customWidth="1"/>
    <col min="21" max="21" width="10.25390625" style="0" customWidth="1"/>
  </cols>
  <sheetData>
    <row r="3" spans="1:15" ht="12.7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8" ht="15.75">
      <c r="A4" s="79" t="s">
        <v>19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36"/>
      <c r="M4" s="36"/>
      <c r="N4" s="36"/>
      <c r="O4" s="36"/>
      <c r="P4" s="1"/>
      <c r="Q4" s="1"/>
      <c r="R4" s="1"/>
    </row>
    <row r="5" spans="1:18" ht="15.75">
      <c r="A5" s="79" t="s">
        <v>38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106"/>
      <c r="M5" s="106"/>
      <c r="N5" s="36"/>
      <c r="O5" s="36"/>
      <c r="P5" s="1"/>
      <c r="Q5" s="1"/>
      <c r="R5" s="1"/>
    </row>
    <row r="6" spans="2:18" ht="15">
      <c r="B6" s="1" t="s">
        <v>36</v>
      </c>
      <c r="C6" s="1"/>
      <c r="D6" s="1"/>
      <c r="E6" s="1"/>
      <c r="F6" s="1"/>
      <c r="G6" s="1"/>
      <c r="H6" s="1"/>
      <c r="I6" s="1"/>
      <c r="J6" s="1"/>
      <c r="K6" s="1"/>
      <c r="L6" s="1" t="s">
        <v>36</v>
      </c>
      <c r="M6" s="1"/>
      <c r="N6" s="1" t="s">
        <v>36</v>
      </c>
      <c r="O6" s="1"/>
      <c r="P6" s="1"/>
      <c r="Q6" s="1"/>
      <c r="R6" s="1"/>
    </row>
    <row r="7" spans="1:21" ht="12.75">
      <c r="A7" s="4"/>
      <c r="B7" s="102" t="s">
        <v>31</v>
      </c>
      <c r="C7" s="108"/>
      <c r="D7" s="104" t="s">
        <v>34</v>
      </c>
      <c r="E7" s="109"/>
      <c r="F7" s="104" t="s">
        <v>33</v>
      </c>
      <c r="G7" s="109"/>
      <c r="H7" s="104" t="s">
        <v>21</v>
      </c>
      <c r="I7" s="105"/>
      <c r="J7" s="100" t="s">
        <v>11</v>
      </c>
      <c r="K7" s="101"/>
      <c r="L7" s="102" t="s">
        <v>23</v>
      </c>
      <c r="M7" s="103"/>
      <c r="N7" s="102" t="s">
        <v>32</v>
      </c>
      <c r="O7" s="103"/>
      <c r="P7" s="104" t="s">
        <v>42</v>
      </c>
      <c r="Q7" s="105"/>
      <c r="R7" s="107" t="s">
        <v>27</v>
      </c>
      <c r="S7" s="107"/>
      <c r="T7" s="94" t="s">
        <v>18</v>
      </c>
      <c r="U7" s="95"/>
    </row>
    <row r="8" spans="1:21" ht="12.75" customHeight="1">
      <c r="A8" s="5" t="s">
        <v>0</v>
      </c>
      <c r="B8" s="6" t="s">
        <v>1</v>
      </c>
      <c r="C8" s="7" t="s">
        <v>2</v>
      </c>
      <c r="D8" s="43" t="s">
        <v>1</v>
      </c>
      <c r="E8" s="44" t="s">
        <v>2</v>
      </c>
      <c r="F8" s="43" t="s">
        <v>1</v>
      </c>
      <c r="G8" s="44" t="s">
        <v>2</v>
      </c>
      <c r="H8" s="43" t="s">
        <v>1</v>
      </c>
      <c r="I8" s="44" t="s">
        <v>2</v>
      </c>
      <c r="J8" s="43" t="s">
        <v>1</v>
      </c>
      <c r="K8" s="44" t="s">
        <v>2</v>
      </c>
      <c r="L8" s="10" t="s">
        <v>1</v>
      </c>
      <c r="M8" s="11" t="s">
        <v>2</v>
      </c>
      <c r="N8" s="10" t="s">
        <v>1</v>
      </c>
      <c r="O8" s="11" t="s">
        <v>2</v>
      </c>
      <c r="P8" s="45" t="s">
        <v>1</v>
      </c>
      <c r="Q8" s="45" t="s">
        <v>2</v>
      </c>
      <c r="R8" s="45" t="s">
        <v>1</v>
      </c>
      <c r="S8" s="45" t="s">
        <v>2</v>
      </c>
      <c r="T8" s="27" t="s">
        <v>1</v>
      </c>
      <c r="U8" s="27" t="s">
        <v>2</v>
      </c>
    </row>
    <row r="9" spans="1:21" ht="12.75">
      <c r="A9" s="12"/>
      <c r="B9" s="13" t="s">
        <v>3</v>
      </c>
      <c r="C9" s="14" t="s">
        <v>4</v>
      </c>
      <c r="D9" s="48" t="s">
        <v>3</v>
      </c>
      <c r="E9" s="49" t="s">
        <v>4</v>
      </c>
      <c r="F9" s="48" t="s">
        <v>3</v>
      </c>
      <c r="G9" s="49" t="s">
        <v>4</v>
      </c>
      <c r="H9" s="48" t="s">
        <v>3</v>
      </c>
      <c r="I9" s="49" t="s">
        <v>4</v>
      </c>
      <c r="J9" s="48" t="s">
        <v>3</v>
      </c>
      <c r="K9" s="49" t="s">
        <v>4</v>
      </c>
      <c r="L9" s="17" t="s">
        <v>3</v>
      </c>
      <c r="M9" s="18" t="s">
        <v>4</v>
      </c>
      <c r="N9" s="17" t="s">
        <v>3</v>
      </c>
      <c r="O9" s="18" t="s">
        <v>4</v>
      </c>
      <c r="P9" s="45" t="s">
        <v>3</v>
      </c>
      <c r="Q9" s="45" t="s">
        <v>4</v>
      </c>
      <c r="R9" s="45" t="s">
        <v>3</v>
      </c>
      <c r="S9" s="45" t="s">
        <v>4</v>
      </c>
      <c r="T9" s="27" t="s">
        <v>3</v>
      </c>
      <c r="U9" s="27" t="s">
        <v>4</v>
      </c>
    </row>
    <row r="10" spans="1:21" ht="12.75">
      <c r="A10" s="19" t="s">
        <v>12</v>
      </c>
      <c r="B10" s="31"/>
      <c r="C10" s="31"/>
      <c r="D10" s="58"/>
      <c r="E10" s="58"/>
      <c r="F10" s="31"/>
      <c r="G10" s="31"/>
      <c r="H10" s="52"/>
      <c r="I10" s="52"/>
      <c r="J10" s="52"/>
      <c r="K10" s="51"/>
      <c r="L10" s="33"/>
      <c r="M10" s="33"/>
      <c r="N10" s="31"/>
      <c r="O10" s="31"/>
      <c r="P10" s="31"/>
      <c r="Q10" s="31"/>
      <c r="R10" s="32"/>
      <c r="S10" s="32"/>
      <c r="T10" s="32" t="e">
        <f>SUM(B10+#REF!+D10+F10+H10+J10+L10+P10+R10)</f>
        <v>#REF!</v>
      </c>
      <c r="U10" s="32" t="e">
        <f>SUM(C10+#REF!+E10+G10+I10+K10+Q10+S10)</f>
        <v>#REF!</v>
      </c>
    </row>
    <row r="11" spans="1:21" ht="12.75">
      <c r="A11" s="21" t="s">
        <v>13</v>
      </c>
      <c r="B11" s="31"/>
      <c r="C11" s="31"/>
      <c r="D11" s="58"/>
      <c r="E11" s="58"/>
      <c r="F11" s="31"/>
      <c r="G11" s="31"/>
      <c r="H11" s="52"/>
      <c r="I11" s="52"/>
      <c r="J11" s="52"/>
      <c r="K11" s="51"/>
      <c r="L11" s="33"/>
      <c r="M11" s="33"/>
      <c r="N11" s="31"/>
      <c r="O11" s="31"/>
      <c r="P11" s="31"/>
      <c r="Q11" s="31"/>
      <c r="R11" s="32"/>
      <c r="S11" s="32"/>
      <c r="T11" s="32" t="e">
        <f>SUM(B11+#REF!+D11+F11+H11+J11+L11+P11+R11)</f>
        <v>#REF!</v>
      </c>
      <c r="U11" s="32" t="e">
        <f>SUM(C11+#REF!+E11+G11+I11+K11+Q11+S11)</f>
        <v>#REF!</v>
      </c>
    </row>
    <row r="12" spans="1:21" ht="12.75">
      <c r="A12" s="21" t="s">
        <v>14</v>
      </c>
      <c r="B12" s="31"/>
      <c r="C12" s="31"/>
      <c r="D12" s="58"/>
      <c r="E12" s="58"/>
      <c r="F12" s="31"/>
      <c r="G12" s="31"/>
      <c r="H12" s="52"/>
      <c r="I12" s="52"/>
      <c r="J12" s="31"/>
      <c r="K12" s="32"/>
      <c r="L12" s="33"/>
      <c r="M12" s="33"/>
      <c r="N12" s="31"/>
      <c r="O12" s="31"/>
      <c r="P12" s="31"/>
      <c r="Q12" s="31"/>
      <c r="R12" s="32"/>
      <c r="S12" s="32"/>
      <c r="T12" s="32" t="e">
        <f>B12+#REF!+D12+F12+H12+J12+L12+P12+R12</f>
        <v>#REF!</v>
      </c>
      <c r="U12" s="32" t="e">
        <f>SUM(C12+#REF!+E12+G12+I12+K12+S12+Q12)</f>
        <v>#REF!</v>
      </c>
    </row>
    <row r="13" spans="1:21" ht="12.75">
      <c r="A13" s="21" t="s">
        <v>15</v>
      </c>
      <c r="B13" s="31"/>
      <c r="C13" s="31"/>
      <c r="D13" s="58"/>
      <c r="E13" s="58"/>
      <c r="F13" s="31"/>
      <c r="G13" s="31"/>
      <c r="H13" s="52"/>
      <c r="I13" s="52"/>
      <c r="J13" s="52"/>
      <c r="K13" s="51"/>
      <c r="L13" s="33"/>
      <c r="M13" s="33"/>
      <c r="N13" s="39"/>
      <c r="O13" s="39"/>
      <c r="P13" s="31"/>
      <c r="Q13" s="31"/>
      <c r="R13" s="32"/>
      <c r="S13" s="32"/>
      <c r="T13" s="32" t="e">
        <f>SUM(B13+#REF!+D13+F13+H13+J13+L13+P13+R13)</f>
        <v>#REF!</v>
      </c>
      <c r="U13" s="32" t="e">
        <f>SUM(C13+#REF!+E13+G13+I13+K13+M13+Q13+S13)</f>
        <v>#REF!</v>
      </c>
    </row>
    <row r="14" spans="1:21" ht="12.75">
      <c r="A14" s="21" t="s">
        <v>16</v>
      </c>
      <c r="B14" s="31"/>
      <c r="C14" s="31"/>
      <c r="D14" s="31"/>
      <c r="E14" s="31"/>
      <c r="F14" s="31"/>
      <c r="G14" s="31"/>
      <c r="H14" s="31"/>
      <c r="I14" s="31"/>
      <c r="J14" s="31"/>
      <c r="K14" s="32"/>
      <c r="L14" s="33"/>
      <c r="M14" s="33"/>
      <c r="N14" s="31"/>
      <c r="O14" s="31"/>
      <c r="P14" s="31"/>
      <c r="Q14" s="31"/>
      <c r="R14" s="32"/>
      <c r="S14" s="32"/>
      <c r="T14" s="32" t="e">
        <f>SUM(B14+#REF!+D14+F14+H14+J14+L14+P14+R14)</f>
        <v>#REF!</v>
      </c>
      <c r="U14" s="32" t="e">
        <f>SUM(C14+#REF!+E14+G14+I14+K14+M14+Q14+S14)</f>
        <v>#REF!</v>
      </c>
    </row>
    <row r="15" spans="1:21" ht="12.75">
      <c r="A15" s="21" t="s">
        <v>17</v>
      </c>
      <c r="B15" s="31"/>
      <c r="C15" s="31"/>
      <c r="D15" s="52"/>
      <c r="E15" s="52"/>
      <c r="F15" s="31"/>
      <c r="G15" s="31"/>
      <c r="H15" s="52"/>
      <c r="I15" s="52"/>
      <c r="J15" s="33"/>
      <c r="K15" s="32"/>
      <c r="L15" s="33"/>
      <c r="M15" s="33"/>
      <c r="N15" s="31"/>
      <c r="O15" s="31"/>
      <c r="P15" s="31"/>
      <c r="Q15" s="31"/>
      <c r="R15" s="32"/>
      <c r="S15" s="32"/>
      <c r="T15" s="34" t="e">
        <f>SUM(B15+#REF!+D15+F15+H15+J15+L15+P15+R15)</f>
        <v>#REF!</v>
      </c>
      <c r="U15" s="32" t="e">
        <f>SUM(C15+#REF!+E15+G15+I15+K15+M15+S15+Q15)</f>
        <v>#REF!</v>
      </c>
    </row>
    <row r="16" spans="1:21" ht="12.75">
      <c r="A16" s="22" t="s">
        <v>7</v>
      </c>
      <c r="B16" s="31"/>
      <c r="C16" s="32"/>
      <c r="D16" s="52"/>
      <c r="E16" s="52"/>
      <c r="F16" s="31"/>
      <c r="G16" s="31"/>
      <c r="H16" s="52"/>
      <c r="I16" s="52"/>
      <c r="J16" s="31"/>
      <c r="K16" s="32"/>
      <c r="L16" s="31"/>
      <c r="M16" s="31"/>
      <c r="N16" s="31"/>
      <c r="O16" s="31"/>
      <c r="P16" s="31"/>
      <c r="Q16" s="31"/>
      <c r="R16" s="32"/>
      <c r="S16" s="32"/>
      <c r="T16" s="32" t="e">
        <f>SUM(T10+T11+T12)</f>
        <v>#REF!</v>
      </c>
      <c r="U16" s="32" t="e">
        <f>SUM(C16+#REF!+E16+G16+I16+K16+M16+Q16+S16)</f>
        <v>#REF!</v>
      </c>
    </row>
    <row r="17" spans="1:21" ht="12.75">
      <c r="A17" s="22" t="s">
        <v>6</v>
      </c>
      <c r="B17" s="32">
        <f>SUM(B13:B15)</f>
        <v>0</v>
      </c>
      <c r="C17" s="32">
        <f>SUM(C13:C15)</f>
        <v>0</v>
      </c>
      <c r="D17" s="51">
        <f>SUM(D13:D15)</f>
        <v>0</v>
      </c>
      <c r="E17" s="51">
        <f>SUM(E15+E13)</f>
        <v>0</v>
      </c>
      <c r="F17" s="32">
        <v>0</v>
      </c>
      <c r="G17" s="32">
        <v>0</v>
      </c>
      <c r="H17" s="51">
        <f>SUM(H13:H15)</f>
        <v>0</v>
      </c>
      <c r="I17" s="51">
        <f>SUM(I13:I15)</f>
        <v>0</v>
      </c>
      <c r="J17" s="32">
        <f>SUM(J13:J15)</f>
        <v>0</v>
      </c>
      <c r="K17" s="32">
        <f>SUM(K13:K15)</f>
        <v>0</v>
      </c>
      <c r="L17" s="32">
        <f>SUM(L13+L14+L15)</f>
        <v>0</v>
      </c>
      <c r="M17" s="34">
        <f>SUM(M13+M14+M15)</f>
        <v>0</v>
      </c>
      <c r="N17" s="32">
        <f>SUM(N13+N14+N15)</f>
        <v>0</v>
      </c>
      <c r="O17" s="32">
        <f>SUM(O13+O14+O15)</f>
        <v>0</v>
      </c>
      <c r="P17" s="32"/>
      <c r="Q17" s="32"/>
      <c r="R17" s="32">
        <f>SUM(R13:R15)</f>
        <v>0</v>
      </c>
      <c r="S17" s="32">
        <f>SUM(S13:S15)</f>
        <v>0</v>
      </c>
      <c r="T17" s="34" t="e">
        <f>SUM(T13+T14+T15)</f>
        <v>#REF!</v>
      </c>
      <c r="U17" s="32" t="e">
        <f>SUM(U13+U14+U15)</f>
        <v>#REF!</v>
      </c>
    </row>
    <row r="18" spans="1:21" ht="12.75">
      <c r="A18" s="30" t="s">
        <v>20</v>
      </c>
      <c r="B18" s="32">
        <f>SUM(B10:B15)</f>
        <v>0</v>
      </c>
      <c r="C18" s="32">
        <f>SUM(C10:C15)</f>
        <v>0</v>
      </c>
      <c r="D18" s="51">
        <f>SUM(D10:D15)</f>
        <v>0</v>
      </c>
      <c r="E18" s="51">
        <f>SUM(E16:E17)</f>
        <v>0</v>
      </c>
      <c r="F18" s="32">
        <f>SUM(F10:F15)</f>
        <v>0</v>
      </c>
      <c r="G18" s="32">
        <f>SUM(G10:G15)</f>
        <v>0</v>
      </c>
      <c r="H18" s="32">
        <f>SUM(H16+H17)</f>
        <v>0</v>
      </c>
      <c r="I18" s="32">
        <f>SUM(I10:I15)</f>
        <v>0</v>
      </c>
      <c r="J18" s="32">
        <f>SUM(J10:J15)</f>
        <v>0</v>
      </c>
      <c r="K18" s="32">
        <f>SUM(K10:K15)</f>
        <v>0</v>
      </c>
      <c r="L18" s="32">
        <f>SUM(L16+L17)</f>
        <v>0</v>
      </c>
      <c r="M18" s="32">
        <f>SUM(M16+M17)</f>
        <v>0</v>
      </c>
      <c r="N18" s="32">
        <f>SUM(N16+N17)</f>
        <v>0</v>
      </c>
      <c r="O18" s="32">
        <f>SUM(O16+O17)</f>
        <v>0</v>
      </c>
      <c r="P18" s="32"/>
      <c r="Q18" s="32"/>
      <c r="R18" s="32">
        <f>SUM(R10:R15)</f>
        <v>0</v>
      </c>
      <c r="S18" s="32">
        <f>SUM(S16:S17)</f>
        <v>0</v>
      </c>
      <c r="T18" s="32" t="e">
        <f>SUM(B18+#REF!+D18+F18+H18+J18+L18+P18+R18)</f>
        <v>#REF!</v>
      </c>
      <c r="U18" s="32" t="e">
        <f>SUM(C18+#REF!+E18+G18+I18+K18+M18+Q18+S18)</f>
        <v>#REF!</v>
      </c>
    </row>
    <row r="19" spans="1:18" ht="12.75">
      <c r="A19" s="23"/>
      <c r="B19" s="3"/>
      <c r="C19" s="24"/>
      <c r="D19" s="3"/>
      <c r="E19" s="3"/>
      <c r="F19" s="3"/>
      <c r="G19" s="3"/>
      <c r="H19" s="47"/>
      <c r="I19" s="62"/>
      <c r="J19" s="47"/>
      <c r="K19" s="62"/>
      <c r="L19" s="25"/>
      <c r="M19" s="25"/>
      <c r="N19" s="25"/>
      <c r="O19" s="25"/>
      <c r="P19" s="26"/>
      <c r="Q19" s="25"/>
      <c r="R19" s="2"/>
    </row>
    <row r="20" spans="1:17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ht="12.75">
      <c r="M21" t="s">
        <v>9</v>
      </c>
    </row>
    <row r="29" ht="13.5" customHeight="1"/>
    <row r="40" spans="1:3" ht="12.75">
      <c r="A40" s="29"/>
      <c r="B40" s="29"/>
      <c r="C40" s="29"/>
    </row>
  </sheetData>
  <sheetProtection/>
  <mergeCells count="12">
    <mergeCell ref="R7:S7"/>
    <mergeCell ref="T7:U7"/>
    <mergeCell ref="L7:M7"/>
    <mergeCell ref="B7:C7"/>
    <mergeCell ref="D7:E7"/>
    <mergeCell ref="F7:G7"/>
    <mergeCell ref="J7:K7"/>
    <mergeCell ref="N7:O7"/>
    <mergeCell ref="A4:K4"/>
    <mergeCell ref="H7:I7"/>
    <mergeCell ref="A5:M5"/>
    <mergeCell ref="P7:Q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X40"/>
  <sheetViews>
    <sheetView view="pageBreakPreview" zoomScale="110" zoomScaleSheetLayoutView="110" zoomScalePageLayoutView="0" workbookViewId="0" topLeftCell="A1">
      <selection activeCell="F18" sqref="F18"/>
    </sheetView>
  </sheetViews>
  <sheetFormatPr defaultColWidth="9.00390625" defaultRowHeight="12.75"/>
  <cols>
    <col min="1" max="1" width="24.00390625" style="0" customWidth="1"/>
    <col min="2" max="2" width="12.375" style="0" customWidth="1"/>
    <col min="3" max="3" width="11.125" style="0" customWidth="1"/>
    <col min="4" max="4" width="12.00390625" style="0" customWidth="1"/>
    <col min="5" max="5" width="10.75390625" style="0" customWidth="1"/>
    <col min="6" max="6" width="11.625" style="0" customWidth="1"/>
    <col min="7" max="7" width="10.125" style="0" customWidth="1"/>
    <col min="8" max="8" width="11.75390625" style="0" customWidth="1"/>
    <col min="10" max="10" width="12.75390625" style="0" customWidth="1"/>
    <col min="11" max="11" width="11.75390625" style="0" customWidth="1"/>
    <col min="12" max="12" width="11.00390625" style="0" customWidth="1"/>
    <col min="13" max="13" width="10.625" style="0" customWidth="1"/>
    <col min="14" max="14" width="11.25390625" style="0" customWidth="1"/>
    <col min="15" max="15" width="11.625" style="0" customWidth="1"/>
    <col min="16" max="16" width="10.75390625" style="0" customWidth="1"/>
    <col min="17" max="21" width="9.875" style="0" customWidth="1"/>
    <col min="22" max="22" width="10.875" style="0" customWidth="1"/>
    <col min="23" max="23" width="10.25390625" style="0" customWidth="1"/>
  </cols>
  <sheetData>
    <row r="1" spans="7:24" ht="12.75">
      <c r="G1" s="6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</row>
    <row r="2" spans="7:24" ht="12.75"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</row>
    <row r="3" spans="1:24" ht="12.75">
      <c r="A3" s="28"/>
      <c r="B3" s="28"/>
      <c r="C3" s="28"/>
      <c r="D3" s="28"/>
      <c r="E3" s="28"/>
      <c r="F3" s="28"/>
      <c r="G3" s="59"/>
      <c r="H3" s="59"/>
      <c r="I3" s="59"/>
      <c r="J3" s="59"/>
      <c r="K3" s="59"/>
      <c r="L3" s="59"/>
      <c r="M3" s="59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</row>
    <row r="4" spans="1:16" ht="15.75">
      <c r="A4" s="79" t="s">
        <v>19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1"/>
      <c r="O4" s="1"/>
      <c r="P4" s="1"/>
    </row>
    <row r="5" spans="1:16" ht="15.75">
      <c r="A5" s="79" t="s">
        <v>39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1"/>
      <c r="O5" s="1"/>
      <c r="P5" s="1"/>
    </row>
    <row r="6" spans="2:21" ht="15">
      <c r="B6" s="66"/>
      <c r="C6" s="66"/>
      <c r="D6" s="57"/>
      <c r="E6" s="64"/>
      <c r="F6" s="1"/>
      <c r="G6" s="1"/>
      <c r="H6" s="1"/>
      <c r="I6" s="1"/>
      <c r="J6" s="1"/>
      <c r="K6" s="1"/>
      <c r="L6" s="1"/>
      <c r="M6" s="1"/>
      <c r="N6" s="41"/>
      <c r="O6" s="1"/>
      <c r="P6" s="57"/>
      <c r="U6" s="57"/>
    </row>
    <row r="7" spans="1:23" ht="12.75" customHeight="1">
      <c r="A7" s="65"/>
      <c r="B7" s="67" t="s">
        <v>43</v>
      </c>
      <c r="C7" s="61"/>
      <c r="D7" s="104" t="s">
        <v>34</v>
      </c>
      <c r="E7" s="109"/>
      <c r="F7" s="110" t="s">
        <v>33</v>
      </c>
      <c r="G7" s="111"/>
      <c r="H7" s="110" t="s">
        <v>44</v>
      </c>
      <c r="I7" s="111"/>
      <c r="J7" s="104" t="s">
        <v>35</v>
      </c>
      <c r="K7" s="105"/>
      <c r="L7" s="114" t="s">
        <v>11</v>
      </c>
      <c r="M7" s="115"/>
      <c r="N7" s="104" t="s">
        <v>22</v>
      </c>
      <c r="O7" s="105"/>
      <c r="P7" s="107" t="s">
        <v>24</v>
      </c>
      <c r="Q7" s="107"/>
      <c r="R7" s="112" t="s">
        <v>41</v>
      </c>
      <c r="S7" s="113"/>
      <c r="T7" s="102" t="s">
        <v>32</v>
      </c>
      <c r="U7" s="103"/>
      <c r="V7" s="82" t="s">
        <v>18</v>
      </c>
      <c r="W7" s="82"/>
    </row>
    <row r="8" spans="1:23" ht="12.75" customHeight="1">
      <c r="A8" s="5" t="s">
        <v>0</v>
      </c>
      <c r="B8" s="68" t="s">
        <v>1</v>
      </c>
      <c r="C8" s="44" t="s">
        <v>2</v>
      </c>
      <c r="D8" s="67" t="s">
        <v>1</v>
      </c>
      <c r="E8" s="69" t="s">
        <v>2</v>
      </c>
      <c r="F8" s="67" t="s">
        <v>1</v>
      </c>
      <c r="G8" s="69" t="s">
        <v>2</v>
      </c>
      <c r="H8" s="43" t="s">
        <v>1</v>
      </c>
      <c r="I8" s="44" t="s">
        <v>2</v>
      </c>
      <c r="J8" s="43" t="s">
        <v>1</v>
      </c>
      <c r="K8" s="44" t="s">
        <v>2</v>
      </c>
      <c r="L8" s="43" t="s">
        <v>1</v>
      </c>
      <c r="M8" s="44" t="s">
        <v>2</v>
      </c>
      <c r="N8" s="43" t="s">
        <v>1</v>
      </c>
      <c r="O8" s="44" t="s">
        <v>2</v>
      </c>
      <c r="P8" s="63" t="s">
        <v>1</v>
      </c>
      <c r="Q8" s="63" t="s">
        <v>2</v>
      </c>
      <c r="R8" s="43" t="s">
        <v>1</v>
      </c>
      <c r="S8" s="44" t="s">
        <v>2</v>
      </c>
      <c r="T8" s="27" t="s">
        <v>1</v>
      </c>
      <c r="U8" s="27" t="s">
        <v>2</v>
      </c>
      <c r="V8" s="40" t="s">
        <v>1</v>
      </c>
      <c r="W8" s="40" t="s">
        <v>2</v>
      </c>
    </row>
    <row r="9" spans="1:23" ht="12.75">
      <c r="A9" s="12"/>
      <c r="B9" s="48" t="s">
        <v>3</v>
      </c>
      <c r="C9" s="49" t="s">
        <v>4</v>
      </c>
      <c r="D9" s="48" t="s">
        <v>3</v>
      </c>
      <c r="E9" s="49" t="s">
        <v>4</v>
      </c>
      <c r="F9" s="48" t="s">
        <v>3</v>
      </c>
      <c r="G9" s="49" t="s">
        <v>4</v>
      </c>
      <c r="H9" s="48" t="s">
        <v>3</v>
      </c>
      <c r="I9" s="49" t="s">
        <v>4</v>
      </c>
      <c r="J9" s="48" t="s">
        <v>3</v>
      </c>
      <c r="K9" s="49" t="s">
        <v>4</v>
      </c>
      <c r="L9" s="48" t="s">
        <v>3</v>
      </c>
      <c r="M9" s="49" t="s">
        <v>4</v>
      </c>
      <c r="N9" s="48" t="s">
        <v>3</v>
      </c>
      <c r="O9" s="49" t="s">
        <v>4</v>
      </c>
      <c r="P9" s="63" t="s">
        <v>3</v>
      </c>
      <c r="Q9" s="63" t="s">
        <v>4</v>
      </c>
      <c r="R9" s="48" t="s">
        <v>3</v>
      </c>
      <c r="S9" s="49" t="s">
        <v>4</v>
      </c>
      <c r="T9" s="27" t="s">
        <v>3</v>
      </c>
      <c r="U9" s="27" t="s">
        <v>4</v>
      </c>
      <c r="V9" s="40" t="s">
        <v>3</v>
      </c>
      <c r="W9" s="40" t="s">
        <v>4</v>
      </c>
    </row>
    <row r="10" spans="1:24" ht="12.75">
      <c r="A10" s="19" t="s">
        <v>12</v>
      </c>
      <c r="B10" s="31"/>
      <c r="C10" s="31"/>
      <c r="D10" s="31"/>
      <c r="E10" s="31"/>
      <c r="F10" s="58"/>
      <c r="G10" s="58"/>
      <c r="H10" s="31"/>
      <c r="I10" s="31"/>
      <c r="J10" s="31"/>
      <c r="K10" s="31"/>
      <c r="L10" s="31"/>
      <c r="M10" s="32"/>
      <c r="N10" s="33"/>
      <c r="O10" s="33"/>
      <c r="P10" s="32"/>
      <c r="Q10" s="32"/>
      <c r="R10" s="31"/>
      <c r="S10" s="31"/>
      <c r="T10" s="32"/>
      <c r="U10" s="32"/>
      <c r="V10" s="38">
        <f>B10+D10+F10+H10+J10+L10+N10+P10+R10+T10</f>
        <v>0</v>
      </c>
      <c r="W10" s="38">
        <f>C10+E10+G10+I10+K10+M10+O10+Q10+S10+U10</f>
        <v>0</v>
      </c>
      <c r="X10" s="19" t="s">
        <v>12</v>
      </c>
    </row>
    <row r="11" spans="1:24" ht="12.75">
      <c r="A11" s="21" t="s">
        <v>13</v>
      </c>
      <c r="B11" s="31"/>
      <c r="C11" s="31"/>
      <c r="D11" s="31"/>
      <c r="E11" s="31"/>
      <c r="F11" s="58"/>
      <c r="G11" s="58"/>
      <c r="H11" s="31"/>
      <c r="I11" s="31"/>
      <c r="J11" s="31"/>
      <c r="K11" s="31"/>
      <c r="L11" s="31"/>
      <c r="M11" s="32"/>
      <c r="N11" s="33"/>
      <c r="O11" s="33"/>
      <c r="P11" s="32"/>
      <c r="Q11" s="32"/>
      <c r="R11" s="31"/>
      <c r="S11" s="31"/>
      <c r="T11" s="32"/>
      <c r="U11" s="32"/>
      <c r="V11" s="38">
        <f aca="true" t="shared" si="0" ref="V11:V18">B11+D11+F11+H11+J11+L11+N11+P11+R11+T11</f>
        <v>0</v>
      </c>
      <c r="W11" s="38">
        <f aca="true" t="shared" si="1" ref="W11:W18">C11+E11+G11+I11+K11+M11+O11+Q11+S11+U11</f>
        <v>0</v>
      </c>
      <c r="X11" s="21" t="s">
        <v>13</v>
      </c>
    </row>
    <row r="12" spans="1:24" ht="12.75">
      <c r="A12" s="21" t="s">
        <v>14</v>
      </c>
      <c r="B12" s="31"/>
      <c r="C12" s="31"/>
      <c r="D12" s="31"/>
      <c r="E12" s="31"/>
      <c r="F12" s="58"/>
      <c r="G12" s="58"/>
      <c r="H12" s="31"/>
      <c r="I12" s="31"/>
      <c r="J12" s="31"/>
      <c r="K12" s="31"/>
      <c r="L12" s="31"/>
      <c r="M12" s="32"/>
      <c r="N12" s="33"/>
      <c r="O12" s="33"/>
      <c r="P12" s="32"/>
      <c r="Q12" s="32"/>
      <c r="R12" s="31"/>
      <c r="S12" s="31"/>
      <c r="T12" s="32"/>
      <c r="U12" s="32"/>
      <c r="V12" s="38">
        <f t="shared" si="0"/>
        <v>0</v>
      </c>
      <c r="W12" s="38">
        <f t="shared" si="1"/>
        <v>0</v>
      </c>
      <c r="X12" s="21" t="s">
        <v>14</v>
      </c>
    </row>
    <row r="13" spans="1:24" ht="12.75">
      <c r="A13" s="21" t="s">
        <v>15</v>
      </c>
      <c r="B13" s="31"/>
      <c r="C13" s="31"/>
      <c r="D13" s="31"/>
      <c r="E13" s="31"/>
      <c r="F13" s="58"/>
      <c r="G13" s="58"/>
      <c r="H13" s="31"/>
      <c r="I13" s="31"/>
      <c r="J13" s="31"/>
      <c r="K13" s="31"/>
      <c r="L13" s="31"/>
      <c r="M13" s="32"/>
      <c r="N13" s="33"/>
      <c r="O13" s="33"/>
      <c r="P13" s="32"/>
      <c r="Q13" s="32"/>
      <c r="R13" s="31"/>
      <c r="S13" s="31"/>
      <c r="T13" s="32"/>
      <c r="U13" s="32"/>
      <c r="V13" s="38">
        <f t="shared" si="0"/>
        <v>0</v>
      </c>
      <c r="W13" s="38">
        <f t="shared" si="1"/>
        <v>0</v>
      </c>
      <c r="X13" s="21" t="s">
        <v>15</v>
      </c>
    </row>
    <row r="14" spans="1:24" ht="12.75">
      <c r="A14" s="21" t="s">
        <v>16</v>
      </c>
      <c r="B14" s="31"/>
      <c r="C14" s="31"/>
      <c r="D14" s="31"/>
      <c r="E14" s="31"/>
      <c r="F14" s="58"/>
      <c r="G14" s="58"/>
      <c r="H14" s="31"/>
      <c r="I14" s="31"/>
      <c r="J14" s="31"/>
      <c r="K14" s="31"/>
      <c r="L14" s="31"/>
      <c r="M14" s="32"/>
      <c r="N14" s="33"/>
      <c r="O14" s="33"/>
      <c r="P14" s="32"/>
      <c r="Q14" s="32"/>
      <c r="R14" s="31"/>
      <c r="S14" s="31"/>
      <c r="T14" s="32"/>
      <c r="U14" s="32"/>
      <c r="V14" s="38">
        <f t="shared" si="0"/>
        <v>0</v>
      </c>
      <c r="W14" s="38">
        <f t="shared" si="1"/>
        <v>0</v>
      </c>
      <c r="X14" s="21" t="s">
        <v>16</v>
      </c>
    </row>
    <row r="15" spans="1:24" ht="12.75">
      <c r="A15" s="21" t="s">
        <v>17</v>
      </c>
      <c r="B15" s="31"/>
      <c r="C15" s="31"/>
      <c r="D15" s="31"/>
      <c r="E15" s="31"/>
      <c r="F15" s="58"/>
      <c r="G15" s="58"/>
      <c r="H15" s="31"/>
      <c r="I15" s="31"/>
      <c r="J15" s="31"/>
      <c r="K15" s="31"/>
      <c r="L15" s="33"/>
      <c r="M15" s="32"/>
      <c r="N15" s="33"/>
      <c r="O15" s="33"/>
      <c r="P15" s="32"/>
      <c r="Q15" s="32"/>
      <c r="R15" s="31"/>
      <c r="S15" s="31"/>
      <c r="T15" s="32"/>
      <c r="U15" s="32"/>
      <c r="V15" s="38">
        <f t="shared" si="0"/>
        <v>0</v>
      </c>
      <c r="W15" s="38">
        <f t="shared" si="1"/>
        <v>0</v>
      </c>
      <c r="X15" s="21" t="s">
        <v>17</v>
      </c>
    </row>
    <row r="16" spans="1:24" ht="12.75">
      <c r="A16" s="22" t="s">
        <v>7</v>
      </c>
      <c r="B16" s="31"/>
      <c r="C16" s="32"/>
      <c r="D16" s="32"/>
      <c r="E16" s="32"/>
      <c r="F16" s="32"/>
      <c r="G16" s="32"/>
      <c r="H16" s="31"/>
      <c r="I16" s="31"/>
      <c r="J16" s="31"/>
      <c r="K16" s="32"/>
      <c r="L16" s="31"/>
      <c r="M16" s="32"/>
      <c r="N16" s="33"/>
      <c r="O16" s="33"/>
      <c r="P16" s="32"/>
      <c r="Q16" s="32"/>
      <c r="R16" s="32"/>
      <c r="S16" s="32"/>
      <c r="T16" s="32"/>
      <c r="U16" s="32"/>
      <c r="V16" s="38">
        <f t="shared" si="0"/>
        <v>0</v>
      </c>
      <c r="W16" s="38">
        <f t="shared" si="1"/>
        <v>0</v>
      </c>
      <c r="X16" s="22" t="s">
        <v>7</v>
      </c>
    </row>
    <row r="17" spans="1:24" ht="12.75">
      <c r="A17" s="22" t="s">
        <v>6</v>
      </c>
      <c r="B17" s="32">
        <f>SUM(B13:B15)</f>
        <v>0</v>
      </c>
      <c r="C17" s="32">
        <f>SUM(C13:C15)</f>
        <v>0</v>
      </c>
      <c r="D17" s="32">
        <f>SUM(D13:D15)</f>
        <v>0</v>
      </c>
      <c r="E17" s="32">
        <f>SUM(E13:E15)</f>
        <v>0</v>
      </c>
      <c r="F17" s="70">
        <f>SUM(F13:F15)</f>
        <v>0</v>
      </c>
      <c r="G17" s="70">
        <f>SUM(G15+G13)</f>
        <v>0</v>
      </c>
      <c r="H17" s="32">
        <v>0</v>
      </c>
      <c r="I17" s="32">
        <v>0</v>
      </c>
      <c r="J17" s="32">
        <f aca="true" t="shared" si="2" ref="J17:U17">SUM(J13:J15)</f>
        <v>0</v>
      </c>
      <c r="K17" s="32">
        <f t="shared" si="2"/>
        <v>0</v>
      </c>
      <c r="L17" s="32">
        <f t="shared" si="2"/>
        <v>0</v>
      </c>
      <c r="M17" s="32">
        <f t="shared" si="2"/>
        <v>0</v>
      </c>
      <c r="N17" s="34">
        <f>SUM(N13+N14+N15)</f>
        <v>0</v>
      </c>
      <c r="O17" s="34">
        <f>SUM(O13+O14+O15)</f>
        <v>0</v>
      </c>
      <c r="P17" s="32">
        <f t="shared" si="2"/>
        <v>0</v>
      </c>
      <c r="Q17" s="32">
        <v>0</v>
      </c>
      <c r="R17" s="32">
        <f>SUM(R13:R15)</f>
        <v>0</v>
      </c>
      <c r="S17" s="32">
        <f>SUM(S13:S15)</f>
        <v>0</v>
      </c>
      <c r="T17" s="32">
        <f t="shared" si="2"/>
        <v>0</v>
      </c>
      <c r="U17" s="32">
        <f t="shared" si="2"/>
        <v>0</v>
      </c>
      <c r="V17" s="38">
        <f t="shared" si="0"/>
        <v>0</v>
      </c>
      <c r="W17" s="38">
        <f t="shared" si="1"/>
        <v>0</v>
      </c>
      <c r="X17" s="22" t="s">
        <v>6</v>
      </c>
    </row>
    <row r="18" spans="1:23" ht="12.75">
      <c r="A18" s="30" t="s">
        <v>20</v>
      </c>
      <c r="B18" s="32">
        <f>SUM(B10:B15)</f>
        <v>0</v>
      </c>
      <c r="C18" s="32">
        <f>SUM(C10:C15)</f>
        <v>0</v>
      </c>
      <c r="D18" s="32">
        <f>SUM(D10:D15)</f>
        <v>0</v>
      </c>
      <c r="E18" s="32">
        <f>SUM(E10:E15)</f>
        <v>0</v>
      </c>
      <c r="F18" s="70">
        <f>SUM(F10:F15)</f>
        <v>0</v>
      </c>
      <c r="G18" s="70">
        <f>SUM(G16:G17)</f>
        <v>0</v>
      </c>
      <c r="H18" s="32">
        <f>SUM(H10:H15)</f>
        <v>0</v>
      </c>
      <c r="I18" s="32">
        <f>SUM(I10:I15)</f>
        <v>0</v>
      </c>
      <c r="J18" s="32">
        <f>SUM(J8:J15)</f>
        <v>0</v>
      </c>
      <c r="K18" s="32">
        <f aca="true" t="shared" si="3" ref="K18:P18">SUM(K10:K15)</f>
        <v>0</v>
      </c>
      <c r="L18" s="32">
        <f t="shared" si="3"/>
        <v>0</v>
      </c>
      <c r="M18" s="32">
        <f t="shared" si="3"/>
        <v>0</v>
      </c>
      <c r="N18" s="34">
        <f>SUM(N16+N17)</f>
        <v>0</v>
      </c>
      <c r="O18" s="34">
        <f>SUM(O16+O17)</f>
        <v>0</v>
      </c>
      <c r="P18" s="32">
        <f t="shared" si="3"/>
        <v>0</v>
      </c>
      <c r="Q18" s="32">
        <f>SUM(Q16:Q17)</f>
        <v>0</v>
      </c>
      <c r="R18" s="32">
        <f>SUM(R10:R15)</f>
        <v>0</v>
      </c>
      <c r="S18" s="32">
        <f>SUM(S10:S15)</f>
        <v>0</v>
      </c>
      <c r="T18" s="32"/>
      <c r="U18" s="32"/>
      <c r="V18" s="38">
        <f t="shared" si="0"/>
        <v>0</v>
      </c>
      <c r="W18" s="38">
        <f t="shared" si="1"/>
        <v>0</v>
      </c>
    </row>
    <row r="19" spans="1:21" ht="12.75">
      <c r="A19" s="23"/>
      <c r="B19" s="3"/>
      <c r="C19" s="24"/>
      <c r="D19" s="3"/>
      <c r="E19" s="3"/>
      <c r="F19" s="3"/>
      <c r="G19" s="3"/>
      <c r="H19" s="3" t="s">
        <v>36</v>
      </c>
      <c r="I19" s="3"/>
      <c r="J19" s="3"/>
      <c r="K19" s="25"/>
      <c r="L19" s="26"/>
      <c r="M19" s="25"/>
      <c r="N19" s="25"/>
      <c r="O19" s="25"/>
      <c r="P19" s="2"/>
      <c r="T19" s="50"/>
      <c r="U19" s="50"/>
    </row>
    <row r="20" spans="1:15" ht="12.75">
      <c r="A20" s="3"/>
      <c r="B20" s="3" t="s">
        <v>37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9" ht="13.5" customHeight="1"/>
    <row r="40" spans="1:4" ht="12.75">
      <c r="A40" s="29"/>
      <c r="B40" s="29"/>
      <c r="C40" s="29"/>
      <c r="D40" s="29"/>
    </row>
  </sheetData>
  <sheetProtection/>
  <mergeCells count="12">
    <mergeCell ref="V7:W7"/>
    <mergeCell ref="N7:O7"/>
    <mergeCell ref="F7:G7"/>
    <mergeCell ref="L7:M7"/>
    <mergeCell ref="T7:U7"/>
    <mergeCell ref="D7:E7"/>
    <mergeCell ref="H7:I7"/>
    <mergeCell ref="R7:S7"/>
    <mergeCell ref="A4:M4"/>
    <mergeCell ref="A5:M5"/>
    <mergeCell ref="J7:K7"/>
    <mergeCell ref="P7:Q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Моргачева_АП</cp:lastModifiedBy>
  <cp:lastPrinted>2010-02-24T15:37:48Z</cp:lastPrinted>
  <dcterms:created xsi:type="dcterms:W3CDTF">2006-11-14T07:39:23Z</dcterms:created>
  <dcterms:modified xsi:type="dcterms:W3CDTF">2023-09-05T00:25:37Z</dcterms:modified>
  <cp:category/>
  <cp:version/>
  <cp:contentType/>
  <cp:contentStatus/>
</cp:coreProperties>
</file>