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W15" i="1" l="1"/>
  <c r="W17" i="1" s="1"/>
  <c r="V15" i="1"/>
  <c r="V17" i="1" s="1"/>
  <c r="AA16" i="1" l="1"/>
  <c r="Z16" i="1"/>
  <c r="Y16" i="1"/>
  <c r="X16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D16" i="1"/>
  <c r="C16" i="1"/>
  <c r="B16" i="1"/>
  <c r="AA15" i="1"/>
  <c r="Z15" i="1"/>
  <c r="Y15" i="1"/>
  <c r="Y17" i="1" s="1"/>
  <c r="X15" i="1"/>
  <c r="X17" i="1" s="1"/>
  <c r="U15" i="1"/>
  <c r="U17" i="1" s="1"/>
  <c r="T15" i="1"/>
  <c r="T17" i="1" s="1"/>
  <c r="S15" i="1"/>
  <c r="S17" i="1" s="1"/>
  <c r="R15" i="1"/>
  <c r="R17" i="1" s="1"/>
  <c r="Q15" i="1"/>
  <c r="P15" i="1"/>
  <c r="O15" i="1"/>
  <c r="O17" i="1" s="1"/>
  <c r="N15" i="1"/>
  <c r="N17" i="1" s="1"/>
  <c r="M15" i="1"/>
  <c r="L15" i="1"/>
  <c r="K15" i="1"/>
  <c r="K17" i="1" s="1"/>
  <c r="J15" i="1"/>
  <c r="J17" i="1" s="1"/>
  <c r="I15" i="1"/>
  <c r="H15" i="1"/>
  <c r="G15" i="1"/>
  <c r="G17" i="1" s="1"/>
  <c r="F15" i="1"/>
  <c r="F17" i="1" s="1"/>
  <c r="E15" i="1"/>
  <c r="E17" i="1" s="1"/>
  <c r="D15" i="1"/>
  <c r="D17" i="1" s="1"/>
  <c r="C15" i="1"/>
  <c r="C17" i="1" s="1"/>
  <c r="B15" i="1"/>
  <c r="B17" i="1" s="1"/>
  <c r="AC14" i="1"/>
  <c r="AB14" i="1"/>
  <c r="AC13" i="1"/>
  <c r="AB13" i="1"/>
  <c r="AC12" i="1"/>
  <c r="AB12" i="1"/>
  <c r="AC11" i="1"/>
  <c r="AB11" i="1"/>
  <c r="AC10" i="1"/>
  <c r="AB10" i="1"/>
  <c r="AC9" i="1"/>
  <c r="AB9" i="1"/>
  <c r="AA17" i="1" l="1"/>
  <c r="Z17" i="1"/>
  <c r="H17" i="1"/>
  <c r="I17" i="1"/>
  <c r="M17" i="1"/>
  <c r="L17" i="1"/>
  <c r="Q17" i="1"/>
  <c r="AC16" i="1"/>
  <c r="P17" i="1"/>
  <c r="AB16" i="1"/>
  <c r="AB15" i="1"/>
  <c r="AC15" i="1"/>
  <c r="AC17" i="1" l="1"/>
  <c r="AB17" i="1"/>
</calcChain>
</file>

<file path=xl/sharedStrings.xml><?xml version="1.0" encoding="utf-8"?>
<sst xmlns="http://schemas.openxmlformats.org/spreadsheetml/2006/main" count="83" uniqueCount="32">
  <si>
    <t xml:space="preserve">                                                                           Основные показатели по производству продукции</t>
  </si>
  <si>
    <t>Макушева Е.Л.</t>
  </si>
  <si>
    <t xml:space="preserve">       Арефьев М.Ф.</t>
  </si>
  <si>
    <t>Дианов Д.Г.</t>
  </si>
  <si>
    <t>Дом интернат</t>
  </si>
  <si>
    <t>ИП Лисина М.В.</t>
  </si>
  <si>
    <t>ГУСО "Перекресток"</t>
  </si>
  <si>
    <t>Тазаян А.М.</t>
  </si>
  <si>
    <t>Забелина П.А</t>
  </si>
  <si>
    <t>Яковлева Н.А.</t>
  </si>
  <si>
    <t xml:space="preserve">         Козлова Ю.В</t>
  </si>
  <si>
    <t>Ю В</t>
  </si>
  <si>
    <t xml:space="preserve">             Курбатова Т.Г</t>
  </si>
  <si>
    <t>Морев Н.М.</t>
  </si>
  <si>
    <t>ИП Михайлов Л.Н</t>
  </si>
  <si>
    <t xml:space="preserve">Всего </t>
  </si>
  <si>
    <t xml:space="preserve">            Показатели</t>
  </si>
  <si>
    <t>К-во</t>
  </si>
  <si>
    <t>Сумма</t>
  </si>
  <si>
    <t>(ц.)</t>
  </si>
  <si>
    <t>(тыс.руб.)</t>
  </si>
  <si>
    <t>(центнеров)</t>
  </si>
  <si>
    <t>1.Хлеб</t>
  </si>
  <si>
    <t>2.Хлебобулочные изделия</t>
  </si>
  <si>
    <t>3.Кондитерские изделия</t>
  </si>
  <si>
    <t>4.Мясо</t>
  </si>
  <si>
    <t>5.Колбасные изделия</t>
  </si>
  <si>
    <t>6.Полуфабрикаты мясные</t>
  </si>
  <si>
    <t>Всего х/б изделия</t>
  </si>
  <si>
    <t>Всего мясн.изделия</t>
  </si>
  <si>
    <t xml:space="preserve">          Итого:</t>
  </si>
  <si>
    <t xml:space="preserve">                                                                              за 12 месяцев  2025 года по Кыринскому муниципальному округу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</si>
</sst>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9" xfId="0" applyFont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2" borderId="3" xfId="0" applyFont="1" applyFill="1" applyBorder="1"/>
    <xf numFmtId="0" fontId="3" fillId="2" borderId="3" xfId="0" applyFont="1" applyFill="1" applyBorder="1"/>
    <xf numFmtId="2" fontId="3" fillId="2" borderId="3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2" borderId="6" xfId="0" applyFont="1" applyFill="1" applyBorder="1"/>
    <xf numFmtId="0" fontId="4" fillId="0" borderId="6" xfId="0" applyFont="1" applyFill="1" applyBorder="1" applyAlignment="1">
      <alignment horizontal="left"/>
    </xf>
    <xf numFmtId="0" fontId="0" fillId="2" borderId="0" xfId="0" applyFill="1"/>
    <xf numFmtId="0" fontId="5" fillId="2" borderId="3" xfId="0" applyFont="1" applyFill="1" applyBorder="1"/>
    <xf numFmtId="0" fontId="5" fillId="2" borderId="6" xfId="0" applyFont="1" applyFill="1" applyBorder="1"/>
    <xf numFmtId="2" fontId="5" fillId="2" borderId="3" xfId="0" applyNumberFormat="1" applyFont="1" applyFill="1" applyBorder="1"/>
    <xf numFmtId="164" fontId="5" fillId="2" borderId="3" xfId="0" applyNumberFormat="1" applyFont="1" applyFill="1" applyBorder="1"/>
    <xf numFmtId="0" fontId="7" fillId="2" borderId="0" xfId="0" applyFont="1" applyFill="1"/>
    <xf numFmtId="164" fontId="3" fillId="2" borderId="3" xfId="0" applyNumberFormat="1" applyFont="1" applyFill="1" applyBorder="1"/>
    <xf numFmtId="0" fontId="6" fillId="2" borderId="3" xfId="0" applyFont="1" applyFill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5" fillId="2" borderId="6" xfId="0" applyNumberFormat="1" applyFont="1" applyFill="1" applyBorder="1"/>
    <xf numFmtId="164" fontId="5" fillId="2" borderId="6" xfId="0" applyNumberFormat="1" applyFont="1" applyFill="1" applyBorder="1"/>
    <xf numFmtId="0" fontId="8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8"/>
  <sheetViews>
    <sheetView tabSelected="1" topLeftCell="A2" workbookViewId="0">
      <selection activeCell="A5" sqref="A5"/>
    </sheetView>
  </sheetViews>
  <sheetFormatPr defaultRowHeight="15" x14ac:dyDescent="0.25"/>
  <cols>
    <col min="1" max="1" width="23.140625" customWidth="1"/>
    <col min="2" max="2" width="8" customWidth="1"/>
    <col min="4" max="4" width="8.5703125" customWidth="1"/>
    <col min="5" max="5" width="8" customWidth="1"/>
    <col min="10" max="10" width="8.28515625" customWidth="1"/>
    <col min="11" max="11" width="7.7109375" customWidth="1"/>
    <col min="12" max="12" width="7.28515625" customWidth="1"/>
    <col min="14" max="14" width="5.42578125" customWidth="1"/>
    <col min="15" max="15" width="5.85546875" customWidth="1"/>
    <col min="16" max="16" width="5.5703125" customWidth="1"/>
    <col min="17" max="17" width="6.85546875" customWidth="1"/>
    <col min="18" max="18" width="7.140625" customWidth="1"/>
    <col min="19" max="19" width="8.28515625" customWidth="1"/>
    <col min="20" max="20" width="7.140625" customWidth="1"/>
    <col min="21" max="21" width="7.85546875" customWidth="1"/>
    <col min="22" max="22" width="7.28515625" customWidth="1"/>
    <col min="23" max="23" width="8.140625" customWidth="1"/>
  </cols>
  <sheetData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15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9" ht="15.75" x14ac:dyDescent="0.25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9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4"/>
      <c r="AA5" s="4"/>
    </row>
    <row r="6" spans="1:29" x14ac:dyDescent="0.25">
      <c r="A6" s="5"/>
      <c r="B6" s="37" t="s">
        <v>1</v>
      </c>
      <c r="C6" s="38"/>
      <c r="D6" s="37" t="s">
        <v>2</v>
      </c>
      <c r="E6" s="38"/>
      <c r="F6" s="37" t="s">
        <v>3</v>
      </c>
      <c r="G6" s="38"/>
      <c r="H6" s="37" t="s">
        <v>4</v>
      </c>
      <c r="I6" s="38"/>
      <c r="J6" s="37" t="s">
        <v>5</v>
      </c>
      <c r="K6" s="38"/>
      <c r="L6" s="37" t="s">
        <v>6</v>
      </c>
      <c r="M6" s="38"/>
      <c r="N6" s="39" t="s">
        <v>7</v>
      </c>
      <c r="O6" s="40"/>
      <c r="P6" s="39" t="s">
        <v>8</v>
      </c>
      <c r="Q6" s="40"/>
      <c r="R6" s="41" t="s">
        <v>9</v>
      </c>
      <c r="S6" s="42"/>
      <c r="T6" s="43" t="s">
        <v>10</v>
      </c>
      <c r="U6" s="44" t="s">
        <v>11</v>
      </c>
      <c r="V6" s="43" t="s">
        <v>12</v>
      </c>
      <c r="W6" s="44"/>
      <c r="X6" s="37" t="s">
        <v>13</v>
      </c>
      <c r="Y6" s="38"/>
      <c r="Z6" s="45" t="s">
        <v>14</v>
      </c>
      <c r="AA6" s="46"/>
      <c r="AB6" s="47" t="s">
        <v>15</v>
      </c>
      <c r="AC6" s="47"/>
    </row>
    <row r="7" spans="1:29" x14ac:dyDescent="0.25">
      <c r="A7" s="6" t="s">
        <v>16</v>
      </c>
      <c r="B7" s="7" t="s">
        <v>17</v>
      </c>
      <c r="C7" s="8" t="s">
        <v>18</v>
      </c>
      <c r="D7" s="7" t="s">
        <v>17</v>
      </c>
      <c r="E7" s="8" t="s">
        <v>18</v>
      </c>
      <c r="F7" s="7" t="s">
        <v>17</v>
      </c>
      <c r="G7" s="8" t="s">
        <v>18</v>
      </c>
      <c r="H7" s="7" t="s">
        <v>17</v>
      </c>
      <c r="I7" s="8" t="s">
        <v>18</v>
      </c>
      <c r="J7" s="7" t="s">
        <v>17</v>
      </c>
      <c r="K7" s="8" t="s">
        <v>18</v>
      </c>
      <c r="L7" s="7" t="s">
        <v>17</v>
      </c>
      <c r="M7" s="8" t="s">
        <v>18</v>
      </c>
      <c r="N7" s="7" t="s">
        <v>17</v>
      </c>
      <c r="O7" s="9" t="s">
        <v>18</v>
      </c>
      <c r="P7" s="10" t="s">
        <v>17</v>
      </c>
      <c r="Q7" s="9" t="s">
        <v>18</v>
      </c>
      <c r="R7" s="10" t="s">
        <v>17</v>
      </c>
      <c r="S7" s="9" t="s">
        <v>18</v>
      </c>
      <c r="T7" s="10" t="s">
        <v>17</v>
      </c>
      <c r="U7" s="9" t="s">
        <v>18</v>
      </c>
      <c r="V7" s="10" t="s">
        <v>17</v>
      </c>
      <c r="W7" s="9" t="s">
        <v>18</v>
      </c>
      <c r="X7" s="10" t="s">
        <v>17</v>
      </c>
      <c r="Y7" s="9" t="s">
        <v>18</v>
      </c>
      <c r="Z7" s="11" t="s">
        <v>17</v>
      </c>
      <c r="AA7" s="12" t="s">
        <v>18</v>
      </c>
      <c r="AB7" s="13" t="s">
        <v>17</v>
      </c>
      <c r="AC7" s="9" t="s">
        <v>18</v>
      </c>
    </row>
    <row r="8" spans="1:29" x14ac:dyDescent="0.25">
      <c r="A8" s="14"/>
      <c r="B8" s="15" t="s">
        <v>19</v>
      </c>
      <c r="C8" s="16" t="s">
        <v>20</v>
      </c>
      <c r="D8" s="15" t="s">
        <v>19</v>
      </c>
      <c r="E8" s="16" t="s">
        <v>20</v>
      </c>
      <c r="F8" s="15" t="s">
        <v>19</v>
      </c>
      <c r="G8" s="16" t="s">
        <v>20</v>
      </c>
      <c r="H8" s="15" t="s">
        <v>19</v>
      </c>
      <c r="I8" s="16" t="s">
        <v>20</v>
      </c>
      <c r="J8" s="15" t="s">
        <v>19</v>
      </c>
      <c r="K8" s="16" t="s">
        <v>20</v>
      </c>
      <c r="L8" s="15" t="s">
        <v>19</v>
      </c>
      <c r="M8" s="16" t="s">
        <v>20</v>
      </c>
      <c r="N8" s="15" t="s">
        <v>19</v>
      </c>
      <c r="O8" s="9" t="s">
        <v>20</v>
      </c>
      <c r="P8" s="10" t="s">
        <v>19</v>
      </c>
      <c r="Q8" s="9" t="s">
        <v>20</v>
      </c>
      <c r="R8" s="10" t="s">
        <v>19</v>
      </c>
      <c r="S8" s="9" t="s">
        <v>20</v>
      </c>
      <c r="T8" s="10" t="s">
        <v>19</v>
      </c>
      <c r="U8" s="9" t="s">
        <v>20</v>
      </c>
      <c r="V8" s="10" t="s">
        <v>19</v>
      </c>
      <c r="W8" s="9" t="s">
        <v>20</v>
      </c>
      <c r="X8" s="10" t="s">
        <v>19</v>
      </c>
      <c r="Y8" s="9" t="s">
        <v>20</v>
      </c>
      <c r="Z8" s="17" t="s">
        <v>21</v>
      </c>
      <c r="AA8" s="18" t="s">
        <v>20</v>
      </c>
      <c r="AB8" s="13" t="s">
        <v>19</v>
      </c>
      <c r="AC8" s="9" t="s">
        <v>20</v>
      </c>
    </row>
    <row r="9" spans="1:29" x14ac:dyDescent="0.25">
      <c r="A9" s="19" t="s">
        <v>22</v>
      </c>
      <c r="B9" s="21">
        <v>461.3</v>
      </c>
      <c r="C9" s="21">
        <v>3315</v>
      </c>
      <c r="D9" s="33">
        <v>1521</v>
      </c>
      <c r="E9" s="21">
        <v>6084</v>
      </c>
      <c r="F9" s="21">
        <v>119.7</v>
      </c>
      <c r="G9" s="21">
        <v>484.9</v>
      </c>
      <c r="H9" s="21">
        <v>316.8</v>
      </c>
      <c r="I9" s="21">
        <v>1555.2</v>
      </c>
      <c r="J9" s="21"/>
      <c r="K9" s="21"/>
      <c r="L9" s="21">
        <v>991</v>
      </c>
      <c r="M9" s="25">
        <v>5686.1</v>
      </c>
      <c r="N9" s="21"/>
      <c r="O9" s="21"/>
      <c r="P9" s="21"/>
      <c r="Q9" s="21"/>
      <c r="R9" s="21">
        <v>624</v>
      </c>
      <c r="S9" s="21">
        <v>3600</v>
      </c>
      <c r="T9" s="21">
        <v>625</v>
      </c>
      <c r="U9" s="21">
        <v>2140</v>
      </c>
      <c r="V9" s="50">
        <v>72</v>
      </c>
      <c r="W9" s="50">
        <v>654.70000000000005</v>
      </c>
      <c r="X9" s="30">
        <v>224</v>
      </c>
      <c r="Y9" s="30">
        <v>744</v>
      </c>
      <c r="Z9" s="22"/>
      <c r="AA9" s="22"/>
      <c r="AB9" s="48">
        <f>SUM(B9+D9+F9+H9+J9+N9+P9+L9+X9+R9+T9+V9+X9+Z9)</f>
        <v>5178.8</v>
      </c>
      <c r="AC9" s="48">
        <f>SUM(C9+E9+G9+I9+K9+O9+Q9+M9+Y9+S9+U9+W9+Y9+AA9)</f>
        <v>25007.9</v>
      </c>
    </row>
    <row r="10" spans="1:29" x14ac:dyDescent="0.25">
      <c r="A10" s="23" t="s">
        <v>23</v>
      </c>
      <c r="B10" s="21">
        <v>166.8</v>
      </c>
      <c r="C10" s="21">
        <v>7164.6</v>
      </c>
      <c r="D10" s="33">
        <v>310.5</v>
      </c>
      <c r="E10" s="21">
        <v>6303.2</v>
      </c>
      <c r="F10" s="21">
        <v>36.299999999999997</v>
      </c>
      <c r="G10" s="21">
        <v>544</v>
      </c>
      <c r="H10" s="21">
        <v>24.4</v>
      </c>
      <c r="I10" s="21">
        <v>544.1</v>
      </c>
      <c r="J10" s="25">
        <v>16.5</v>
      </c>
      <c r="K10" s="25">
        <v>297</v>
      </c>
      <c r="L10" s="21">
        <v>23</v>
      </c>
      <c r="M10" s="25">
        <v>754.8</v>
      </c>
      <c r="N10" s="21"/>
      <c r="O10" s="21"/>
      <c r="P10" s="21"/>
      <c r="Q10" s="21"/>
      <c r="R10" s="21">
        <v>27.8</v>
      </c>
      <c r="S10" s="21">
        <v>302.60000000000002</v>
      </c>
      <c r="T10" s="21">
        <v>55</v>
      </c>
      <c r="U10" s="21">
        <v>440</v>
      </c>
      <c r="V10" s="50">
        <v>14</v>
      </c>
      <c r="W10" s="50">
        <v>340</v>
      </c>
      <c r="X10" s="28">
        <v>21.6</v>
      </c>
      <c r="Y10" s="30">
        <v>43.6</v>
      </c>
      <c r="Z10" s="30"/>
      <c r="AA10" s="30"/>
      <c r="AB10" s="48">
        <f t="shared" ref="AB10:AC17" si="0">SUM(B10+D10+F10+H10+J10+N10+P10+L10+X10+R10+T10+V10+X10+Z10)</f>
        <v>717.5</v>
      </c>
      <c r="AC10" s="48">
        <f t="shared" si="0"/>
        <v>16777.5</v>
      </c>
    </row>
    <row r="11" spans="1:29" x14ac:dyDescent="0.25">
      <c r="A11" s="23" t="s">
        <v>24</v>
      </c>
      <c r="B11" s="21"/>
      <c r="C11" s="21"/>
      <c r="D11" s="33">
        <v>13.9</v>
      </c>
      <c r="E11" s="21">
        <v>626.9</v>
      </c>
      <c r="F11" s="21">
        <v>24.3</v>
      </c>
      <c r="G11" s="21">
        <v>534.1</v>
      </c>
      <c r="H11" s="21">
        <v>19</v>
      </c>
      <c r="I11" s="21">
        <v>477.4</v>
      </c>
      <c r="J11" s="25">
        <v>20.9</v>
      </c>
      <c r="K11" s="25">
        <v>523.79999999999995</v>
      </c>
      <c r="L11" s="21"/>
      <c r="M11" s="25"/>
      <c r="N11" s="21"/>
      <c r="O11" s="21"/>
      <c r="P11" s="21"/>
      <c r="Q11" s="21"/>
      <c r="R11" s="21">
        <v>69.599999999999994</v>
      </c>
      <c r="S11" s="21">
        <v>1760</v>
      </c>
      <c r="T11" s="21">
        <v>31.2</v>
      </c>
      <c r="U11" s="21">
        <v>750</v>
      </c>
      <c r="V11" s="28"/>
      <c r="W11" s="28"/>
      <c r="X11" s="30">
        <v>54</v>
      </c>
      <c r="Y11" s="30">
        <v>1188</v>
      </c>
      <c r="Z11" s="30"/>
      <c r="AA11" s="30"/>
      <c r="AB11" s="48">
        <f t="shared" si="0"/>
        <v>286.89999999999998</v>
      </c>
      <c r="AC11" s="48">
        <f t="shared" si="0"/>
        <v>7048.2</v>
      </c>
    </row>
    <row r="12" spans="1:29" x14ac:dyDescent="0.25">
      <c r="A12" s="23" t="s">
        <v>25</v>
      </c>
      <c r="B12" s="34"/>
      <c r="C12" s="34"/>
      <c r="D12" s="33"/>
      <c r="E12" s="21"/>
      <c r="F12" s="21"/>
      <c r="G12" s="21"/>
      <c r="H12" s="21">
        <v>96.8</v>
      </c>
      <c r="I12" s="21">
        <v>2877.4</v>
      </c>
      <c r="J12" s="21"/>
      <c r="K12" s="21"/>
      <c r="L12" s="21">
        <v>20.100000000000001</v>
      </c>
      <c r="M12" s="25">
        <v>609.1</v>
      </c>
      <c r="N12" s="21"/>
      <c r="O12" s="21"/>
      <c r="P12" s="21">
        <v>45.8</v>
      </c>
      <c r="Q12" s="21">
        <v>1740.4</v>
      </c>
      <c r="R12" s="21"/>
      <c r="S12" s="21"/>
      <c r="T12" s="21"/>
      <c r="U12" s="21"/>
      <c r="V12" s="28"/>
      <c r="W12" s="28"/>
      <c r="X12" s="28"/>
      <c r="Y12" s="28"/>
      <c r="Z12" s="28">
        <v>790.2</v>
      </c>
      <c r="AA12" s="28">
        <v>27657</v>
      </c>
      <c r="AB12" s="48">
        <f t="shared" si="0"/>
        <v>952.90000000000009</v>
      </c>
      <c r="AC12" s="48">
        <f t="shared" si="0"/>
        <v>32883.9</v>
      </c>
    </row>
    <row r="13" spans="1:29" x14ac:dyDescent="0.25">
      <c r="A13" s="23" t="s">
        <v>26</v>
      </c>
      <c r="B13" s="34"/>
      <c r="C13" s="34"/>
      <c r="D13" s="33"/>
      <c r="E13" s="21"/>
      <c r="F13" s="21"/>
      <c r="G13" s="21"/>
      <c r="H13" s="21"/>
      <c r="I13" s="21"/>
      <c r="J13" s="21"/>
      <c r="K13" s="21"/>
      <c r="L13" s="21"/>
      <c r="M13" s="25"/>
      <c r="N13" s="21"/>
      <c r="O13" s="21"/>
      <c r="P13" s="21"/>
      <c r="Q13" s="21"/>
      <c r="R13" s="21"/>
      <c r="S13" s="21"/>
      <c r="T13" s="21"/>
      <c r="U13" s="21"/>
      <c r="V13" s="28"/>
      <c r="W13" s="28"/>
      <c r="X13" s="28"/>
      <c r="Y13" s="28"/>
      <c r="Z13" s="28"/>
      <c r="AA13" s="28"/>
      <c r="AB13" s="48">
        <f t="shared" si="0"/>
        <v>0</v>
      </c>
      <c r="AC13" s="48">
        <f t="shared" si="0"/>
        <v>0</v>
      </c>
    </row>
    <row r="14" spans="1:29" x14ac:dyDescent="0.25">
      <c r="A14" s="23" t="s">
        <v>27</v>
      </c>
      <c r="B14" s="20"/>
      <c r="C14" s="20"/>
      <c r="D14" s="31"/>
      <c r="E14" s="28"/>
      <c r="F14" s="28"/>
      <c r="G14" s="28"/>
      <c r="H14" s="21">
        <v>15</v>
      </c>
      <c r="I14" s="21">
        <v>580.29999999999995</v>
      </c>
      <c r="J14" s="28"/>
      <c r="K14" s="28"/>
      <c r="L14" s="30"/>
      <c r="M14" s="29"/>
      <c r="N14" s="28"/>
      <c r="O14" s="21"/>
      <c r="P14" s="21">
        <v>71</v>
      </c>
      <c r="Q14" s="21">
        <v>2699.5</v>
      </c>
      <c r="R14" s="21"/>
      <c r="S14" s="21"/>
      <c r="T14" s="21"/>
      <c r="U14" s="21"/>
      <c r="V14" s="28"/>
      <c r="W14" s="28"/>
      <c r="X14" s="28"/>
      <c r="Y14" s="28"/>
      <c r="Z14" s="28">
        <v>2</v>
      </c>
      <c r="AA14" s="28">
        <v>88.5</v>
      </c>
      <c r="AB14" s="48">
        <f t="shared" si="0"/>
        <v>88</v>
      </c>
      <c r="AC14" s="48">
        <f t="shared" si="0"/>
        <v>3368.3</v>
      </c>
    </row>
    <row r="15" spans="1:29" x14ac:dyDescent="0.25">
      <c r="A15" s="24" t="s">
        <v>28</v>
      </c>
      <c r="B15" s="29">
        <f t="shared" ref="B15:Q15" si="1">SUM(B9+B10+B11)</f>
        <v>628.1</v>
      </c>
      <c r="C15" s="29">
        <f t="shared" si="1"/>
        <v>10479.6</v>
      </c>
      <c r="D15" s="30">
        <f t="shared" si="1"/>
        <v>1845.4</v>
      </c>
      <c r="E15" s="28">
        <f t="shared" si="1"/>
        <v>13014.1</v>
      </c>
      <c r="F15" s="28">
        <f t="shared" si="1"/>
        <v>180.3</v>
      </c>
      <c r="G15" s="28">
        <f t="shared" si="1"/>
        <v>1563</v>
      </c>
      <c r="H15" s="28">
        <f t="shared" si="1"/>
        <v>360.2</v>
      </c>
      <c r="I15" s="28">
        <f>SUM(I9+I10+I11)</f>
        <v>2576.7000000000003</v>
      </c>
      <c r="J15" s="28">
        <f>SUM(J9+J10+J11)</f>
        <v>37.4</v>
      </c>
      <c r="K15" s="28">
        <f>SUM(K9+K10+K11)</f>
        <v>820.8</v>
      </c>
      <c r="L15" s="28">
        <f t="shared" si="1"/>
        <v>1014</v>
      </c>
      <c r="M15" s="29">
        <f t="shared" si="1"/>
        <v>6440.9000000000005</v>
      </c>
      <c r="N15" s="29">
        <f t="shared" si="1"/>
        <v>0</v>
      </c>
      <c r="O15" s="29">
        <f t="shared" si="1"/>
        <v>0</v>
      </c>
      <c r="P15" s="29">
        <f t="shared" si="1"/>
        <v>0</v>
      </c>
      <c r="Q15" s="29">
        <f t="shared" si="1"/>
        <v>0</v>
      </c>
      <c r="R15" s="28">
        <f>SUM(R9:R11)</f>
        <v>721.4</v>
      </c>
      <c r="S15" s="28">
        <f>SUM(S9:S11)</f>
        <v>5662.6</v>
      </c>
      <c r="T15" s="30">
        <f t="shared" ref="T15:AA15" si="2">SUM(T9+T10+T11)</f>
        <v>711.2</v>
      </c>
      <c r="U15" s="30">
        <f t="shared" si="2"/>
        <v>3330</v>
      </c>
      <c r="V15" s="30">
        <f t="shared" si="2"/>
        <v>86</v>
      </c>
      <c r="W15" s="30">
        <f t="shared" si="2"/>
        <v>994.7</v>
      </c>
      <c r="X15" s="30">
        <f t="shared" si="2"/>
        <v>299.60000000000002</v>
      </c>
      <c r="Y15" s="30">
        <f t="shared" si="2"/>
        <v>1975.6</v>
      </c>
      <c r="Z15" s="30">
        <f t="shared" si="2"/>
        <v>0</v>
      </c>
      <c r="AA15" s="30">
        <f t="shared" si="2"/>
        <v>0</v>
      </c>
      <c r="AB15" s="48">
        <f t="shared" si="0"/>
        <v>6183.2</v>
      </c>
      <c r="AC15" s="48">
        <f t="shared" si="0"/>
        <v>48833.599999999991</v>
      </c>
    </row>
    <row r="16" spans="1:29" x14ac:dyDescent="0.25">
      <c r="A16" s="24" t="s">
        <v>29</v>
      </c>
      <c r="B16" s="29">
        <f>SUM(B12+B13+B14)</f>
        <v>0</v>
      </c>
      <c r="C16" s="29">
        <f>SUM(C12+C13+C14)</f>
        <v>0</v>
      </c>
      <c r="D16" s="49">
        <f>SUM(D12+D13+D14)</f>
        <v>0</v>
      </c>
      <c r="E16" s="29">
        <f>SUM(E12+E13+E14)</f>
        <v>0</v>
      </c>
      <c r="F16" s="29">
        <v>0</v>
      </c>
      <c r="G16" s="29">
        <v>0</v>
      </c>
      <c r="H16" s="29">
        <f t="shared" ref="H16:AA16" si="3">SUM(H12+H13+H14)</f>
        <v>111.8</v>
      </c>
      <c r="I16" s="29">
        <f t="shared" si="3"/>
        <v>3457.7</v>
      </c>
      <c r="J16" s="29">
        <f t="shared" si="3"/>
        <v>0</v>
      </c>
      <c r="K16" s="29">
        <f t="shared" si="3"/>
        <v>0</v>
      </c>
      <c r="L16" s="48">
        <f t="shared" si="3"/>
        <v>20.100000000000001</v>
      </c>
      <c r="M16" s="29">
        <f t="shared" si="3"/>
        <v>609.1</v>
      </c>
      <c r="N16" s="29">
        <f t="shared" si="3"/>
        <v>0</v>
      </c>
      <c r="O16" s="29">
        <f t="shared" si="3"/>
        <v>0</v>
      </c>
      <c r="P16" s="29">
        <f t="shared" si="3"/>
        <v>116.8</v>
      </c>
      <c r="Q16" s="29">
        <f t="shared" si="3"/>
        <v>4439.8999999999996</v>
      </c>
      <c r="R16" s="29">
        <f>SUM(R12+R13+R14)</f>
        <v>0</v>
      </c>
      <c r="S16" s="29">
        <f>SUM(S12+S13+S14)</f>
        <v>0</v>
      </c>
      <c r="T16" s="29"/>
      <c r="U16" s="29"/>
      <c r="V16" s="29"/>
      <c r="W16" s="29"/>
      <c r="X16" s="29">
        <f t="shared" si="3"/>
        <v>0</v>
      </c>
      <c r="Y16" s="29">
        <f t="shared" si="3"/>
        <v>0</v>
      </c>
      <c r="Z16" s="29">
        <f t="shared" si="3"/>
        <v>792.2</v>
      </c>
      <c r="AA16" s="29">
        <f t="shared" si="3"/>
        <v>27745.5</v>
      </c>
      <c r="AB16" s="48">
        <f t="shared" si="0"/>
        <v>1040.9000000000001</v>
      </c>
      <c r="AC16" s="48">
        <f t="shared" si="0"/>
        <v>36252.199999999997</v>
      </c>
    </row>
    <row r="17" spans="1:29" x14ac:dyDescent="0.25">
      <c r="A17" s="26" t="s">
        <v>30</v>
      </c>
      <c r="B17" s="29">
        <f t="shared" ref="B17:AA17" si="4">SUM(B15+B16)</f>
        <v>628.1</v>
      </c>
      <c r="C17" s="29">
        <f t="shared" si="4"/>
        <v>10479.6</v>
      </c>
      <c r="D17" s="48">
        <f t="shared" si="4"/>
        <v>1845.4</v>
      </c>
      <c r="E17" s="29">
        <f t="shared" si="4"/>
        <v>13014.1</v>
      </c>
      <c r="F17" s="29">
        <f t="shared" si="4"/>
        <v>180.3</v>
      </c>
      <c r="G17" s="29">
        <f t="shared" si="4"/>
        <v>1563</v>
      </c>
      <c r="H17" s="29">
        <f t="shared" si="4"/>
        <v>472</v>
      </c>
      <c r="I17" s="29">
        <f t="shared" si="4"/>
        <v>6034.4</v>
      </c>
      <c r="J17" s="29">
        <f t="shared" si="4"/>
        <v>37.4</v>
      </c>
      <c r="K17" s="29">
        <f t="shared" si="4"/>
        <v>820.8</v>
      </c>
      <c r="L17" s="48">
        <f t="shared" si="4"/>
        <v>1034.0999999999999</v>
      </c>
      <c r="M17" s="29">
        <f t="shared" si="4"/>
        <v>7050.0000000000009</v>
      </c>
      <c r="N17" s="29">
        <f t="shared" si="4"/>
        <v>0</v>
      </c>
      <c r="O17" s="29">
        <f t="shared" si="4"/>
        <v>0</v>
      </c>
      <c r="P17" s="29">
        <f t="shared" si="4"/>
        <v>116.8</v>
      </c>
      <c r="Q17" s="29">
        <f t="shared" si="4"/>
        <v>4439.8999999999996</v>
      </c>
      <c r="R17" s="29">
        <f t="shared" si="4"/>
        <v>721.4</v>
      </c>
      <c r="S17" s="29">
        <f t="shared" si="4"/>
        <v>5662.6</v>
      </c>
      <c r="T17" s="29">
        <f t="shared" si="4"/>
        <v>711.2</v>
      </c>
      <c r="U17" s="29">
        <f t="shared" si="4"/>
        <v>3330</v>
      </c>
      <c r="V17" s="29">
        <f t="shared" ref="V17:W17" si="5">SUM(V15+V16)</f>
        <v>86</v>
      </c>
      <c r="W17" s="29">
        <f t="shared" si="5"/>
        <v>994.7</v>
      </c>
      <c r="X17" s="48">
        <f t="shared" si="4"/>
        <v>299.60000000000002</v>
      </c>
      <c r="Y17" s="48">
        <f t="shared" si="4"/>
        <v>1975.6</v>
      </c>
      <c r="Z17" s="48">
        <f t="shared" si="4"/>
        <v>792.2</v>
      </c>
      <c r="AA17" s="48">
        <f t="shared" si="4"/>
        <v>27745.5</v>
      </c>
      <c r="AB17" s="48">
        <f t="shared" si="0"/>
        <v>7224.1</v>
      </c>
      <c r="AC17" s="48">
        <f t="shared" si="0"/>
        <v>85085.799999999988</v>
      </c>
    </row>
    <row r="18" spans="1:29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32"/>
      <c r="S18" s="32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</sheetData>
  <mergeCells count="15">
    <mergeCell ref="Z6:AA6"/>
    <mergeCell ref="AB6:AC6"/>
    <mergeCell ref="A3:M3"/>
    <mergeCell ref="A4:M4"/>
    <mergeCell ref="N5:Y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X6:Y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2026-02-10T05:38:50Z</dcterms:modified>
</cp:coreProperties>
</file>