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975" windowWidth="19320" windowHeight="12870"/>
  </bookViews>
  <sheets>
    <sheet name="краевые" sheetId="3" r:id="rId1"/>
    <sheet name="федеральные" sheetId="4" r:id="rId2"/>
  </sheets>
  <definedNames>
    <definedName name="_xlnm.Print_Area" localSheetId="0">краевые!$A$1:$L$59</definedName>
    <definedName name="_xlnm.Print_Area" localSheetId="1">федеральные!$A$1:$L$35</definedName>
  </definedNames>
  <calcPr calcId="145621"/>
</workbook>
</file>

<file path=xl/calcChain.xml><?xml version="1.0" encoding="utf-8"?>
<calcChain xmlns="http://schemas.openxmlformats.org/spreadsheetml/2006/main">
  <c r="L7" i="4" l="1"/>
  <c r="K7" i="4"/>
  <c r="J26" i="4" l="1"/>
  <c r="L8" i="4" l="1"/>
  <c r="K8" i="4"/>
  <c r="L9" i="4" l="1"/>
  <c r="K9" i="4"/>
  <c r="L17" i="3"/>
  <c r="K17" i="3"/>
  <c r="L26" i="3" l="1"/>
  <c r="K26" i="3"/>
  <c r="L50" i="3" l="1"/>
  <c r="K50" i="3"/>
  <c r="L11" i="3" l="1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1" i="3"/>
  <c r="L52" i="3"/>
  <c r="L53" i="3"/>
  <c r="L54" i="3"/>
  <c r="L55" i="3"/>
  <c r="L56" i="3"/>
  <c r="L57" i="3"/>
  <c r="L58" i="3"/>
  <c r="L59" i="3"/>
  <c r="L9" i="3"/>
  <c r="L10" i="3"/>
  <c r="K55" i="3" l="1"/>
  <c r="K56" i="3"/>
  <c r="K49" i="3"/>
  <c r="L33" i="4"/>
  <c r="K33" i="4"/>
  <c r="K32" i="4"/>
  <c r="L32" i="4"/>
  <c r="K19" i="3"/>
  <c r="K7" i="3" l="1"/>
  <c r="K8" i="3"/>
  <c r="K9" i="3"/>
  <c r="K10" i="3"/>
  <c r="K11" i="3"/>
  <c r="K12" i="3"/>
  <c r="K13" i="3"/>
  <c r="K14" i="3"/>
  <c r="K15" i="3"/>
  <c r="K16" i="3"/>
  <c r="K18" i="3"/>
  <c r="K20" i="3"/>
  <c r="K21" i="3"/>
  <c r="K22" i="3"/>
  <c r="K23" i="3"/>
  <c r="K24" i="3"/>
  <c r="K25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51" i="3"/>
  <c r="K52" i="3"/>
  <c r="K53" i="3"/>
  <c r="K54" i="3"/>
  <c r="K57" i="3"/>
  <c r="K58" i="3"/>
  <c r="K59" i="3"/>
  <c r="I5" i="3"/>
  <c r="L18" i="4" l="1"/>
  <c r="K18" i="4"/>
  <c r="J5" i="3" l="1"/>
  <c r="I4" i="4" l="1"/>
  <c r="J4" i="4"/>
  <c r="K31" i="4"/>
  <c r="L31" i="4"/>
  <c r="K30" i="4"/>
  <c r="L30" i="4"/>
  <c r="K29" i="4"/>
  <c r="L29" i="4"/>
  <c r="L21" i="4" l="1"/>
  <c r="K21" i="4"/>
  <c r="L5" i="4"/>
  <c r="L6" i="4"/>
  <c r="K5" i="4"/>
  <c r="K6" i="4"/>
  <c r="I60" i="3" l="1"/>
  <c r="J60" i="3"/>
  <c r="K6" i="3"/>
  <c r="L6" i="3"/>
  <c r="L7" i="3"/>
  <c r="L8" i="3"/>
  <c r="K5" i="3" l="1"/>
  <c r="L5" i="3"/>
  <c r="K4" i="4" l="1"/>
  <c r="K60" i="3" s="1"/>
  <c r="L20" i="4" l="1"/>
  <c r="K20" i="4" l="1"/>
  <c r="L28" i="4" l="1"/>
  <c r="L34" i="4"/>
  <c r="K28" i="4"/>
  <c r="K34" i="4"/>
  <c r="L14" i="4" l="1"/>
  <c r="K14" i="4"/>
  <c r="L11" i="4" l="1"/>
  <c r="L12" i="4"/>
  <c r="L13" i="4"/>
  <c r="L15" i="4"/>
  <c r="L16" i="4"/>
  <c r="L17" i="4"/>
  <c r="L19" i="4"/>
  <c r="L23" i="4"/>
  <c r="L22" i="4"/>
  <c r="L24" i="4"/>
  <c r="L25" i="4"/>
  <c r="L26" i="4"/>
  <c r="L27" i="4"/>
  <c r="L35" i="4"/>
  <c r="L10" i="4"/>
  <c r="K11" i="4" l="1"/>
  <c r="K12" i="4"/>
  <c r="K13" i="4"/>
  <c r="K15" i="4"/>
  <c r="K16" i="4"/>
  <c r="K17" i="4"/>
  <c r="K19" i="4"/>
  <c r="K23" i="4"/>
  <c r="K22" i="4"/>
  <c r="K24" i="4"/>
  <c r="K25" i="4"/>
  <c r="K26" i="4"/>
  <c r="K27" i="4"/>
  <c r="K35" i="4"/>
  <c r="K10" i="4"/>
  <c r="L4" i="4" l="1"/>
</calcChain>
</file>

<file path=xl/sharedStrings.xml><?xml version="1.0" encoding="utf-8"?>
<sst xmlns="http://schemas.openxmlformats.org/spreadsheetml/2006/main" count="641" uniqueCount="143">
  <si>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</si>
  <si>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</si>
  <si>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</si>
  <si>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</si>
  <si>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</si>
  <si>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</si>
  <si>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</si>
  <si>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РегКласс</t>
  </si>
  <si>
    <t>Сумма на 2021 год</t>
  </si>
  <si>
    <t>066</t>
  </si>
  <si>
    <t>04</t>
  </si>
  <si>
    <t>05</t>
  </si>
  <si>
    <t>05В0107022</t>
  </si>
  <si>
    <t>811</t>
  </si>
  <si>
    <t>02</t>
  </si>
  <si>
    <t>05В0107082</t>
  </si>
  <si>
    <t>05В0107084</t>
  </si>
  <si>
    <t>05В0107402</t>
  </si>
  <si>
    <t>05В0107407</t>
  </si>
  <si>
    <t>05В0107440</t>
  </si>
  <si>
    <t>01</t>
  </si>
  <si>
    <t>812</t>
  </si>
  <si>
    <t>05В01R5081</t>
  </si>
  <si>
    <t>05В01R5082</t>
  </si>
  <si>
    <t>05В01R5083</t>
  </si>
  <si>
    <t>05В01R5084</t>
  </si>
  <si>
    <t>05В01R5088</t>
  </si>
  <si>
    <t>05В01R5680</t>
  </si>
  <si>
    <t>05Г0107417</t>
  </si>
  <si>
    <t>05Г0107430</t>
  </si>
  <si>
    <t>05Г01R5023</t>
  </si>
  <si>
    <t>632</t>
  </si>
  <si>
    <t>631</t>
  </si>
  <si>
    <t>05Д0107012</t>
  </si>
  <si>
    <t>05Д0107262</t>
  </si>
  <si>
    <t>32201R5760</t>
  </si>
  <si>
    <t>521</t>
  </si>
  <si>
    <t>32302R5760</t>
  </si>
  <si>
    <t>32303R5760</t>
  </si>
  <si>
    <t>03</t>
  </si>
  <si>
    <t>10</t>
  </si>
  <si>
    <t>32101R5760</t>
  </si>
  <si>
    <t>Строительство и (или) модернизация объектов АПК, приобретение техники и оборудования</t>
  </si>
  <si>
    <t>Поддержка элитного семеноводства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</si>
  <si>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</si>
  <si>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</si>
  <si>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Субсидии на произведенное и реализованное яйцо и мясо птицы</t>
  </si>
  <si>
    <t>Возмещение части процентной ставки по инвестиционным кредитам (займам)</t>
  </si>
  <si>
    <t>Возмещение части затрат на уплату процентов по инвестиционным кредитам (займам) в агропромышленном комплексе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</si>
  <si>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</si>
  <si>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</si>
  <si>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</si>
  <si>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</si>
  <si>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</si>
  <si>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Осуществление мероприятий в области мелиорации земель сельскохозяйственного назначения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</si>
  <si>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</si>
  <si>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</si>
  <si>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Возмещение части процентной ставки по кредитам, взятым малыми формами хозяйствования</t>
  </si>
  <si>
    <t>Создание системы поддержки фермеров и развитие сельской кооперации</t>
  </si>
  <si>
    <t>Кадровое обеспечение агропромышленного комплекса</t>
  </si>
  <si>
    <t>Государственная поддержка сельского хозяйства</t>
  </si>
  <si>
    <t>РК</t>
  </si>
  <si>
    <t xml:space="preserve">% 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</si>
  <si>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</si>
  <si>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05В01R4330</t>
  </si>
  <si>
    <t>07</t>
  </si>
  <si>
    <t>09</t>
  </si>
  <si>
    <t>05ВТ252590</t>
  </si>
  <si>
    <t>05В0107085</t>
  </si>
  <si>
    <t>Возмещение части затрат на приобретение минеральных удобрений</t>
  </si>
  <si>
    <t>05В0107424</t>
  </si>
  <si>
    <t>Финансовое обеспечение части затрат на производство продукции растениеводства</t>
  </si>
  <si>
    <t>05В0107086</t>
  </si>
  <si>
    <t>05В0107088</t>
  </si>
  <si>
    <t>Возмещение части затрат на государственную регистрацию прав на объекты животноводческих стоянок</t>
  </si>
  <si>
    <t>05В0107089</t>
  </si>
  <si>
    <t>Возмещение  части затрат на приобретение сельскохозяйственных животных</t>
  </si>
  <si>
    <t>05ВТ255680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</si>
  <si>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материально-технической базы сельскохозяйственных потребительских кооперативов)</t>
  </si>
  <si>
    <t>Основное мероприятие "Содействие занятости сельского населения"</t>
  </si>
  <si>
    <t>Основное мероприятие "Современный облик сельских территорий"</t>
  </si>
  <si>
    <t>Основное мероприятие "Благоустройство сельских территорий"</t>
  </si>
  <si>
    <t>Основное мероприятие "Развитие жилищного строительства на сельских территориях и повышение уровня благоустройства"</t>
  </si>
  <si>
    <t>21-54330-00000-00000</t>
  </si>
  <si>
    <t>21-55020-00000-00000</t>
  </si>
  <si>
    <t>21-55080-00000-00000</t>
  </si>
  <si>
    <t>21-55680-00000-01000</t>
  </si>
  <si>
    <t>21-52590-00000-00000</t>
  </si>
  <si>
    <t>21-55680-00000-00000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</si>
  <si>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семейных ферм и "Агропрогресс")</t>
  </si>
  <si>
    <t>05Г01R5025</t>
  </si>
  <si>
    <t>05ГI554800</t>
  </si>
  <si>
    <t>21-54800-00000-00000</t>
  </si>
  <si>
    <t>21-55760-00000-01000</t>
  </si>
  <si>
    <t>21-55760-00000-02000</t>
  </si>
  <si>
    <t>21-55760-00000-03000</t>
  </si>
  <si>
    <t>Осуществление компенсации  производителям муки части затрат на закупку продовольственной пшеницы за счет средств Резервного фонда Правительства Российской Федерации</t>
  </si>
  <si>
    <t>05В0156010</t>
  </si>
  <si>
    <t>21-56010-00000-00000</t>
  </si>
  <si>
    <t>Осуществление компенсации 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</t>
  </si>
  <si>
    <t>05В0156020</t>
  </si>
  <si>
    <t>21-56020-00000-00000</t>
  </si>
  <si>
    <t>21-55760-00000-02001</t>
  </si>
  <si>
    <t>21-55760-00000-02002</t>
  </si>
  <si>
    <t>21-55760-00000-02003</t>
  </si>
  <si>
    <t>Финансовое обеспечение мероприятий по улучшению наркологической ситуации в Забайкальском крае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</si>
  <si>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племенных быков-производителей, оцененных по качеству потомства)</t>
  </si>
  <si>
    <t>05В01R5089</t>
  </si>
  <si>
    <t>Стимулирование развития приоритетных подотраслей агропромышленного комплекса и развитие малых форм хозяйствования (возмещение части затрат на обеспечение прироста сельскохозяйственной продукции собственного производства в рамках приоритетных подотраслей агропромышленного комплекса)</t>
  </si>
  <si>
    <t>Поддержка сельскохозяйственного производства по отдельным подотраслям растениеводства и животноводства (возмещение части затрат на поддержку производства тонкорунной и полутонкорунной шерсти)</t>
  </si>
  <si>
    <t>05В01R5085</t>
  </si>
  <si>
    <t>05В01R5026</t>
  </si>
  <si>
    <t>Возмещение части затрат на поддержку производства и реализации молока</t>
  </si>
  <si>
    <t>05В0107091</t>
  </si>
  <si>
    <t>Участие в презентации продукции предприятий пищевой и перерабатывающей промышленности и прочие мероприятия</t>
  </si>
  <si>
    <t>Реализация мероприятий по благоустройству сельских территорий</t>
  </si>
  <si>
    <t>Реализация мероприятий Комплексной программы развития овцеводства в Забайкальском крае до 2030 года( Возмещение части затрат на бурение скважин для животноводческих стоянок)</t>
  </si>
  <si>
    <t>Реализация мероприятий Комплексной программы развития овцеводства в Забайкальском крае до 2030 года (Возмещение части затрат на приобретение племенного молодняка (ярок) в племенных организациях, зарегистрированных в Государственном племенном регистре)</t>
  </si>
  <si>
    <t>Реализация мероприятий Комплексной программы развития овцеводства в Забайкальском крае до 2030 года (Возмещение части затрат на приобретение высокопродуктивных баранов-производителей)</t>
  </si>
  <si>
    <t>Реализация мероприятий Комплексной программы развития овцеводства в Забайкальском крае до 2030 года( Возмещение части затрат на поддержку производства полугрубой шерсти, реализованной в перерабатывающие предприятия Забайкальского края)</t>
  </si>
  <si>
    <t>Реализация мероприятий Комплексной программы развития овцеводства в Забайкальском крае до 2030 года( Возмещение части затрат за реализованные объемы мяса овец в живом весе в перерабатывающие предприятия Забайкальского края, в том числе в сельскохозяйственные потребительские кооперативы по заготовке и сбыту продукции)</t>
  </si>
  <si>
    <t>Финансовое обеспечение части затрат на развитие мясного животноводства в целях выполнения показателей результативности</t>
  </si>
  <si>
    <t>05В0107093</t>
  </si>
  <si>
    <t xml:space="preserve">Реализация мероприятий по комплексному развитию сельских территорий. в том числе за счет средств резервного фонда Правительства Российской Федерации </t>
  </si>
  <si>
    <t>32302R576F</t>
  </si>
  <si>
    <t>21-5576F-00000-01000</t>
  </si>
  <si>
    <t>21-5576F-00000-01001</t>
  </si>
  <si>
    <t>Государственная поддержка стимулирования увеличения производства масличных культур</t>
  </si>
  <si>
    <t>Резервные фонды исполнительных органов государственной власти субъекта Российской Федерации (приобретение овощей в связи с ЧС (паводки)</t>
  </si>
  <si>
    <t>21-55760-00000-04000</t>
  </si>
  <si>
    <t>21-55760-00000-00000</t>
  </si>
  <si>
    <t>21-066-01</t>
  </si>
  <si>
    <t>Возмещение производителям зерновых культур части затрат на производство и реализацию зерновых культур</t>
  </si>
  <si>
    <t>05В01R3680</t>
  </si>
  <si>
    <t>21-53680-00000-00000</t>
  </si>
  <si>
    <t>Реализация мероприятий Комплексной программы развития овцеводства в Забайкальском крае до 2030 года( Возмещение части затрат за произведенные объемы овец в живой массе, в том числе на убой)</t>
  </si>
  <si>
    <t>Осуществление компенсации ущерба СХТП и ЛПХ, пострадавшим в результате ЧС природного характера</t>
  </si>
  <si>
    <t>05В0156590</t>
  </si>
  <si>
    <t>21-56590-00000-00000</t>
  </si>
  <si>
    <t>Справка по финансированию мероприятий из краевого бюджета на 01 января 2022 года</t>
  </si>
  <si>
    <t>Факт на 31.12.2021</t>
  </si>
  <si>
    <t>Остаток ЛБА на 01.01.2022</t>
  </si>
  <si>
    <t xml:space="preserve">                                                 Справка по финансированию мероприятий из федерального бюджета на 01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</si>
</sst>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  <xf numFmtId="49" fontId="13" fillId="0" borderId="9">
      <alignment horizontal="center" vertical="top" shrinkToFit="1"/>
    </xf>
    <xf numFmtId="49" fontId="14" fillId="0" borderId="9">
      <alignment horizontal="center" vertical="top" shrinkToFit="1"/>
    </xf>
  </cellStyleXfs>
  <cellXfs count="93">
    <xf numFmtId="0" fontId="0" fillId="0" borderId="0" xfId="0"/>
    <xf numFmtId="0" fontId="7" fillId="5" borderId="4" xfId="25" applyNumberFormat="1" applyFont="1" applyFill="1" applyBorder="1" applyAlignment="1">
      <alignment horizontal="left" vertical="top" wrapText="1"/>
    </xf>
    <xf numFmtId="43" fontId="6" fillId="5" borderId="5" xfId="25" applyFont="1" applyFill="1" applyBorder="1" applyAlignment="1" applyProtection="1">
      <alignment horizontal="right" vertical="top" shrinkToFit="1"/>
    </xf>
    <xf numFmtId="0" fontId="10" fillId="5" borderId="5" xfId="4" applyNumberFormat="1" applyFont="1" applyFill="1" applyBorder="1" applyAlignment="1" applyProtection="1">
      <alignment horizontal="center" vertical="top" wrapText="1"/>
    </xf>
    <xf numFmtId="0" fontId="9" fillId="5" borderId="0" xfId="0" applyFont="1" applyFill="1" applyProtection="1">
      <protection locked="0"/>
    </xf>
    <xf numFmtId="0" fontId="12" fillId="5" borderId="1" xfId="1" applyNumberFormat="1" applyFont="1" applyFill="1" applyAlignment="1" applyProtection="1"/>
    <xf numFmtId="0" fontId="9" fillId="5" borderId="4" xfId="0" applyFont="1" applyFill="1" applyBorder="1" applyAlignment="1" applyProtection="1">
      <alignment vertical="top" wrapText="1"/>
      <protection locked="0"/>
    </xf>
    <xf numFmtId="1" fontId="5" fillId="5" borderId="2" xfId="6" applyNumberFormat="1" applyFont="1" applyFill="1" applyProtection="1">
      <alignment horizontal="center" vertical="top" shrinkToFit="1"/>
    </xf>
    <xf numFmtId="164" fontId="9" fillId="5" borderId="4" xfId="0" applyNumberFormat="1" applyFont="1" applyFill="1" applyBorder="1" applyProtection="1">
      <protection locked="0"/>
    </xf>
    <xf numFmtId="0" fontId="10" fillId="5" borderId="2" xfId="5" applyNumberFormat="1" applyFont="1" applyFill="1" applyAlignment="1" applyProtection="1">
      <alignment horizontal="left" vertical="top" wrapText="1"/>
    </xf>
    <xf numFmtId="1" fontId="10" fillId="5" borderId="2" xfId="6" applyNumberFormat="1" applyFont="1" applyFill="1" applyProtection="1">
      <alignment horizontal="center" vertical="top" shrinkToFit="1"/>
    </xf>
    <xf numFmtId="0" fontId="10" fillId="5" borderId="2" xfId="4" applyNumberFormat="1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vertical="top"/>
      <protection locked="0"/>
    </xf>
    <xf numFmtId="164" fontId="9" fillId="5" borderId="4" xfId="0" applyNumberFormat="1" applyFont="1" applyFill="1" applyBorder="1" applyAlignment="1" applyProtection="1">
      <alignment vertical="top"/>
      <protection locked="0"/>
    </xf>
    <xf numFmtId="43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4" fontId="11" fillId="5" borderId="7" xfId="7" applyNumberFormat="1" applyFont="1" applyFill="1" applyBorder="1" applyProtection="1">
      <alignment horizontal="right" vertical="top" shrinkToFit="1"/>
    </xf>
    <xf numFmtId="0" fontId="5" fillId="5" borderId="2" xfId="4" applyNumberFormat="1" applyFont="1" applyFill="1" applyAlignment="1" applyProtection="1">
      <alignment horizontal="center" vertical="top" wrapText="1"/>
    </xf>
    <xf numFmtId="0" fontId="5" fillId="5" borderId="0" xfId="0" applyFont="1" applyFill="1" applyAlignment="1">
      <alignment vertical="top" wrapText="1"/>
    </xf>
    <xf numFmtId="1" fontId="10" fillId="5" borderId="6" xfId="6" applyNumberFormat="1" applyFont="1" applyFill="1" applyBorder="1" applyProtection="1">
      <alignment horizontal="center" vertical="top" shrinkToFit="1"/>
    </xf>
    <xf numFmtId="49" fontId="10" fillId="5" borderId="14" xfId="27" applyNumberFormat="1" applyFont="1" applyFill="1" applyBorder="1" applyProtection="1">
      <alignment horizontal="center" vertical="top" shrinkToFit="1"/>
    </xf>
    <xf numFmtId="1" fontId="10" fillId="5" borderId="4" xfId="6" applyNumberFormat="1" applyFont="1" applyFill="1" applyBorder="1" applyProtection="1">
      <alignment horizontal="center" vertical="top" shrinkToFit="1"/>
    </xf>
    <xf numFmtId="4" fontId="10" fillId="5" borderId="4" xfId="7" applyNumberFormat="1" applyFont="1" applyFill="1" applyBorder="1" applyAlignment="1" applyProtection="1">
      <alignment horizontal="right" vertical="top" shrinkToFit="1"/>
    </xf>
    <xf numFmtId="1" fontId="10" fillId="5" borderId="5" xfId="6" applyNumberFormat="1" applyFont="1" applyFill="1" applyBorder="1" applyProtection="1">
      <alignment horizontal="center" vertical="top" shrinkToFit="1"/>
    </xf>
    <xf numFmtId="4" fontId="10" fillId="5" borderId="11" xfId="7" applyNumberFormat="1" applyFont="1" applyFill="1" applyBorder="1" applyAlignment="1" applyProtection="1">
      <alignment horizontal="right" vertical="top" shrinkToFit="1"/>
    </xf>
    <xf numFmtId="0" fontId="10" fillId="5" borderId="6" xfId="5" applyNumberFormat="1" applyFont="1" applyFill="1" applyBorder="1" applyAlignment="1" applyProtection="1">
      <alignment horizontal="left" vertical="top" wrapText="1"/>
    </xf>
    <xf numFmtId="49" fontId="10" fillId="5" borderId="2" xfId="6" applyNumberFormat="1" applyFont="1" applyFill="1" applyProtection="1">
      <alignment horizontal="center" vertical="top" shrinkToFit="1"/>
    </xf>
    <xf numFmtId="1" fontId="10" fillId="5" borderId="10" xfId="6" applyNumberFormat="1" applyFont="1" applyFill="1" applyBorder="1" applyProtection="1">
      <alignment horizontal="center" vertical="top" shrinkToFit="1"/>
    </xf>
    <xf numFmtId="1" fontId="10" fillId="5" borderId="12" xfId="6" applyNumberFormat="1" applyFont="1" applyFill="1" applyBorder="1" applyProtection="1">
      <alignment horizontal="center" vertical="top" shrinkToFit="1"/>
    </xf>
    <xf numFmtId="4" fontId="10" fillId="5" borderId="5" xfId="7" applyNumberFormat="1" applyFont="1" applyFill="1" applyBorder="1" applyAlignment="1" applyProtection="1">
      <alignment horizontal="right" vertical="top" shrinkToFit="1"/>
    </xf>
    <xf numFmtId="0" fontId="5" fillId="5" borderId="2" xfId="5" applyNumberFormat="1" applyFont="1" applyFill="1" applyAlignment="1" applyProtection="1">
      <alignment horizontal="left" vertical="top" wrapText="1"/>
    </xf>
    <xf numFmtId="49" fontId="10" fillId="5" borderId="6" xfId="6" applyNumberFormat="1" applyFont="1" applyFill="1" applyBorder="1" applyProtection="1">
      <alignment horizontal="center" vertical="top" shrinkToFit="1"/>
    </xf>
    <xf numFmtId="49" fontId="10" fillId="5" borderId="4" xfId="6" applyNumberFormat="1" applyFont="1" applyFill="1" applyBorder="1" applyProtection="1">
      <alignment horizontal="center" vertical="top" shrinkToFit="1"/>
    </xf>
    <xf numFmtId="0" fontId="5" fillId="5" borderId="6" xfId="5" applyNumberFormat="1" applyFont="1" applyFill="1" applyBorder="1" applyAlignment="1" applyProtection="1">
      <alignment horizontal="left" vertical="top" wrapText="1"/>
    </xf>
    <xf numFmtId="49" fontId="5" fillId="5" borderId="2" xfId="6" applyNumberFormat="1" applyFont="1" applyFill="1" applyProtection="1">
      <alignment horizontal="center" vertical="top" shrinkToFit="1"/>
    </xf>
    <xf numFmtId="1" fontId="5" fillId="5" borderId="5" xfId="6" applyNumberFormat="1" applyFont="1" applyFill="1" applyBorder="1" applyProtection="1">
      <alignment horizontal="center" vertical="top" shrinkToFit="1"/>
    </xf>
    <xf numFmtId="49" fontId="5" fillId="5" borderId="4" xfId="6" applyNumberFormat="1" applyFont="1" applyFill="1" applyBorder="1" applyProtection="1">
      <alignment horizontal="center" vertical="top" shrinkToFit="1"/>
    </xf>
    <xf numFmtId="0" fontId="10" fillId="5" borderId="4" xfId="0" applyFont="1" applyFill="1" applyBorder="1" applyAlignment="1">
      <alignment vertical="top" wrapText="1"/>
    </xf>
    <xf numFmtId="49" fontId="13" fillId="5" borderId="4" xfId="26" applyNumberFormat="1" applyFill="1" applyBorder="1" applyProtection="1">
      <alignment horizontal="center" vertical="top" shrinkToFit="1"/>
    </xf>
    <xf numFmtId="0" fontId="5" fillId="5" borderId="4" xfId="0" applyFont="1" applyFill="1" applyBorder="1" applyAlignment="1">
      <alignment vertical="top" wrapText="1"/>
    </xf>
    <xf numFmtId="1" fontId="5" fillId="5" borderId="12" xfId="6" applyNumberFormat="1" applyFont="1" applyFill="1" applyBorder="1" applyProtection="1">
      <alignment horizontal="center" vertical="top" shrinkToFit="1"/>
    </xf>
    <xf numFmtId="0" fontId="5" fillId="5" borderId="8" xfId="0" applyFont="1" applyFill="1" applyBorder="1" applyAlignment="1">
      <alignment vertical="top" wrapText="1"/>
    </xf>
    <xf numFmtId="1" fontId="5" fillId="5" borderId="19" xfId="6" applyNumberFormat="1" applyFont="1" applyFill="1" applyBorder="1" applyProtection="1">
      <alignment horizontal="center" vertical="top" shrinkToFit="1"/>
    </xf>
    <xf numFmtId="1" fontId="5" fillId="5" borderId="6" xfId="6" applyNumberFormat="1" applyFont="1" applyFill="1" applyBorder="1" applyProtection="1">
      <alignment horizontal="center" vertical="top" shrinkToFit="1"/>
    </xf>
    <xf numFmtId="0" fontId="5" fillId="5" borderId="4" xfId="0" quotePrefix="1" applyFont="1" applyFill="1" applyBorder="1" applyAlignment="1">
      <alignment vertical="top" wrapText="1"/>
    </xf>
    <xf numFmtId="1" fontId="5" fillId="5" borderId="4" xfId="6" applyNumberFormat="1" applyFont="1" applyFill="1" applyBorder="1" applyProtection="1">
      <alignment horizontal="center" vertical="top" shrinkToFit="1"/>
    </xf>
    <xf numFmtId="0" fontId="5" fillId="5" borderId="8" xfId="0" quotePrefix="1" applyFont="1" applyFill="1" applyBorder="1" applyAlignment="1">
      <alignment vertical="top" wrapText="1"/>
    </xf>
    <xf numFmtId="1" fontId="5" fillId="5" borderId="8" xfId="6" applyNumberFormat="1" applyFont="1" applyFill="1" applyBorder="1" applyProtection="1">
      <alignment horizontal="center" vertical="top" shrinkToFit="1"/>
    </xf>
    <xf numFmtId="0" fontId="5" fillId="5" borderId="13" xfId="5" applyNumberFormat="1" applyFont="1" applyFill="1" applyBorder="1" applyAlignment="1" applyProtection="1">
      <alignment horizontal="left" vertical="top" wrapText="1"/>
    </xf>
    <xf numFmtId="1" fontId="5" fillId="5" borderId="13" xfId="6" applyNumberFormat="1" applyFont="1" applyFill="1" applyBorder="1" applyProtection="1">
      <alignment horizontal="center" vertical="top" shrinkToFit="1"/>
    </xf>
    <xf numFmtId="1" fontId="5" fillId="5" borderId="10" xfId="6" applyNumberFormat="1" applyFont="1" applyFill="1" applyBorder="1" applyProtection="1">
      <alignment horizontal="center" vertical="top" shrinkToFit="1"/>
    </xf>
    <xf numFmtId="1" fontId="5" fillId="5" borderId="11" xfId="6" applyNumberFormat="1" applyFont="1" applyFill="1" applyBorder="1" applyProtection="1">
      <alignment horizontal="center" vertical="top" shrinkToFit="1"/>
    </xf>
    <xf numFmtId="0" fontId="5" fillId="5" borderId="4" xfId="0" applyFont="1" applyFill="1" applyBorder="1" applyAlignment="1">
      <alignment horizontal="justify" vertical="center" wrapText="1"/>
    </xf>
    <xf numFmtId="49" fontId="5" fillId="5" borderId="6" xfId="6" applyNumberFormat="1" applyFont="1" applyFill="1" applyBorder="1" applyProtection="1">
      <alignment horizontal="center" vertical="top" shrinkToFit="1"/>
    </xf>
    <xf numFmtId="0" fontId="5" fillId="5" borderId="4" xfId="5" applyNumberFormat="1" applyFont="1" applyFill="1" applyBorder="1" applyAlignment="1" applyProtection="1">
      <alignment horizontal="left" vertical="top" wrapText="1"/>
    </xf>
    <xf numFmtId="49" fontId="5" fillId="5" borderId="4" xfId="26" applyNumberFormat="1" applyFont="1" applyFill="1" applyBorder="1" applyProtection="1">
      <alignment horizontal="center" vertical="top" shrinkToFit="1"/>
    </xf>
    <xf numFmtId="49" fontId="5" fillId="5" borderId="8" xfId="6" applyNumberFormat="1" applyFont="1" applyFill="1" applyBorder="1" applyProtection="1">
      <alignment horizontal="center" vertical="top" shrinkToFit="1"/>
    </xf>
    <xf numFmtId="49" fontId="5" fillId="5" borderId="8" xfId="26" applyNumberFormat="1" applyFont="1" applyFill="1" applyBorder="1" applyProtection="1">
      <alignment horizontal="center" vertical="top" shrinkToFit="1"/>
    </xf>
    <xf numFmtId="0" fontId="5" fillId="5" borderId="17" xfId="0" applyFont="1" applyFill="1" applyBorder="1" applyAlignment="1">
      <alignment vertical="top" wrapText="1"/>
    </xf>
    <xf numFmtId="1" fontId="5" fillId="5" borderId="18" xfId="6" applyNumberFormat="1" applyFont="1" applyFill="1" applyBorder="1" applyProtection="1">
      <alignment horizontal="center" vertical="top" shrinkToFit="1"/>
    </xf>
    <xf numFmtId="49" fontId="5" fillId="5" borderId="16" xfId="6" applyNumberFormat="1" applyFont="1" applyFill="1" applyBorder="1" applyProtection="1">
      <alignment horizontal="center" vertical="top" shrinkToFit="1"/>
    </xf>
    <xf numFmtId="1" fontId="5" fillId="5" borderId="16" xfId="6" applyNumberFormat="1" applyFont="1" applyFill="1" applyBorder="1" applyProtection="1">
      <alignment horizontal="center" vertical="top" shrinkToFit="1"/>
    </xf>
    <xf numFmtId="0" fontId="9" fillId="5" borderId="4" xfId="0" applyFont="1" applyFill="1" applyBorder="1" applyAlignment="1" applyProtection="1">
      <alignment vertical="top"/>
      <protection locked="0"/>
    </xf>
    <xf numFmtId="49" fontId="9" fillId="5" borderId="4" xfId="0" applyNumberFormat="1" applyFont="1" applyFill="1" applyBorder="1" applyAlignment="1" applyProtection="1">
      <alignment vertical="top"/>
      <protection locked="0"/>
    </xf>
    <xf numFmtId="0" fontId="10" fillId="5" borderId="4" xfId="0" applyFont="1" applyFill="1" applyBorder="1" applyAlignment="1">
      <alignment horizontal="justify" vertical="center" wrapText="1"/>
    </xf>
    <xf numFmtId="4" fontId="10" fillId="5" borderId="10" xfId="7" applyNumberFormat="1" applyFont="1" applyFill="1" applyBorder="1" applyAlignment="1" applyProtection="1">
      <alignment horizontal="right" vertical="top" shrinkToFit="1"/>
    </xf>
    <xf numFmtId="0" fontId="10" fillId="5" borderId="13" xfId="5" applyNumberFormat="1" applyFont="1" applyFill="1" applyBorder="1" applyAlignment="1" applyProtection="1">
      <alignment horizontal="left" vertical="top" wrapText="1"/>
    </xf>
    <xf numFmtId="2" fontId="9" fillId="5" borderId="0" xfId="0" applyNumberFormat="1" applyFont="1" applyFill="1" applyProtection="1">
      <protection locked="0"/>
    </xf>
    <xf numFmtId="43" fontId="5" fillId="5" borderId="5" xfId="25" applyFont="1" applyFill="1" applyBorder="1" applyAlignment="1" applyProtection="1">
      <alignment horizontal="right" vertical="top" shrinkToFit="1"/>
    </xf>
    <xf numFmtId="43" fontId="9" fillId="5" borderId="4" xfId="25" applyFont="1" applyFill="1" applyBorder="1" applyAlignment="1" applyProtection="1">
      <alignment vertical="top"/>
      <protection locked="0"/>
    </xf>
    <xf numFmtId="43" fontId="5" fillId="5" borderId="7" xfId="25" applyFont="1" applyFill="1" applyBorder="1" applyAlignment="1" applyProtection="1">
      <alignment horizontal="right" vertical="top" shrinkToFit="1"/>
    </xf>
    <xf numFmtId="43" fontId="9" fillId="5" borderId="8" xfId="25" applyFont="1" applyFill="1" applyBorder="1" applyAlignment="1" applyProtection="1">
      <alignment vertical="top"/>
      <protection locked="0"/>
    </xf>
    <xf numFmtId="43" fontId="5" fillId="5" borderId="4" xfId="25" applyFont="1" applyFill="1" applyBorder="1" applyAlignment="1" applyProtection="1">
      <alignment horizontal="right" vertical="top" shrinkToFit="1"/>
    </xf>
    <xf numFmtId="43" fontId="5" fillId="5" borderId="8" xfId="25" applyFont="1" applyFill="1" applyBorder="1" applyAlignment="1" applyProtection="1">
      <alignment horizontal="right" vertical="top" shrinkToFit="1"/>
    </xf>
    <xf numFmtId="43" fontId="5" fillId="5" borderId="11" xfId="25" applyFont="1" applyFill="1" applyBorder="1" applyAlignment="1" applyProtection="1">
      <alignment horizontal="right" vertical="top" shrinkToFit="1"/>
    </xf>
    <xf numFmtId="43" fontId="9" fillId="5" borderId="11" xfId="25" applyFont="1" applyFill="1" applyBorder="1" applyAlignment="1" applyProtection="1">
      <alignment vertical="top"/>
      <protection locked="0"/>
    </xf>
    <xf numFmtId="43" fontId="5" fillId="5" borderId="20" xfId="25" applyFont="1" applyFill="1" applyBorder="1" applyAlignment="1" applyProtection="1">
      <alignment horizontal="right" vertical="top" shrinkToFit="1"/>
    </xf>
    <xf numFmtId="43" fontId="5" fillId="5" borderId="10" xfId="25" applyFont="1" applyFill="1" applyBorder="1" applyAlignment="1" applyProtection="1">
      <alignment horizontal="right" vertical="top" shrinkToFit="1"/>
    </xf>
    <xf numFmtId="4" fontId="5" fillId="5" borderId="5" xfId="7" applyNumberFormat="1" applyFont="1" applyFill="1" applyBorder="1" applyAlignment="1" applyProtection="1">
      <alignment horizontal="right" vertical="top" shrinkToFit="1"/>
    </xf>
    <xf numFmtId="4" fontId="5" fillId="5" borderId="7" xfId="7" applyNumberFormat="1" applyFont="1" applyFill="1" applyBorder="1" applyAlignment="1" applyProtection="1">
      <alignment horizontal="right" vertical="top" shrinkToFit="1"/>
    </xf>
    <xf numFmtId="43" fontId="5" fillId="5" borderId="15" xfId="25" applyFont="1" applyFill="1" applyBorder="1" applyAlignment="1" applyProtection="1">
      <alignment horizontal="right" vertical="top" shrinkToFit="1"/>
    </xf>
    <xf numFmtId="43" fontId="9" fillId="5" borderId="17" xfId="25" applyFont="1" applyFill="1" applyBorder="1" applyAlignment="1" applyProtection="1">
      <alignment vertical="top"/>
      <protection locked="0"/>
    </xf>
    <xf numFmtId="4" fontId="10" fillId="5" borderId="4" xfId="7" applyNumberFormat="1" applyFont="1" applyFill="1" applyBorder="1" applyProtection="1">
      <alignment horizontal="right" vertical="top" shrinkToFit="1"/>
    </xf>
    <xf numFmtId="4" fontId="9" fillId="5" borderId="4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3" fontId="8" fillId="5" borderId="11" xfId="25" applyFont="1" applyFill="1" applyBorder="1" applyAlignment="1">
      <alignment vertical="top" wrapText="1"/>
    </xf>
    <xf numFmtId="43" fontId="8" fillId="5" borderId="4" xfId="25" applyFont="1" applyFill="1" applyBorder="1" applyAlignment="1">
      <alignment vertical="top" wrapText="1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10" fillId="5" borderId="1" xfId="3" applyNumberFormat="1" applyFont="1" applyFill="1" applyProtection="1">
      <alignment horizontal="right"/>
    </xf>
    <xf numFmtId="0" fontId="10" fillId="5" borderId="1" xfId="3" applyFont="1" applyFill="1">
      <alignment horizontal="right"/>
    </xf>
  </cellXfs>
  <cellStyles count="28">
    <cellStyle name="br" xfId="15"/>
    <cellStyle name="col" xfId="14"/>
    <cellStyle name="ex66" xfId="27"/>
    <cellStyle name="ex67" xfId="26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SheetLayoutView="100" workbookViewId="0">
      <selection activeCell="A13" sqref="A13"/>
    </sheetView>
  </sheetViews>
  <sheetFormatPr defaultRowHeight="15" outlineLevelRow="6" x14ac:dyDescent="0.25"/>
  <cols>
    <col min="1" max="1" width="52" style="4" customWidth="1"/>
    <col min="2" max="2" width="6" style="4" customWidth="1"/>
    <col min="3" max="3" width="6.28515625" style="4" customWidth="1"/>
    <col min="4" max="4" width="6.42578125" style="4" customWidth="1"/>
    <col min="5" max="5" width="12.42578125" style="4" customWidth="1"/>
    <col min="6" max="6" width="6" style="4" customWidth="1"/>
    <col min="7" max="7" width="20.7109375" style="4" customWidth="1"/>
    <col min="8" max="8" width="4.7109375" style="4" customWidth="1"/>
    <col min="9" max="9" width="20.140625" style="4" customWidth="1"/>
    <col min="10" max="10" width="19" style="4" customWidth="1"/>
    <col min="11" max="11" width="18.5703125" style="4" customWidth="1"/>
    <col min="12" max="16384" width="9.140625" style="4"/>
  </cols>
  <sheetData>
    <row r="1" spans="1:12" ht="15.75" customHeight="1" x14ac:dyDescent="0.25">
      <c r="A1" s="87"/>
      <c r="B1" s="88"/>
      <c r="C1" s="88"/>
      <c r="D1" s="88"/>
      <c r="E1" s="88"/>
      <c r="F1" s="88"/>
      <c r="G1" s="88"/>
      <c r="H1" s="88"/>
      <c r="I1" s="88"/>
    </row>
    <row r="2" spans="1:12" ht="15.75" customHeight="1" x14ac:dyDescent="0.25">
      <c r="A2" s="87" t="s">
        <v>139</v>
      </c>
      <c r="B2" s="88"/>
      <c r="C2" s="88"/>
      <c r="D2" s="88"/>
      <c r="E2" s="88"/>
      <c r="F2" s="88"/>
      <c r="G2" s="88"/>
      <c r="H2" s="88"/>
      <c r="I2" s="88"/>
    </row>
    <row r="3" spans="1:12" ht="12" customHeight="1" x14ac:dyDescent="0.25">
      <c r="A3" s="89"/>
      <c r="B3" s="90"/>
      <c r="C3" s="90"/>
      <c r="D3" s="90"/>
      <c r="E3" s="90"/>
      <c r="F3" s="90"/>
      <c r="G3" s="90"/>
      <c r="H3" s="90"/>
      <c r="I3" s="90"/>
    </row>
    <row r="4" spans="1:12" s="12" customFormat="1" ht="45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6" t="s">
        <v>140</v>
      </c>
      <c r="K4" s="6" t="s">
        <v>141</v>
      </c>
      <c r="L4" s="6" t="s">
        <v>62</v>
      </c>
    </row>
    <row r="5" spans="1:12" x14ac:dyDescent="0.25">
      <c r="A5" s="1" t="s">
        <v>60</v>
      </c>
      <c r="B5" s="7"/>
      <c r="C5" s="7"/>
      <c r="D5" s="7"/>
      <c r="E5" s="7"/>
      <c r="F5" s="7"/>
      <c r="G5" s="7"/>
      <c r="H5" s="7"/>
      <c r="I5" s="2">
        <f>SUM(I6:I59)</f>
        <v>494831259.45999998</v>
      </c>
      <c r="J5" s="2">
        <f>SUM(J6:J59)</f>
        <v>494785481.53000003</v>
      </c>
      <c r="K5" s="2">
        <f>SUM(K6:K59)</f>
        <v>45777.930000002103</v>
      </c>
      <c r="L5" s="8">
        <f t="shared" ref="L5:L59" si="0">J5/I5*100</f>
        <v>99.990748779685035</v>
      </c>
    </row>
    <row r="6" spans="1:12" ht="30" outlineLevel="6" x14ac:dyDescent="0.25">
      <c r="A6" s="30" t="s">
        <v>44</v>
      </c>
      <c r="B6" s="7" t="s">
        <v>9</v>
      </c>
      <c r="C6" s="7" t="s">
        <v>10</v>
      </c>
      <c r="D6" s="7" t="s">
        <v>11</v>
      </c>
      <c r="E6" s="7" t="s">
        <v>12</v>
      </c>
      <c r="F6" s="7">
        <v>813</v>
      </c>
      <c r="G6" s="7"/>
      <c r="H6" s="7" t="s">
        <v>14</v>
      </c>
      <c r="I6" s="68">
        <v>20002000</v>
      </c>
      <c r="J6" s="69">
        <v>20002000</v>
      </c>
      <c r="K6" s="68">
        <f t="shared" ref="K6:K59" si="1">I6-J6</f>
        <v>0</v>
      </c>
      <c r="L6" s="13">
        <f t="shared" si="0"/>
        <v>100</v>
      </c>
    </row>
    <row r="7" spans="1:12" outlineLevel="6" x14ac:dyDescent="0.25">
      <c r="A7" s="30" t="s">
        <v>43</v>
      </c>
      <c r="B7" s="7" t="s">
        <v>9</v>
      </c>
      <c r="C7" s="7" t="s">
        <v>10</v>
      </c>
      <c r="D7" s="7" t="s">
        <v>11</v>
      </c>
      <c r="E7" s="7" t="s">
        <v>15</v>
      </c>
      <c r="F7" s="7" t="s">
        <v>13</v>
      </c>
      <c r="G7" s="7"/>
      <c r="H7" s="7" t="s">
        <v>14</v>
      </c>
      <c r="I7" s="68">
        <v>34043396.210000001</v>
      </c>
      <c r="J7" s="69">
        <v>34043396.210000001</v>
      </c>
      <c r="K7" s="68">
        <f t="shared" si="1"/>
        <v>0</v>
      </c>
      <c r="L7" s="13">
        <f t="shared" si="0"/>
        <v>100</v>
      </c>
    </row>
    <row r="8" spans="1:12" ht="93" customHeight="1" outlineLevel="6" x14ac:dyDescent="0.25">
      <c r="A8" s="30" t="s">
        <v>63</v>
      </c>
      <c r="B8" s="7" t="s">
        <v>9</v>
      </c>
      <c r="C8" s="7" t="s">
        <v>10</v>
      </c>
      <c r="D8" s="7" t="s">
        <v>11</v>
      </c>
      <c r="E8" s="7" t="s">
        <v>16</v>
      </c>
      <c r="F8" s="7">
        <v>813</v>
      </c>
      <c r="G8" s="7"/>
      <c r="H8" s="7" t="s">
        <v>14</v>
      </c>
      <c r="I8" s="68">
        <v>154000000</v>
      </c>
      <c r="J8" s="69">
        <v>154000000</v>
      </c>
      <c r="K8" s="68">
        <f t="shared" si="1"/>
        <v>0</v>
      </c>
      <c r="L8" s="13">
        <f t="shared" si="0"/>
        <v>100</v>
      </c>
    </row>
    <row r="9" spans="1:12" ht="32.25" customHeight="1" outlineLevel="6" x14ac:dyDescent="0.25">
      <c r="A9" s="18" t="s">
        <v>69</v>
      </c>
      <c r="B9" s="7" t="s">
        <v>9</v>
      </c>
      <c r="C9" s="7" t="s">
        <v>10</v>
      </c>
      <c r="D9" s="7" t="s">
        <v>11</v>
      </c>
      <c r="E9" s="7" t="s">
        <v>68</v>
      </c>
      <c r="F9" s="7">
        <v>811</v>
      </c>
      <c r="G9" s="7"/>
      <c r="H9" s="7" t="s">
        <v>14</v>
      </c>
      <c r="I9" s="68">
        <v>9741840.5899999999</v>
      </c>
      <c r="J9" s="69">
        <v>9741840.5899999999</v>
      </c>
      <c r="K9" s="68">
        <f t="shared" si="1"/>
        <v>0</v>
      </c>
      <c r="L9" s="13">
        <f t="shared" si="0"/>
        <v>100</v>
      </c>
    </row>
    <row r="10" spans="1:12" ht="31.5" customHeight="1" outlineLevel="6" x14ac:dyDescent="0.25">
      <c r="A10" s="39" t="s">
        <v>71</v>
      </c>
      <c r="B10" s="40" t="s">
        <v>9</v>
      </c>
      <c r="C10" s="7" t="s">
        <v>10</v>
      </c>
      <c r="D10" s="7" t="s">
        <v>11</v>
      </c>
      <c r="E10" s="7" t="s">
        <v>72</v>
      </c>
      <c r="F10" s="7">
        <v>813</v>
      </c>
      <c r="G10" s="7"/>
      <c r="H10" s="7" t="s">
        <v>14</v>
      </c>
      <c r="I10" s="68">
        <v>44640</v>
      </c>
      <c r="J10" s="69">
        <v>44640</v>
      </c>
      <c r="K10" s="68">
        <f t="shared" si="1"/>
        <v>0</v>
      </c>
      <c r="L10" s="13">
        <f t="shared" si="0"/>
        <v>100</v>
      </c>
    </row>
    <row r="11" spans="1:12" ht="45.75" customHeight="1" outlineLevel="6" x14ac:dyDescent="0.25">
      <c r="A11" s="39" t="s">
        <v>74</v>
      </c>
      <c r="B11" s="40" t="s">
        <v>9</v>
      </c>
      <c r="C11" s="7" t="s">
        <v>10</v>
      </c>
      <c r="D11" s="7" t="s">
        <v>11</v>
      </c>
      <c r="E11" s="7" t="s">
        <v>73</v>
      </c>
      <c r="F11" s="7">
        <v>811</v>
      </c>
      <c r="G11" s="7"/>
      <c r="H11" s="7" t="s">
        <v>14</v>
      </c>
      <c r="I11" s="68">
        <v>100000</v>
      </c>
      <c r="J11" s="69">
        <v>100000</v>
      </c>
      <c r="K11" s="68">
        <f t="shared" si="1"/>
        <v>0</v>
      </c>
      <c r="L11" s="13">
        <f t="shared" si="0"/>
        <v>100</v>
      </c>
    </row>
    <row r="12" spans="1:12" ht="47.25" customHeight="1" outlineLevel="6" x14ac:dyDescent="0.25">
      <c r="A12" s="41" t="s">
        <v>116</v>
      </c>
      <c r="B12" s="42" t="s">
        <v>9</v>
      </c>
      <c r="C12" s="43" t="s">
        <v>10</v>
      </c>
      <c r="D12" s="43" t="s">
        <v>11</v>
      </c>
      <c r="E12" s="43" t="s">
        <v>75</v>
      </c>
      <c r="F12" s="43">
        <v>811</v>
      </c>
      <c r="G12" s="43">
        <v>81</v>
      </c>
      <c r="H12" s="43" t="s">
        <v>14</v>
      </c>
      <c r="I12" s="70">
        <v>613350</v>
      </c>
      <c r="J12" s="71">
        <v>613350</v>
      </c>
      <c r="K12" s="68">
        <f t="shared" si="1"/>
        <v>0</v>
      </c>
      <c r="L12" s="13">
        <f t="shared" si="0"/>
        <v>100</v>
      </c>
    </row>
    <row r="13" spans="1:12" ht="47.25" customHeight="1" outlineLevel="6" x14ac:dyDescent="0.25">
      <c r="A13" s="41" t="s">
        <v>117</v>
      </c>
      <c r="B13" s="42" t="s">
        <v>9</v>
      </c>
      <c r="C13" s="43" t="s">
        <v>10</v>
      </c>
      <c r="D13" s="43" t="s">
        <v>11</v>
      </c>
      <c r="E13" s="43" t="s">
        <v>75</v>
      </c>
      <c r="F13" s="43">
        <v>811</v>
      </c>
      <c r="G13" s="43">
        <v>82</v>
      </c>
      <c r="H13" s="43" t="s">
        <v>14</v>
      </c>
      <c r="I13" s="72">
        <v>1430000</v>
      </c>
      <c r="J13" s="71">
        <v>1430000</v>
      </c>
      <c r="K13" s="68">
        <f t="shared" si="1"/>
        <v>0</v>
      </c>
      <c r="L13" s="13">
        <f t="shared" si="0"/>
        <v>100</v>
      </c>
    </row>
    <row r="14" spans="1:12" ht="47.25" customHeight="1" outlineLevel="6" x14ac:dyDescent="0.25">
      <c r="A14" s="41" t="s">
        <v>118</v>
      </c>
      <c r="B14" s="42" t="s">
        <v>9</v>
      </c>
      <c r="C14" s="43" t="s">
        <v>10</v>
      </c>
      <c r="D14" s="43" t="s">
        <v>11</v>
      </c>
      <c r="E14" s="43" t="s">
        <v>75</v>
      </c>
      <c r="F14" s="43">
        <v>811</v>
      </c>
      <c r="G14" s="43">
        <v>83</v>
      </c>
      <c r="H14" s="43" t="s">
        <v>14</v>
      </c>
      <c r="I14" s="72">
        <v>2168670</v>
      </c>
      <c r="J14" s="71">
        <v>2168670</v>
      </c>
      <c r="K14" s="68">
        <f t="shared" si="1"/>
        <v>0</v>
      </c>
      <c r="L14" s="13">
        <f t="shared" si="0"/>
        <v>100</v>
      </c>
    </row>
    <row r="15" spans="1:12" ht="47.25" customHeight="1" outlineLevel="6" x14ac:dyDescent="0.25">
      <c r="A15" s="41" t="s">
        <v>119</v>
      </c>
      <c r="B15" s="42" t="s">
        <v>9</v>
      </c>
      <c r="C15" s="43" t="s">
        <v>10</v>
      </c>
      <c r="D15" s="43" t="s">
        <v>11</v>
      </c>
      <c r="E15" s="43" t="s">
        <v>75</v>
      </c>
      <c r="F15" s="43">
        <v>811</v>
      </c>
      <c r="G15" s="43">
        <v>84</v>
      </c>
      <c r="H15" s="43" t="s">
        <v>14</v>
      </c>
      <c r="I15" s="72">
        <v>3240000</v>
      </c>
      <c r="J15" s="71">
        <v>3240000</v>
      </c>
      <c r="K15" s="68">
        <f t="shared" si="1"/>
        <v>0</v>
      </c>
      <c r="L15" s="13">
        <f t="shared" si="0"/>
        <v>100</v>
      </c>
    </row>
    <row r="16" spans="1:12" ht="104.25" customHeight="1" outlineLevel="6" x14ac:dyDescent="0.25">
      <c r="A16" s="41" t="s">
        <v>120</v>
      </c>
      <c r="B16" s="42" t="s">
        <v>9</v>
      </c>
      <c r="C16" s="43" t="s">
        <v>10</v>
      </c>
      <c r="D16" s="43" t="s">
        <v>11</v>
      </c>
      <c r="E16" s="43" t="s">
        <v>75</v>
      </c>
      <c r="F16" s="43">
        <v>811</v>
      </c>
      <c r="G16" s="43">
        <v>86</v>
      </c>
      <c r="H16" s="43" t="s">
        <v>14</v>
      </c>
      <c r="I16" s="72">
        <v>3878000</v>
      </c>
      <c r="J16" s="71">
        <v>3878000</v>
      </c>
      <c r="K16" s="68">
        <f t="shared" si="1"/>
        <v>0</v>
      </c>
      <c r="L16" s="13">
        <f t="shared" si="0"/>
        <v>100</v>
      </c>
    </row>
    <row r="17" spans="1:12" ht="69" customHeight="1" outlineLevel="6" x14ac:dyDescent="0.25">
      <c r="A17" s="41" t="s">
        <v>135</v>
      </c>
      <c r="B17" s="42" t="s">
        <v>9</v>
      </c>
      <c r="C17" s="43" t="s">
        <v>10</v>
      </c>
      <c r="D17" s="43" t="s">
        <v>11</v>
      </c>
      <c r="E17" s="43" t="s">
        <v>75</v>
      </c>
      <c r="F17" s="43">
        <v>811</v>
      </c>
      <c r="G17" s="43">
        <v>90</v>
      </c>
      <c r="H17" s="43" t="s">
        <v>14</v>
      </c>
      <c r="I17" s="72">
        <v>14159280</v>
      </c>
      <c r="J17" s="71">
        <v>14159280</v>
      </c>
      <c r="K17" s="68">
        <f t="shared" ref="K17" si="2">I17-J17</f>
        <v>0</v>
      </c>
      <c r="L17" s="13">
        <f t="shared" ref="L17" si="3">J17/I17*100</f>
        <v>100</v>
      </c>
    </row>
    <row r="18" spans="1:12" ht="37.5" customHeight="1" outlineLevel="6" x14ac:dyDescent="0.25">
      <c r="A18" s="46" t="s">
        <v>112</v>
      </c>
      <c r="B18" s="47" t="s">
        <v>9</v>
      </c>
      <c r="C18" s="47" t="s">
        <v>10</v>
      </c>
      <c r="D18" s="47" t="s">
        <v>11</v>
      </c>
      <c r="E18" s="47" t="s">
        <v>113</v>
      </c>
      <c r="F18" s="47">
        <v>811</v>
      </c>
      <c r="G18" s="47"/>
      <c r="H18" s="43" t="s">
        <v>14</v>
      </c>
      <c r="I18" s="73">
        <v>8000000</v>
      </c>
      <c r="J18" s="71">
        <v>8000000</v>
      </c>
      <c r="K18" s="70">
        <f t="shared" si="1"/>
        <v>0</v>
      </c>
      <c r="L18" s="13">
        <f t="shared" si="0"/>
        <v>100</v>
      </c>
    </row>
    <row r="19" spans="1:12" ht="47.25" customHeight="1" outlineLevel="6" x14ac:dyDescent="0.25">
      <c r="A19" s="44" t="s">
        <v>121</v>
      </c>
      <c r="B19" s="45" t="s">
        <v>9</v>
      </c>
      <c r="C19" s="45" t="s">
        <v>10</v>
      </c>
      <c r="D19" s="45" t="s">
        <v>11</v>
      </c>
      <c r="E19" s="45" t="s">
        <v>122</v>
      </c>
      <c r="F19" s="45">
        <v>811</v>
      </c>
      <c r="G19" s="45"/>
      <c r="H19" s="45" t="s">
        <v>14</v>
      </c>
      <c r="I19" s="72">
        <v>647201.16</v>
      </c>
      <c r="J19" s="69">
        <v>647201.16</v>
      </c>
      <c r="K19" s="72">
        <f t="shared" ref="K19" si="4">I19-J19</f>
        <v>0</v>
      </c>
      <c r="L19" s="13">
        <f t="shared" si="0"/>
        <v>100</v>
      </c>
    </row>
    <row r="20" spans="1:12" ht="35.25" customHeight="1" outlineLevel="6" x14ac:dyDescent="0.25">
      <c r="A20" s="48" t="s">
        <v>42</v>
      </c>
      <c r="B20" s="49" t="s">
        <v>9</v>
      </c>
      <c r="C20" s="49" t="s">
        <v>10</v>
      </c>
      <c r="D20" s="49" t="s">
        <v>11</v>
      </c>
      <c r="E20" s="49" t="s">
        <v>17</v>
      </c>
      <c r="F20" s="50" t="s">
        <v>13</v>
      </c>
      <c r="G20" s="51"/>
      <c r="H20" s="51" t="s">
        <v>14</v>
      </c>
      <c r="I20" s="74">
        <v>165069931.56999999</v>
      </c>
      <c r="J20" s="75">
        <v>165069931.56999999</v>
      </c>
      <c r="K20" s="76">
        <f t="shared" si="1"/>
        <v>0</v>
      </c>
      <c r="L20" s="13">
        <f t="shared" si="0"/>
        <v>100</v>
      </c>
    </row>
    <row r="21" spans="1:12" ht="30" outlineLevel="6" x14ac:dyDescent="0.25">
      <c r="A21" s="30" t="s">
        <v>46</v>
      </c>
      <c r="B21" s="7" t="s">
        <v>9</v>
      </c>
      <c r="C21" s="7" t="s">
        <v>10</v>
      </c>
      <c r="D21" s="7" t="s">
        <v>11</v>
      </c>
      <c r="E21" s="7" t="s">
        <v>18</v>
      </c>
      <c r="F21" s="7" t="s">
        <v>13</v>
      </c>
      <c r="G21" s="49"/>
      <c r="H21" s="49" t="s">
        <v>14</v>
      </c>
      <c r="I21" s="77">
        <v>2370000</v>
      </c>
      <c r="J21" s="75">
        <v>2370000</v>
      </c>
      <c r="K21" s="68">
        <f t="shared" si="1"/>
        <v>0</v>
      </c>
      <c r="L21" s="13">
        <f t="shared" si="0"/>
        <v>100</v>
      </c>
    </row>
    <row r="22" spans="1:12" ht="35.25" customHeight="1" outlineLevel="6" x14ac:dyDescent="0.25">
      <c r="A22" s="30" t="s">
        <v>76</v>
      </c>
      <c r="B22" s="7" t="s">
        <v>9</v>
      </c>
      <c r="C22" s="7" t="s">
        <v>10</v>
      </c>
      <c r="D22" s="7" t="s">
        <v>11</v>
      </c>
      <c r="E22" s="7" t="s">
        <v>70</v>
      </c>
      <c r="F22" s="7" t="s">
        <v>13</v>
      </c>
      <c r="G22" s="7"/>
      <c r="H22" s="7" t="s">
        <v>14</v>
      </c>
      <c r="I22" s="68">
        <v>1084433.33</v>
      </c>
      <c r="J22" s="69">
        <v>1084433.33</v>
      </c>
      <c r="K22" s="68">
        <f t="shared" si="1"/>
        <v>0</v>
      </c>
      <c r="L22" s="13">
        <f t="shared" si="0"/>
        <v>100</v>
      </c>
    </row>
    <row r="23" spans="1:12" ht="30" outlineLevel="6" x14ac:dyDescent="0.25">
      <c r="A23" s="30" t="s">
        <v>47</v>
      </c>
      <c r="B23" s="7" t="s">
        <v>9</v>
      </c>
      <c r="C23" s="7" t="s">
        <v>10</v>
      </c>
      <c r="D23" s="7" t="s">
        <v>11</v>
      </c>
      <c r="E23" s="7" t="s">
        <v>19</v>
      </c>
      <c r="F23" s="7" t="s">
        <v>13</v>
      </c>
      <c r="G23" s="7"/>
      <c r="H23" s="7" t="s">
        <v>14</v>
      </c>
      <c r="I23" s="68">
        <v>2121.84</v>
      </c>
      <c r="J23" s="69">
        <v>2121.84</v>
      </c>
      <c r="K23" s="68">
        <f t="shared" si="1"/>
        <v>0</v>
      </c>
      <c r="L23" s="13">
        <f t="shared" si="0"/>
        <v>100</v>
      </c>
    </row>
    <row r="24" spans="1:12" ht="60" outlineLevel="6" x14ac:dyDescent="0.25">
      <c r="A24" s="30" t="s">
        <v>96</v>
      </c>
      <c r="B24" s="7" t="s">
        <v>9</v>
      </c>
      <c r="C24" s="7" t="s">
        <v>10</v>
      </c>
      <c r="D24" s="7" t="s">
        <v>11</v>
      </c>
      <c r="E24" s="7" t="s">
        <v>97</v>
      </c>
      <c r="F24" s="7" t="s">
        <v>13</v>
      </c>
      <c r="G24" s="7" t="s">
        <v>98</v>
      </c>
      <c r="H24" s="7" t="s">
        <v>14</v>
      </c>
      <c r="I24" s="68">
        <v>65567.679999999993</v>
      </c>
      <c r="J24" s="69">
        <v>65567.679999999993</v>
      </c>
      <c r="K24" s="68">
        <f t="shared" si="1"/>
        <v>0</v>
      </c>
      <c r="L24" s="13">
        <f t="shared" si="0"/>
        <v>100</v>
      </c>
    </row>
    <row r="25" spans="1:12" ht="75" outlineLevel="6" x14ac:dyDescent="0.25">
      <c r="A25" s="30" t="s">
        <v>99</v>
      </c>
      <c r="B25" s="7" t="s">
        <v>9</v>
      </c>
      <c r="C25" s="7" t="s">
        <v>10</v>
      </c>
      <c r="D25" s="7" t="s">
        <v>11</v>
      </c>
      <c r="E25" s="7" t="s">
        <v>100</v>
      </c>
      <c r="F25" s="7" t="s">
        <v>13</v>
      </c>
      <c r="G25" s="7" t="s">
        <v>101</v>
      </c>
      <c r="H25" s="7" t="s">
        <v>14</v>
      </c>
      <c r="I25" s="68">
        <v>85596.97</v>
      </c>
      <c r="J25" s="69">
        <v>85596.97</v>
      </c>
      <c r="K25" s="68">
        <f t="shared" si="1"/>
        <v>0</v>
      </c>
      <c r="L25" s="13">
        <f t="shared" si="0"/>
        <v>100</v>
      </c>
    </row>
    <row r="26" spans="1:12" ht="33" customHeight="1" outlineLevel="6" x14ac:dyDescent="0.25">
      <c r="A26" s="30" t="s">
        <v>132</v>
      </c>
      <c r="B26" s="7" t="s">
        <v>9</v>
      </c>
      <c r="C26" s="7" t="s">
        <v>10</v>
      </c>
      <c r="D26" s="7" t="s">
        <v>11</v>
      </c>
      <c r="E26" s="7" t="s">
        <v>133</v>
      </c>
      <c r="F26" s="7" t="s">
        <v>13</v>
      </c>
      <c r="G26" s="7" t="s">
        <v>134</v>
      </c>
      <c r="H26" s="7" t="s">
        <v>14</v>
      </c>
      <c r="I26" s="68">
        <v>36497.980000000003</v>
      </c>
      <c r="J26" s="69">
        <v>36497.980000000003</v>
      </c>
      <c r="K26" s="68">
        <f t="shared" ref="K26" si="5">I26-J26</f>
        <v>0</v>
      </c>
      <c r="L26" s="13">
        <f t="shared" ref="L26" si="6">J26/I26*100</f>
        <v>100</v>
      </c>
    </row>
    <row r="27" spans="1:12" ht="44.25" customHeight="1" outlineLevel="6" x14ac:dyDescent="0.25">
      <c r="A27" s="33" t="s">
        <v>48</v>
      </c>
      <c r="B27" s="7" t="s">
        <v>9</v>
      </c>
      <c r="C27" s="7" t="s">
        <v>10</v>
      </c>
      <c r="D27" s="7" t="s">
        <v>11</v>
      </c>
      <c r="E27" s="7" t="s">
        <v>64</v>
      </c>
      <c r="F27" s="7" t="s">
        <v>13</v>
      </c>
      <c r="G27" s="34" t="s">
        <v>83</v>
      </c>
      <c r="H27" s="7" t="s">
        <v>14</v>
      </c>
      <c r="I27" s="68">
        <v>312.77</v>
      </c>
      <c r="J27" s="69">
        <v>312.77</v>
      </c>
      <c r="K27" s="68">
        <f t="shared" si="1"/>
        <v>0</v>
      </c>
      <c r="L27" s="13">
        <f t="shared" si="0"/>
        <v>100</v>
      </c>
    </row>
    <row r="28" spans="1:12" ht="101.25" customHeight="1" outlineLevel="6" x14ac:dyDescent="0.25">
      <c r="A28" s="52" t="s">
        <v>108</v>
      </c>
      <c r="B28" s="40" t="s">
        <v>9</v>
      </c>
      <c r="C28" s="7" t="s">
        <v>10</v>
      </c>
      <c r="D28" s="7" t="s">
        <v>11</v>
      </c>
      <c r="E28" s="7" t="s">
        <v>111</v>
      </c>
      <c r="F28" s="7">
        <v>811</v>
      </c>
      <c r="G28" s="26" t="s">
        <v>84</v>
      </c>
      <c r="H28" s="7" t="s">
        <v>14</v>
      </c>
      <c r="I28" s="68">
        <v>2871994.95</v>
      </c>
      <c r="J28" s="69">
        <v>2871994.95</v>
      </c>
      <c r="K28" s="68">
        <f t="shared" si="1"/>
        <v>0</v>
      </c>
      <c r="L28" s="13">
        <f t="shared" si="0"/>
        <v>100</v>
      </c>
    </row>
    <row r="29" spans="1:12" ht="93.75" customHeight="1" outlineLevel="6" x14ac:dyDescent="0.25">
      <c r="A29" s="48" t="s">
        <v>49</v>
      </c>
      <c r="B29" s="7" t="s">
        <v>9</v>
      </c>
      <c r="C29" s="7" t="s">
        <v>10</v>
      </c>
      <c r="D29" s="7" t="s">
        <v>11</v>
      </c>
      <c r="E29" s="7" t="s">
        <v>22</v>
      </c>
      <c r="F29" s="7" t="s">
        <v>13</v>
      </c>
      <c r="G29" s="34" t="s">
        <v>85</v>
      </c>
      <c r="H29" s="7" t="s">
        <v>14</v>
      </c>
      <c r="I29" s="68">
        <v>532338.51</v>
      </c>
      <c r="J29" s="69">
        <v>532338.51</v>
      </c>
      <c r="K29" s="68">
        <f t="shared" si="1"/>
        <v>0</v>
      </c>
      <c r="L29" s="13">
        <f t="shared" si="0"/>
        <v>100</v>
      </c>
    </row>
    <row r="30" spans="1:12" ht="109.5" customHeight="1" outlineLevel="6" x14ac:dyDescent="0.25">
      <c r="A30" s="30" t="s">
        <v>50</v>
      </c>
      <c r="B30" s="7" t="s">
        <v>9</v>
      </c>
      <c r="C30" s="7" t="s">
        <v>10</v>
      </c>
      <c r="D30" s="7" t="s">
        <v>11</v>
      </c>
      <c r="E30" s="7" t="s">
        <v>23</v>
      </c>
      <c r="F30" s="7">
        <v>813</v>
      </c>
      <c r="G30" s="34" t="s">
        <v>85</v>
      </c>
      <c r="H30" s="7" t="s">
        <v>14</v>
      </c>
      <c r="I30" s="68">
        <v>2576379.29</v>
      </c>
      <c r="J30" s="69">
        <v>2576379.29</v>
      </c>
      <c r="K30" s="68">
        <f t="shared" si="1"/>
        <v>0</v>
      </c>
      <c r="L30" s="13">
        <f t="shared" si="0"/>
        <v>100</v>
      </c>
    </row>
    <row r="31" spans="1:12" ht="60" outlineLevel="6" x14ac:dyDescent="0.25">
      <c r="A31" s="30" t="s">
        <v>51</v>
      </c>
      <c r="B31" s="7" t="s">
        <v>9</v>
      </c>
      <c r="C31" s="7" t="s">
        <v>10</v>
      </c>
      <c r="D31" s="7" t="s">
        <v>11</v>
      </c>
      <c r="E31" s="7" t="s">
        <v>24</v>
      </c>
      <c r="F31" s="7">
        <v>813</v>
      </c>
      <c r="G31" s="34" t="s">
        <v>85</v>
      </c>
      <c r="H31" s="7" t="s">
        <v>14</v>
      </c>
      <c r="I31" s="68">
        <v>3376152.06</v>
      </c>
      <c r="J31" s="69">
        <v>3369550.16</v>
      </c>
      <c r="K31" s="68">
        <f t="shared" si="1"/>
        <v>6601.8999999999069</v>
      </c>
      <c r="L31" s="13">
        <f t="shared" si="0"/>
        <v>99.804454897686099</v>
      </c>
    </row>
    <row r="32" spans="1:12" ht="80.25" customHeight="1" outlineLevel="6" x14ac:dyDescent="0.25">
      <c r="A32" s="30" t="s">
        <v>52</v>
      </c>
      <c r="B32" s="7" t="s">
        <v>9</v>
      </c>
      <c r="C32" s="7" t="s">
        <v>10</v>
      </c>
      <c r="D32" s="7" t="s">
        <v>11</v>
      </c>
      <c r="E32" s="7" t="s">
        <v>25</v>
      </c>
      <c r="F32" s="7">
        <v>813</v>
      </c>
      <c r="G32" s="34" t="s">
        <v>85</v>
      </c>
      <c r="H32" s="7" t="s">
        <v>14</v>
      </c>
      <c r="I32" s="68">
        <v>507730.26</v>
      </c>
      <c r="J32" s="69">
        <v>507730.26</v>
      </c>
      <c r="K32" s="68">
        <f t="shared" si="1"/>
        <v>0</v>
      </c>
      <c r="L32" s="13">
        <f t="shared" si="0"/>
        <v>100</v>
      </c>
    </row>
    <row r="33" spans="1:12" ht="81.75" customHeight="1" outlineLevel="6" x14ac:dyDescent="0.25">
      <c r="A33" s="30" t="s">
        <v>109</v>
      </c>
      <c r="B33" s="7" t="s">
        <v>9</v>
      </c>
      <c r="C33" s="7" t="s">
        <v>10</v>
      </c>
      <c r="D33" s="7" t="s">
        <v>11</v>
      </c>
      <c r="E33" s="7" t="s">
        <v>110</v>
      </c>
      <c r="F33" s="7">
        <v>811</v>
      </c>
      <c r="G33" s="34" t="s">
        <v>85</v>
      </c>
      <c r="H33" s="7" t="s">
        <v>14</v>
      </c>
      <c r="I33" s="68">
        <v>444876.79</v>
      </c>
      <c r="J33" s="69">
        <v>444876.79</v>
      </c>
      <c r="K33" s="68">
        <f t="shared" si="1"/>
        <v>0</v>
      </c>
      <c r="L33" s="13">
        <f t="shared" si="0"/>
        <v>100</v>
      </c>
    </row>
    <row r="34" spans="1:12" ht="77.25" customHeight="1" outlineLevel="6" x14ac:dyDescent="0.25">
      <c r="A34" s="30" t="s">
        <v>53</v>
      </c>
      <c r="B34" s="7" t="s">
        <v>9</v>
      </c>
      <c r="C34" s="7" t="s">
        <v>10</v>
      </c>
      <c r="D34" s="7" t="s">
        <v>11</v>
      </c>
      <c r="E34" s="7" t="s">
        <v>26</v>
      </c>
      <c r="F34" s="7">
        <v>813</v>
      </c>
      <c r="G34" s="34" t="s">
        <v>85</v>
      </c>
      <c r="H34" s="7" t="s">
        <v>14</v>
      </c>
      <c r="I34" s="68">
        <v>3377347.56</v>
      </c>
      <c r="J34" s="69">
        <v>3377347.56</v>
      </c>
      <c r="K34" s="68">
        <f t="shared" si="1"/>
        <v>0</v>
      </c>
      <c r="L34" s="13">
        <f t="shared" si="0"/>
        <v>100</v>
      </c>
    </row>
    <row r="35" spans="1:12" ht="77.25" customHeight="1" outlineLevel="6" x14ac:dyDescent="0.25">
      <c r="A35" s="30" t="s">
        <v>106</v>
      </c>
      <c r="B35" s="7" t="s">
        <v>9</v>
      </c>
      <c r="C35" s="7" t="s">
        <v>10</v>
      </c>
      <c r="D35" s="7" t="s">
        <v>11</v>
      </c>
      <c r="E35" s="7" t="s">
        <v>107</v>
      </c>
      <c r="F35" s="7">
        <v>813</v>
      </c>
      <c r="G35" s="34" t="s">
        <v>85</v>
      </c>
      <c r="H35" s="7" t="s">
        <v>14</v>
      </c>
      <c r="I35" s="68">
        <v>31914.89</v>
      </c>
      <c r="J35" s="69">
        <v>31914.89</v>
      </c>
      <c r="K35" s="68">
        <f t="shared" si="1"/>
        <v>0</v>
      </c>
      <c r="L35" s="13">
        <f t="shared" si="0"/>
        <v>100</v>
      </c>
    </row>
    <row r="36" spans="1:12" ht="35.25" customHeight="1" outlineLevel="6" x14ac:dyDescent="0.25">
      <c r="A36" s="30" t="s">
        <v>54</v>
      </c>
      <c r="B36" s="7" t="s">
        <v>9</v>
      </c>
      <c r="C36" s="7" t="s">
        <v>10</v>
      </c>
      <c r="D36" s="7" t="s">
        <v>11</v>
      </c>
      <c r="E36" s="7" t="s">
        <v>27</v>
      </c>
      <c r="F36" s="7" t="s">
        <v>13</v>
      </c>
      <c r="G36" s="34" t="s">
        <v>86</v>
      </c>
      <c r="H36" s="7" t="s">
        <v>14</v>
      </c>
      <c r="I36" s="68">
        <v>748212.77</v>
      </c>
      <c r="J36" s="69">
        <v>748212.77</v>
      </c>
      <c r="K36" s="68">
        <f t="shared" si="1"/>
        <v>0</v>
      </c>
      <c r="L36" s="13">
        <f t="shared" si="0"/>
        <v>100</v>
      </c>
    </row>
    <row r="37" spans="1:12" ht="35.25" customHeight="1" outlineLevel="6" x14ac:dyDescent="0.25">
      <c r="A37" s="30" t="s">
        <v>127</v>
      </c>
      <c r="B37" s="7" t="s">
        <v>9</v>
      </c>
      <c r="C37" s="7" t="s">
        <v>10</v>
      </c>
      <c r="D37" s="7" t="s">
        <v>11</v>
      </c>
      <c r="E37" s="7" t="s">
        <v>67</v>
      </c>
      <c r="F37" s="7">
        <v>813</v>
      </c>
      <c r="G37" s="34" t="s">
        <v>87</v>
      </c>
      <c r="H37" s="7" t="s">
        <v>14</v>
      </c>
      <c r="I37" s="78">
        <v>1207673.06</v>
      </c>
      <c r="J37" s="69">
        <v>1207673.06</v>
      </c>
      <c r="K37" s="68">
        <f t="shared" si="1"/>
        <v>0</v>
      </c>
      <c r="L37" s="13">
        <f t="shared" si="0"/>
        <v>100</v>
      </c>
    </row>
    <row r="38" spans="1:12" ht="30" outlineLevel="6" x14ac:dyDescent="0.25">
      <c r="A38" s="33" t="s">
        <v>55</v>
      </c>
      <c r="B38" s="43" t="s">
        <v>9</v>
      </c>
      <c r="C38" s="43" t="s">
        <v>10</v>
      </c>
      <c r="D38" s="43" t="s">
        <v>11</v>
      </c>
      <c r="E38" s="43" t="s">
        <v>77</v>
      </c>
      <c r="F38" s="43">
        <v>811</v>
      </c>
      <c r="G38" s="53" t="s">
        <v>88</v>
      </c>
      <c r="H38" s="43" t="s">
        <v>14</v>
      </c>
      <c r="I38" s="79">
        <v>454693.88</v>
      </c>
      <c r="J38" s="71">
        <v>454693.88</v>
      </c>
      <c r="K38" s="70">
        <f t="shared" si="1"/>
        <v>0</v>
      </c>
      <c r="L38" s="13">
        <f t="shared" si="0"/>
        <v>100</v>
      </c>
    </row>
    <row r="39" spans="1:12" ht="47.25" customHeight="1" outlineLevel="6" x14ac:dyDescent="0.25">
      <c r="A39" s="54" t="s">
        <v>56</v>
      </c>
      <c r="B39" s="45" t="s">
        <v>9</v>
      </c>
      <c r="C39" s="45" t="s">
        <v>10</v>
      </c>
      <c r="D39" s="45" t="s">
        <v>11</v>
      </c>
      <c r="E39" s="45" t="s">
        <v>28</v>
      </c>
      <c r="F39" s="45" t="s">
        <v>13</v>
      </c>
      <c r="G39" s="45"/>
      <c r="H39" s="45" t="s">
        <v>14</v>
      </c>
      <c r="I39" s="72">
        <v>8490000</v>
      </c>
      <c r="J39" s="69">
        <v>8490000</v>
      </c>
      <c r="K39" s="72">
        <f t="shared" si="1"/>
        <v>0</v>
      </c>
      <c r="L39" s="13">
        <f t="shared" si="0"/>
        <v>100</v>
      </c>
    </row>
    <row r="40" spans="1:12" ht="32.25" customHeight="1" outlineLevel="6" x14ac:dyDescent="0.25">
      <c r="A40" s="48" t="s">
        <v>57</v>
      </c>
      <c r="B40" s="49" t="s">
        <v>9</v>
      </c>
      <c r="C40" s="49" t="s">
        <v>10</v>
      </c>
      <c r="D40" s="49" t="s">
        <v>11</v>
      </c>
      <c r="E40" s="49" t="s">
        <v>29</v>
      </c>
      <c r="F40" s="49" t="s">
        <v>13</v>
      </c>
      <c r="G40" s="49"/>
      <c r="H40" s="49" t="s">
        <v>14</v>
      </c>
      <c r="I40" s="77">
        <v>183451.6</v>
      </c>
      <c r="J40" s="75">
        <v>183451.6</v>
      </c>
      <c r="K40" s="77">
        <f t="shared" si="1"/>
        <v>0</v>
      </c>
      <c r="L40" s="13">
        <f t="shared" si="0"/>
        <v>100</v>
      </c>
    </row>
    <row r="41" spans="1:12" ht="78" customHeight="1" outlineLevel="6" x14ac:dyDescent="0.25">
      <c r="A41" s="30" t="s">
        <v>78</v>
      </c>
      <c r="B41" s="7" t="s">
        <v>9</v>
      </c>
      <c r="C41" s="7" t="s">
        <v>10</v>
      </c>
      <c r="D41" s="7" t="s">
        <v>11</v>
      </c>
      <c r="E41" s="7" t="s">
        <v>30</v>
      </c>
      <c r="F41" s="7" t="s">
        <v>31</v>
      </c>
      <c r="G41" s="34" t="s">
        <v>84</v>
      </c>
      <c r="H41" s="7" t="s">
        <v>14</v>
      </c>
      <c r="I41" s="68">
        <v>2940060.55</v>
      </c>
      <c r="J41" s="69">
        <v>2940060.55</v>
      </c>
      <c r="K41" s="68">
        <f t="shared" si="1"/>
        <v>0</v>
      </c>
      <c r="L41" s="13">
        <f t="shared" si="0"/>
        <v>100</v>
      </c>
    </row>
    <row r="42" spans="1:12" ht="63" customHeight="1" outlineLevel="6" x14ac:dyDescent="0.25">
      <c r="A42" s="30" t="s">
        <v>89</v>
      </c>
      <c r="B42" s="7" t="s">
        <v>9</v>
      </c>
      <c r="C42" s="7" t="s">
        <v>10</v>
      </c>
      <c r="D42" s="7" t="s">
        <v>11</v>
      </c>
      <c r="E42" s="7" t="s">
        <v>90</v>
      </c>
      <c r="F42" s="7" t="s">
        <v>21</v>
      </c>
      <c r="G42" s="34" t="s">
        <v>84</v>
      </c>
      <c r="H42" s="7" t="s">
        <v>14</v>
      </c>
      <c r="I42" s="68">
        <v>3669608.34</v>
      </c>
      <c r="J42" s="69">
        <v>3669608.34</v>
      </c>
      <c r="K42" s="68">
        <f t="shared" si="1"/>
        <v>0</v>
      </c>
      <c r="L42" s="13">
        <f t="shared" si="0"/>
        <v>100</v>
      </c>
    </row>
    <row r="43" spans="1:12" ht="30" outlineLevel="6" x14ac:dyDescent="0.25">
      <c r="A43" s="30" t="s">
        <v>58</v>
      </c>
      <c r="B43" s="7" t="s">
        <v>9</v>
      </c>
      <c r="C43" s="7" t="s">
        <v>10</v>
      </c>
      <c r="D43" s="7" t="s">
        <v>11</v>
      </c>
      <c r="E43" s="7" t="s">
        <v>91</v>
      </c>
      <c r="F43" s="7" t="s">
        <v>32</v>
      </c>
      <c r="G43" s="34" t="s">
        <v>92</v>
      </c>
      <c r="H43" s="7" t="s">
        <v>14</v>
      </c>
      <c r="I43" s="68">
        <v>535308.43000000005</v>
      </c>
      <c r="J43" s="69">
        <v>535308.43000000005</v>
      </c>
      <c r="K43" s="68">
        <f t="shared" si="1"/>
        <v>0</v>
      </c>
      <c r="L43" s="13">
        <f t="shared" si="0"/>
        <v>100</v>
      </c>
    </row>
    <row r="44" spans="1:12" ht="39.75" customHeight="1" outlineLevel="6" x14ac:dyDescent="0.25">
      <c r="A44" s="30" t="s">
        <v>58</v>
      </c>
      <c r="B44" s="7" t="s">
        <v>9</v>
      </c>
      <c r="C44" s="7" t="s">
        <v>10</v>
      </c>
      <c r="D44" s="7" t="s">
        <v>11</v>
      </c>
      <c r="E44" s="7" t="s">
        <v>91</v>
      </c>
      <c r="F44" s="7" t="s">
        <v>21</v>
      </c>
      <c r="G44" s="34" t="s">
        <v>92</v>
      </c>
      <c r="H44" s="7" t="s">
        <v>14</v>
      </c>
      <c r="I44" s="68">
        <v>1199587.49</v>
      </c>
      <c r="J44" s="69">
        <v>1199587.49</v>
      </c>
      <c r="K44" s="68">
        <f t="shared" si="1"/>
        <v>0</v>
      </c>
      <c r="L44" s="13">
        <f t="shared" si="0"/>
        <v>100</v>
      </c>
    </row>
    <row r="45" spans="1:12" ht="24" customHeight="1" outlineLevel="6" x14ac:dyDescent="0.25">
      <c r="A45" s="30" t="s">
        <v>59</v>
      </c>
      <c r="B45" s="7" t="s">
        <v>9</v>
      </c>
      <c r="C45" s="7" t="s">
        <v>10</v>
      </c>
      <c r="D45" s="7" t="s">
        <v>11</v>
      </c>
      <c r="E45" s="7" t="s">
        <v>33</v>
      </c>
      <c r="F45" s="7" t="s">
        <v>32</v>
      </c>
      <c r="G45" s="7"/>
      <c r="H45" s="7" t="s">
        <v>14</v>
      </c>
      <c r="I45" s="68">
        <v>349922</v>
      </c>
      <c r="J45" s="69">
        <v>349922</v>
      </c>
      <c r="K45" s="68">
        <f t="shared" si="1"/>
        <v>0</v>
      </c>
      <c r="L45" s="13">
        <f t="shared" si="0"/>
        <v>100</v>
      </c>
    </row>
    <row r="46" spans="1:12" ht="49.5" customHeight="1" outlineLevel="6" x14ac:dyDescent="0.25">
      <c r="A46" s="18" t="s">
        <v>114</v>
      </c>
      <c r="B46" s="7" t="s">
        <v>9</v>
      </c>
      <c r="C46" s="7" t="s">
        <v>10</v>
      </c>
      <c r="D46" s="7" t="s">
        <v>11</v>
      </c>
      <c r="E46" s="7" t="s">
        <v>34</v>
      </c>
      <c r="F46" s="7">
        <v>813</v>
      </c>
      <c r="G46" s="7"/>
      <c r="H46" s="7" t="s">
        <v>14</v>
      </c>
      <c r="I46" s="68">
        <v>4020500</v>
      </c>
      <c r="J46" s="69">
        <v>4020500</v>
      </c>
      <c r="K46" s="68">
        <f t="shared" si="1"/>
        <v>0</v>
      </c>
      <c r="L46" s="13">
        <f t="shared" si="0"/>
        <v>100</v>
      </c>
    </row>
    <row r="47" spans="1:12" ht="35.25" customHeight="1" outlineLevel="6" x14ac:dyDescent="0.25">
      <c r="A47" s="30" t="s">
        <v>79</v>
      </c>
      <c r="B47" s="7" t="s">
        <v>9</v>
      </c>
      <c r="C47" s="7" t="s">
        <v>10</v>
      </c>
      <c r="D47" s="7" t="s">
        <v>11</v>
      </c>
      <c r="E47" s="7" t="s">
        <v>35</v>
      </c>
      <c r="F47" s="7">
        <v>811</v>
      </c>
      <c r="G47" s="34" t="s">
        <v>129</v>
      </c>
      <c r="H47" s="7" t="s">
        <v>14</v>
      </c>
      <c r="I47" s="68">
        <v>17300</v>
      </c>
      <c r="J47" s="69">
        <v>14967</v>
      </c>
      <c r="K47" s="68">
        <f t="shared" si="1"/>
        <v>2333</v>
      </c>
      <c r="L47" s="13">
        <f t="shared" si="0"/>
        <v>86.514450867052034</v>
      </c>
    </row>
    <row r="48" spans="1:12" ht="36" customHeight="1" outlineLevel="6" x14ac:dyDescent="0.25">
      <c r="A48" s="33" t="s">
        <v>80</v>
      </c>
      <c r="B48" s="43" t="s">
        <v>9</v>
      </c>
      <c r="C48" s="53" t="s">
        <v>10</v>
      </c>
      <c r="D48" s="53" t="s">
        <v>11</v>
      </c>
      <c r="E48" s="43" t="s">
        <v>38</v>
      </c>
      <c r="F48" s="43" t="s">
        <v>36</v>
      </c>
      <c r="G48" s="53" t="s">
        <v>93</v>
      </c>
      <c r="H48" s="43" t="s">
        <v>14</v>
      </c>
      <c r="I48" s="70">
        <v>1226092.04</v>
      </c>
      <c r="J48" s="71">
        <v>1226090.1200000001</v>
      </c>
      <c r="K48" s="68">
        <f t="shared" si="1"/>
        <v>1.9199999999254942</v>
      </c>
      <c r="L48" s="13">
        <f t="shared" si="0"/>
        <v>99.999843404904581</v>
      </c>
    </row>
    <row r="49" spans="1:12" ht="66" customHeight="1" outlineLevel="6" x14ac:dyDescent="0.25">
      <c r="A49" s="54" t="s">
        <v>128</v>
      </c>
      <c r="B49" s="45" t="s">
        <v>9</v>
      </c>
      <c r="C49" s="36" t="s">
        <v>10</v>
      </c>
      <c r="D49" s="36" t="s">
        <v>11</v>
      </c>
      <c r="E49" s="45">
        <v>8800000704</v>
      </c>
      <c r="F49" s="45">
        <v>244</v>
      </c>
      <c r="G49" s="36"/>
      <c r="H49" s="42" t="s">
        <v>14</v>
      </c>
      <c r="I49" s="70">
        <v>32080144.460000001</v>
      </c>
      <c r="J49" s="71">
        <v>32080104.059999999</v>
      </c>
      <c r="K49" s="68">
        <f t="shared" ref="K49" si="7">I49-J49</f>
        <v>40.400000002235174</v>
      </c>
      <c r="L49" s="13">
        <f t="shared" si="0"/>
        <v>99.999874065404995</v>
      </c>
    </row>
    <row r="50" spans="1:12" ht="36" customHeight="1" outlineLevel="6" x14ac:dyDescent="0.25">
      <c r="A50" s="54" t="s">
        <v>115</v>
      </c>
      <c r="B50" s="45" t="s">
        <v>9</v>
      </c>
      <c r="C50" s="36" t="s">
        <v>11</v>
      </c>
      <c r="D50" s="36" t="s">
        <v>39</v>
      </c>
      <c r="E50" s="45">
        <v>3230275760</v>
      </c>
      <c r="F50" s="45" t="s">
        <v>36</v>
      </c>
      <c r="G50" s="36" t="s">
        <v>131</v>
      </c>
      <c r="H50" s="45" t="s">
        <v>14</v>
      </c>
      <c r="I50" s="72">
        <v>1601163.08</v>
      </c>
      <c r="J50" s="69">
        <v>1601163.08</v>
      </c>
      <c r="K50" s="68">
        <f t="shared" ref="K50" si="8">I50-J50</f>
        <v>0</v>
      </c>
      <c r="L50" s="13">
        <f t="shared" ref="L50" si="9">J50/I50*100</f>
        <v>100</v>
      </c>
    </row>
    <row r="51" spans="1:12" ht="36" customHeight="1" outlineLevel="6" x14ac:dyDescent="0.25">
      <c r="A51" s="39" t="s">
        <v>81</v>
      </c>
      <c r="B51" s="45" t="s">
        <v>9</v>
      </c>
      <c r="C51" s="36" t="s">
        <v>11</v>
      </c>
      <c r="D51" s="36" t="s">
        <v>39</v>
      </c>
      <c r="E51" s="45" t="s">
        <v>37</v>
      </c>
      <c r="F51" s="45" t="s">
        <v>36</v>
      </c>
      <c r="G51" s="55" t="s">
        <v>94</v>
      </c>
      <c r="H51" s="45" t="s">
        <v>14</v>
      </c>
      <c r="I51" s="72">
        <v>369594.87</v>
      </c>
      <c r="J51" s="72">
        <v>369593.72</v>
      </c>
      <c r="K51" s="68">
        <f t="shared" si="1"/>
        <v>1.1500000000232831</v>
      </c>
      <c r="L51" s="13">
        <f t="shared" si="0"/>
        <v>99.999688848495111</v>
      </c>
    </row>
    <row r="52" spans="1:12" ht="36" customHeight="1" outlineLevel="6" x14ac:dyDescent="0.25">
      <c r="A52" s="39" t="s">
        <v>81</v>
      </c>
      <c r="B52" s="45" t="s">
        <v>9</v>
      </c>
      <c r="C52" s="36" t="s">
        <v>11</v>
      </c>
      <c r="D52" s="36" t="s">
        <v>39</v>
      </c>
      <c r="E52" s="45" t="s">
        <v>37</v>
      </c>
      <c r="F52" s="45" t="s">
        <v>36</v>
      </c>
      <c r="G52" s="55" t="s">
        <v>102</v>
      </c>
      <c r="H52" s="45" t="s">
        <v>14</v>
      </c>
      <c r="I52" s="72">
        <v>53932.76</v>
      </c>
      <c r="J52" s="72">
        <v>53932.76</v>
      </c>
      <c r="K52" s="68">
        <f t="shared" si="1"/>
        <v>0</v>
      </c>
      <c r="L52" s="13">
        <f t="shared" si="0"/>
        <v>100</v>
      </c>
    </row>
    <row r="53" spans="1:12" ht="36" customHeight="1" outlineLevel="6" x14ac:dyDescent="0.25">
      <c r="A53" s="39" t="s">
        <v>81</v>
      </c>
      <c r="B53" s="45" t="s">
        <v>9</v>
      </c>
      <c r="C53" s="36" t="s">
        <v>11</v>
      </c>
      <c r="D53" s="36" t="s">
        <v>39</v>
      </c>
      <c r="E53" s="45" t="s">
        <v>37</v>
      </c>
      <c r="F53" s="45" t="s">
        <v>36</v>
      </c>
      <c r="G53" s="55" t="s">
        <v>103</v>
      </c>
      <c r="H53" s="45" t="s">
        <v>14</v>
      </c>
      <c r="I53" s="72">
        <v>94686.87</v>
      </c>
      <c r="J53" s="72">
        <v>94686.87</v>
      </c>
      <c r="K53" s="68">
        <f t="shared" si="1"/>
        <v>0</v>
      </c>
      <c r="L53" s="13">
        <f t="shared" si="0"/>
        <v>100</v>
      </c>
    </row>
    <row r="54" spans="1:12" ht="36" customHeight="1" outlineLevel="6" x14ac:dyDescent="0.25">
      <c r="A54" s="41" t="s">
        <v>81</v>
      </c>
      <c r="B54" s="47" t="s">
        <v>9</v>
      </c>
      <c r="C54" s="56" t="s">
        <v>11</v>
      </c>
      <c r="D54" s="56" t="s">
        <v>39</v>
      </c>
      <c r="E54" s="47" t="s">
        <v>37</v>
      </c>
      <c r="F54" s="47" t="s">
        <v>36</v>
      </c>
      <c r="G54" s="57" t="s">
        <v>104</v>
      </c>
      <c r="H54" s="47" t="s">
        <v>14</v>
      </c>
      <c r="I54" s="73">
        <v>69703.87</v>
      </c>
      <c r="J54" s="73">
        <v>69703.87</v>
      </c>
      <c r="K54" s="70">
        <f t="shared" si="1"/>
        <v>0</v>
      </c>
      <c r="L54" s="13">
        <f t="shared" si="0"/>
        <v>100</v>
      </c>
    </row>
    <row r="55" spans="1:12" ht="43.5" customHeight="1" outlineLevel="6" x14ac:dyDescent="0.25">
      <c r="A55" s="39" t="s">
        <v>123</v>
      </c>
      <c r="B55" s="45" t="s">
        <v>9</v>
      </c>
      <c r="C55" s="36" t="s">
        <v>11</v>
      </c>
      <c r="D55" s="36" t="s">
        <v>39</v>
      </c>
      <c r="E55" s="45" t="s">
        <v>124</v>
      </c>
      <c r="F55" s="45" t="s">
        <v>36</v>
      </c>
      <c r="G55" s="55" t="s">
        <v>125</v>
      </c>
      <c r="H55" s="45" t="s">
        <v>14</v>
      </c>
      <c r="I55" s="72">
        <v>34995.919999999998</v>
      </c>
      <c r="J55" s="72">
        <v>18516.77</v>
      </c>
      <c r="K55" s="70">
        <f t="shared" si="1"/>
        <v>16479.149999999998</v>
      </c>
      <c r="L55" s="13">
        <f t="shared" si="0"/>
        <v>52.911225079952182</v>
      </c>
    </row>
    <row r="56" spans="1:12" ht="46.5" customHeight="1" outlineLevel="6" x14ac:dyDescent="0.25">
      <c r="A56" s="39" t="s">
        <v>123</v>
      </c>
      <c r="B56" s="45" t="s">
        <v>9</v>
      </c>
      <c r="C56" s="36" t="s">
        <v>11</v>
      </c>
      <c r="D56" s="36" t="s">
        <v>39</v>
      </c>
      <c r="E56" s="45" t="s">
        <v>124</v>
      </c>
      <c r="F56" s="45" t="s">
        <v>36</v>
      </c>
      <c r="G56" s="55" t="s">
        <v>126</v>
      </c>
      <c r="H56" s="47" t="s">
        <v>14</v>
      </c>
      <c r="I56" s="72">
        <v>28000</v>
      </c>
      <c r="J56" s="72">
        <v>8400</v>
      </c>
      <c r="K56" s="72">
        <f t="shared" si="1"/>
        <v>19600</v>
      </c>
      <c r="L56" s="13">
        <f t="shared" si="0"/>
        <v>30</v>
      </c>
    </row>
    <row r="57" spans="1:12" ht="30.75" customHeight="1" outlineLevel="6" x14ac:dyDescent="0.25">
      <c r="A57" s="58" t="s">
        <v>79</v>
      </c>
      <c r="B57" s="59" t="s">
        <v>9</v>
      </c>
      <c r="C57" s="60" t="s">
        <v>65</v>
      </c>
      <c r="D57" s="60" t="s">
        <v>66</v>
      </c>
      <c r="E57" s="61" t="s">
        <v>35</v>
      </c>
      <c r="F57" s="61">
        <v>811</v>
      </c>
      <c r="G57" s="60" t="s">
        <v>130</v>
      </c>
      <c r="H57" s="60" t="s">
        <v>14</v>
      </c>
      <c r="I57" s="80">
        <v>7800</v>
      </c>
      <c r="J57" s="81">
        <v>7079.61</v>
      </c>
      <c r="K57" s="72">
        <f t="shared" si="1"/>
        <v>720.39000000000033</v>
      </c>
      <c r="L57" s="13">
        <f t="shared" si="0"/>
        <v>90.764230769230764</v>
      </c>
    </row>
    <row r="58" spans="1:12" ht="34.5" customHeight="1" outlineLevel="6" x14ac:dyDescent="0.25">
      <c r="A58" s="54" t="s">
        <v>82</v>
      </c>
      <c r="B58" s="45" t="s">
        <v>9</v>
      </c>
      <c r="C58" s="45" t="s">
        <v>40</v>
      </c>
      <c r="D58" s="45" t="s">
        <v>39</v>
      </c>
      <c r="E58" s="45" t="s">
        <v>41</v>
      </c>
      <c r="F58" s="45" t="s">
        <v>36</v>
      </c>
      <c r="G58" s="36" t="s">
        <v>95</v>
      </c>
      <c r="H58" s="45" t="s">
        <v>14</v>
      </c>
      <c r="I58" s="72">
        <v>327253.06</v>
      </c>
      <c r="J58" s="69">
        <v>327253.06</v>
      </c>
      <c r="K58" s="77">
        <f t="shared" si="1"/>
        <v>0</v>
      </c>
      <c r="L58" s="13">
        <f t="shared" si="0"/>
        <v>100</v>
      </c>
    </row>
    <row r="59" spans="1:12" ht="30" x14ac:dyDescent="0.25">
      <c r="A59" s="6" t="s">
        <v>105</v>
      </c>
      <c r="B59" s="62" t="s">
        <v>9</v>
      </c>
      <c r="C59" s="63" t="s">
        <v>66</v>
      </c>
      <c r="D59" s="63" t="s">
        <v>66</v>
      </c>
      <c r="E59" s="62">
        <v>2320103212</v>
      </c>
      <c r="F59" s="62">
        <v>244</v>
      </c>
      <c r="G59" s="62"/>
      <c r="H59" s="62" t="s">
        <v>14</v>
      </c>
      <c r="I59" s="69">
        <v>620000</v>
      </c>
      <c r="J59" s="69">
        <v>619999.98</v>
      </c>
      <c r="K59" s="68">
        <f t="shared" si="1"/>
        <v>2.0000000018626451E-2</v>
      </c>
      <c r="L59" s="13">
        <f t="shared" si="0"/>
        <v>99.999996774193548</v>
      </c>
    </row>
    <row r="60" spans="1:12" x14ac:dyDescent="0.25">
      <c r="I60" s="14" t="e">
        <f>#REF!+федеральные!I4</f>
        <v>#REF!</v>
      </c>
      <c r="J60" s="14" t="e">
        <f>#REF!+федеральные!J4</f>
        <v>#REF!</v>
      </c>
      <c r="K60" s="14" t="e">
        <f>краевые!#REF!+федеральные!K4</f>
        <v>#REF!</v>
      </c>
    </row>
    <row r="62" spans="1:12" x14ac:dyDescent="0.25">
      <c r="I62" s="14"/>
    </row>
    <row r="67" spans="9:9" x14ac:dyDescent="0.25">
      <c r="I67" s="14"/>
    </row>
  </sheetData>
  <mergeCells count="3">
    <mergeCell ref="A1:I1"/>
    <mergeCell ref="A2:I2"/>
    <mergeCell ref="A3:I3"/>
  </mergeCells>
  <pageMargins left="0" right="0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zoomScale="80" zoomScaleSheetLayoutView="80" workbookViewId="0">
      <selection activeCell="A23" sqref="A23"/>
    </sheetView>
  </sheetViews>
  <sheetFormatPr defaultRowHeight="15" outlineLevelRow="6" x14ac:dyDescent="0.25"/>
  <cols>
    <col min="1" max="1" width="47.140625" style="4" customWidth="1"/>
    <col min="2" max="2" width="6.42578125" style="4" customWidth="1"/>
    <col min="3" max="3" width="5.5703125" style="4" customWidth="1"/>
    <col min="4" max="4" width="5.7109375" style="4" customWidth="1"/>
    <col min="5" max="5" width="10.7109375" style="4" customWidth="1"/>
    <col min="6" max="6" width="5.42578125" style="4" customWidth="1"/>
    <col min="7" max="7" width="23" style="4" customWidth="1"/>
    <col min="8" max="8" width="5.85546875" style="4" customWidth="1"/>
    <col min="9" max="9" width="20.5703125" style="4" customWidth="1"/>
    <col min="10" max="10" width="18" style="4" customWidth="1"/>
    <col min="11" max="11" width="14.5703125" style="4" customWidth="1"/>
    <col min="12" max="16384" width="9.140625" style="4"/>
  </cols>
  <sheetData>
    <row r="1" spans="1:12" ht="15.75" customHeight="1" x14ac:dyDescent="0.25">
      <c r="A1" s="5" t="s">
        <v>142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25">
      <c r="A2" s="91"/>
      <c r="B2" s="92"/>
      <c r="C2" s="92"/>
      <c r="D2" s="92"/>
      <c r="E2" s="92"/>
      <c r="F2" s="92"/>
      <c r="G2" s="92"/>
      <c r="H2" s="92"/>
      <c r="I2" s="92"/>
    </row>
    <row r="3" spans="1:12" s="12" customFormat="1" ht="41.25" customHeight="1" x14ac:dyDescent="0.25">
      <c r="A3" s="11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61</v>
      </c>
      <c r="I3" s="3" t="s">
        <v>8</v>
      </c>
      <c r="J3" s="6" t="s">
        <v>140</v>
      </c>
      <c r="K3" s="6" t="s">
        <v>141</v>
      </c>
      <c r="L3" s="6" t="s">
        <v>62</v>
      </c>
    </row>
    <row r="4" spans="1:12" x14ac:dyDescent="0.25">
      <c r="A4" s="9" t="s">
        <v>45</v>
      </c>
      <c r="B4" s="10"/>
      <c r="C4" s="10"/>
      <c r="D4" s="10"/>
      <c r="E4" s="10"/>
      <c r="F4" s="10"/>
      <c r="G4" s="10"/>
      <c r="H4" s="19"/>
      <c r="I4" s="16">
        <f>SUM(I5:I35)</f>
        <v>703081507.63999999</v>
      </c>
      <c r="J4" s="16">
        <f>SUM(J5:J35)</f>
        <v>701044689.13999975</v>
      </c>
      <c r="K4" s="16">
        <f>I4-J4</f>
        <v>2036818.5000002384</v>
      </c>
      <c r="L4" s="16">
        <f>J4/I4*100</f>
        <v>99.710301227117014</v>
      </c>
    </row>
    <row r="5" spans="1:12" ht="55.5" customHeight="1" x14ac:dyDescent="0.25">
      <c r="A5" s="9" t="s">
        <v>96</v>
      </c>
      <c r="B5" s="10" t="s">
        <v>9</v>
      </c>
      <c r="C5" s="10" t="s">
        <v>10</v>
      </c>
      <c r="D5" s="10" t="s">
        <v>11</v>
      </c>
      <c r="E5" s="10" t="s">
        <v>97</v>
      </c>
      <c r="F5" s="10" t="s">
        <v>13</v>
      </c>
      <c r="G5" s="20" t="s">
        <v>98</v>
      </c>
      <c r="H5" s="21" t="s">
        <v>20</v>
      </c>
      <c r="I5" s="82">
        <v>6491200</v>
      </c>
      <c r="J5" s="82">
        <v>6491200</v>
      </c>
      <c r="K5" s="83">
        <f t="shared" ref="K5:K7" si="0">I5-J5</f>
        <v>0</v>
      </c>
      <c r="L5" s="22">
        <f t="shared" ref="L5:L7" si="1">J5/I5*100</f>
        <v>100</v>
      </c>
    </row>
    <row r="6" spans="1:12" ht="77.25" customHeight="1" x14ac:dyDescent="0.25">
      <c r="A6" s="9" t="s">
        <v>99</v>
      </c>
      <c r="B6" s="10" t="s">
        <v>9</v>
      </c>
      <c r="C6" s="10" t="s">
        <v>10</v>
      </c>
      <c r="D6" s="10" t="s">
        <v>11</v>
      </c>
      <c r="E6" s="10" t="s">
        <v>100</v>
      </c>
      <c r="F6" s="10" t="s">
        <v>13</v>
      </c>
      <c r="G6" s="23" t="s">
        <v>101</v>
      </c>
      <c r="H6" s="21" t="s">
        <v>20</v>
      </c>
      <c r="I6" s="82">
        <v>8474100</v>
      </c>
      <c r="J6" s="82">
        <v>8474100</v>
      </c>
      <c r="K6" s="84">
        <f t="shared" si="0"/>
        <v>0</v>
      </c>
      <c r="L6" s="24">
        <f t="shared" si="1"/>
        <v>100</v>
      </c>
    </row>
    <row r="7" spans="1:12" ht="51" customHeight="1" x14ac:dyDescent="0.25">
      <c r="A7" s="9" t="s">
        <v>136</v>
      </c>
      <c r="B7" s="10" t="s">
        <v>9</v>
      </c>
      <c r="C7" s="10" t="s">
        <v>10</v>
      </c>
      <c r="D7" s="10" t="s">
        <v>11</v>
      </c>
      <c r="E7" s="10" t="s">
        <v>137</v>
      </c>
      <c r="F7" s="10">
        <v>321</v>
      </c>
      <c r="G7" s="23" t="s">
        <v>138</v>
      </c>
      <c r="H7" s="21" t="s">
        <v>20</v>
      </c>
      <c r="I7" s="82">
        <v>181510</v>
      </c>
      <c r="J7" s="82">
        <v>181510</v>
      </c>
      <c r="K7" s="84">
        <f t="shared" si="0"/>
        <v>0</v>
      </c>
      <c r="L7" s="24">
        <f t="shared" si="1"/>
        <v>100</v>
      </c>
    </row>
    <row r="8" spans="1:12" ht="43.5" customHeight="1" x14ac:dyDescent="0.25">
      <c r="A8" s="9" t="s">
        <v>136</v>
      </c>
      <c r="B8" s="10" t="s">
        <v>9</v>
      </c>
      <c r="C8" s="10" t="s">
        <v>10</v>
      </c>
      <c r="D8" s="10" t="s">
        <v>11</v>
      </c>
      <c r="E8" s="10" t="s">
        <v>137</v>
      </c>
      <c r="F8" s="10" t="s">
        <v>13</v>
      </c>
      <c r="G8" s="23" t="s">
        <v>138</v>
      </c>
      <c r="H8" s="21" t="s">
        <v>20</v>
      </c>
      <c r="I8" s="82">
        <v>78561190</v>
      </c>
      <c r="J8" s="82">
        <v>78395947</v>
      </c>
      <c r="K8" s="84">
        <f t="shared" ref="K8" si="2">I8-J8</f>
        <v>165243</v>
      </c>
      <c r="L8" s="24">
        <f t="shared" ref="L8" si="3">J8/I8*100</f>
        <v>99.789663318490966</v>
      </c>
    </row>
    <row r="9" spans="1:12" ht="48.75" customHeight="1" x14ac:dyDescent="0.25">
      <c r="A9" s="9" t="s">
        <v>132</v>
      </c>
      <c r="B9" s="10" t="s">
        <v>9</v>
      </c>
      <c r="C9" s="10" t="s">
        <v>10</v>
      </c>
      <c r="D9" s="10" t="s">
        <v>11</v>
      </c>
      <c r="E9" s="10" t="s">
        <v>133</v>
      </c>
      <c r="F9" s="10" t="s">
        <v>13</v>
      </c>
      <c r="G9" s="23" t="s">
        <v>134</v>
      </c>
      <c r="H9" s="21" t="s">
        <v>20</v>
      </c>
      <c r="I9" s="82">
        <v>3613300</v>
      </c>
      <c r="J9" s="82">
        <v>3613300</v>
      </c>
      <c r="K9" s="84">
        <f t="shared" ref="K9" si="4">I9-J9</f>
        <v>0</v>
      </c>
      <c r="L9" s="24">
        <f t="shared" ref="L9" si="5">J9/I9*100</f>
        <v>100</v>
      </c>
    </row>
    <row r="10" spans="1:12" ht="45" customHeight="1" outlineLevel="6" x14ac:dyDescent="0.25">
      <c r="A10" s="25" t="s">
        <v>48</v>
      </c>
      <c r="B10" s="10" t="s">
        <v>9</v>
      </c>
      <c r="C10" s="10" t="s">
        <v>10</v>
      </c>
      <c r="D10" s="10" t="s">
        <v>11</v>
      </c>
      <c r="E10" s="10" t="s">
        <v>64</v>
      </c>
      <c r="F10" s="10" t="s">
        <v>13</v>
      </c>
      <c r="G10" s="26" t="s">
        <v>83</v>
      </c>
      <c r="H10" s="27" t="s">
        <v>20</v>
      </c>
      <c r="I10" s="24">
        <v>4900</v>
      </c>
      <c r="J10" s="75">
        <v>4900</v>
      </c>
      <c r="K10" s="84">
        <f>I10-J10</f>
        <v>0</v>
      </c>
      <c r="L10" s="24">
        <f>J10/I10*100</f>
        <v>100</v>
      </c>
    </row>
    <row r="11" spans="1:12" ht="97.5" customHeight="1" outlineLevel="6" x14ac:dyDescent="0.25">
      <c r="A11" s="64" t="s">
        <v>108</v>
      </c>
      <c r="B11" s="28" t="s">
        <v>9</v>
      </c>
      <c r="C11" s="10" t="s">
        <v>10</v>
      </c>
      <c r="D11" s="10" t="s">
        <v>11</v>
      </c>
      <c r="E11" s="10" t="s">
        <v>111</v>
      </c>
      <c r="F11" s="10">
        <v>811</v>
      </c>
      <c r="G11" s="26" t="s">
        <v>84</v>
      </c>
      <c r="H11" s="10" t="s">
        <v>20</v>
      </c>
      <c r="I11" s="85">
        <v>44994587.590000004</v>
      </c>
      <c r="J11" s="85">
        <v>44994587.590000004</v>
      </c>
      <c r="K11" s="84">
        <f t="shared" ref="K11:K35" si="6">I11-J11</f>
        <v>0</v>
      </c>
      <c r="L11" s="65">
        <f t="shared" ref="L11:L35" si="7">J11/I11*100</f>
        <v>100</v>
      </c>
    </row>
    <row r="12" spans="1:12" ht="81.75" customHeight="1" outlineLevel="6" x14ac:dyDescent="0.25">
      <c r="A12" s="66" t="s">
        <v>49</v>
      </c>
      <c r="B12" s="10" t="s">
        <v>9</v>
      </c>
      <c r="C12" s="10" t="s">
        <v>10</v>
      </c>
      <c r="D12" s="10" t="s">
        <v>11</v>
      </c>
      <c r="E12" s="10" t="s">
        <v>22</v>
      </c>
      <c r="F12" s="10" t="s">
        <v>13</v>
      </c>
      <c r="G12" s="26" t="s">
        <v>85</v>
      </c>
      <c r="H12" s="10" t="s">
        <v>20</v>
      </c>
      <c r="I12" s="86">
        <v>8339969.9400000004</v>
      </c>
      <c r="J12" s="86">
        <v>8339969.9400000004</v>
      </c>
      <c r="K12" s="83">
        <f t="shared" si="6"/>
        <v>0</v>
      </c>
      <c r="L12" s="29">
        <f t="shared" si="7"/>
        <v>100</v>
      </c>
    </row>
    <row r="13" spans="1:12" ht="108.75" customHeight="1" outlineLevel="6" x14ac:dyDescent="0.25">
      <c r="A13" s="9" t="s">
        <v>50</v>
      </c>
      <c r="B13" s="10" t="s">
        <v>9</v>
      </c>
      <c r="C13" s="10" t="s">
        <v>10</v>
      </c>
      <c r="D13" s="10" t="s">
        <v>11</v>
      </c>
      <c r="E13" s="10" t="s">
        <v>23</v>
      </c>
      <c r="F13" s="10">
        <v>813</v>
      </c>
      <c r="G13" s="26" t="s">
        <v>85</v>
      </c>
      <c r="H13" s="10" t="s">
        <v>20</v>
      </c>
      <c r="I13" s="69">
        <v>40363275.509999998</v>
      </c>
      <c r="J13" s="69">
        <v>40363275.509999998</v>
      </c>
      <c r="K13" s="83">
        <f t="shared" si="6"/>
        <v>0</v>
      </c>
      <c r="L13" s="29">
        <f t="shared" si="7"/>
        <v>100</v>
      </c>
    </row>
    <row r="14" spans="1:12" ht="54.75" customHeight="1" outlineLevel="6" x14ac:dyDescent="0.25">
      <c r="A14" s="9" t="s">
        <v>51</v>
      </c>
      <c r="B14" s="10" t="s">
        <v>9</v>
      </c>
      <c r="C14" s="10" t="s">
        <v>10</v>
      </c>
      <c r="D14" s="10" t="s">
        <v>11</v>
      </c>
      <c r="E14" s="10" t="s">
        <v>24</v>
      </c>
      <c r="F14" s="10">
        <v>813</v>
      </c>
      <c r="G14" s="26" t="s">
        <v>85</v>
      </c>
      <c r="H14" s="10" t="s">
        <v>20</v>
      </c>
      <c r="I14" s="69">
        <v>52893048.899999999</v>
      </c>
      <c r="J14" s="69">
        <v>52789619.090000004</v>
      </c>
      <c r="K14" s="83">
        <f t="shared" ref="K14" si="8">I14-J14</f>
        <v>103429.80999999493</v>
      </c>
      <c r="L14" s="29">
        <f t="shared" ref="L14" si="9">J14/I14*100</f>
        <v>99.804454815611905</v>
      </c>
    </row>
    <row r="15" spans="1:12" ht="70.5" customHeight="1" outlineLevel="6" x14ac:dyDescent="0.25">
      <c r="A15" s="9" t="s">
        <v>52</v>
      </c>
      <c r="B15" s="10" t="s">
        <v>9</v>
      </c>
      <c r="C15" s="10" t="s">
        <v>10</v>
      </c>
      <c r="D15" s="10" t="s">
        <v>11</v>
      </c>
      <c r="E15" s="10" t="s">
        <v>25</v>
      </c>
      <c r="F15" s="10">
        <v>813</v>
      </c>
      <c r="G15" s="26" t="s">
        <v>85</v>
      </c>
      <c r="H15" s="10" t="s">
        <v>20</v>
      </c>
      <c r="I15" s="69">
        <v>7954440.8899999997</v>
      </c>
      <c r="J15" s="69">
        <v>7954440.8899999997</v>
      </c>
      <c r="K15" s="83">
        <f t="shared" si="6"/>
        <v>0</v>
      </c>
      <c r="L15" s="29">
        <f t="shared" si="7"/>
        <v>100</v>
      </c>
    </row>
    <row r="16" spans="1:12" ht="66.75" customHeight="1" outlineLevel="6" x14ac:dyDescent="0.25">
      <c r="A16" s="9" t="s">
        <v>109</v>
      </c>
      <c r="B16" s="10" t="s">
        <v>9</v>
      </c>
      <c r="C16" s="10" t="s">
        <v>10</v>
      </c>
      <c r="D16" s="10" t="s">
        <v>11</v>
      </c>
      <c r="E16" s="10" t="s">
        <v>110</v>
      </c>
      <c r="F16" s="10">
        <v>811</v>
      </c>
      <c r="G16" s="26" t="s">
        <v>85</v>
      </c>
      <c r="H16" s="10" t="s">
        <v>20</v>
      </c>
      <c r="I16" s="69">
        <v>6969736.6900000004</v>
      </c>
      <c r="J16" s="69">
        <v>6969736.6900000004</v>
      </c>
      <c r="K16" s="83">
        <f t="shared" si="6"/>
        <v>0</v>
      </c>
      <c r="L16" s="29">
        <f t="shared" si="7"/>
        <v>100</v>
      </c>
    </row>
    <row r="17" spans="1:12" ht="72.75" customHeight="1" outlineLevel="6" x14ac:dyDescent="0.25">
      <c r="A17" s="9" t="s">
        <v>53</v>
      </c>
      <c r="B17" s="10" t="s">
        <v>9</v>
      </c>
      <c r="C17" s="10" t="s">
        <v>10</v>
      </c>
      <c r="D17" s="10" t="s">
        <v>11</v>
      </c>
      <c r="E17" s="10" t="s">
        <v>26</v>
      </c>
      <c r="F17" s="10">
        <v>813</v>
      </c>
      <c r="G17" s="26" t="s">
        <v>85</v>
      </c>
      <c r="H17" s="10" t="s">
        <v>20</v>
      </c>
      <c r="I17" s="69">
        <v>52911778.399999999</v>
      </c>
      <c r="J17" s="69">
        <v>52911778.399999999</v>
      </c>
      <c r="K17" s="83">
        <f t="shared" si="6"/>
        <v>0</v>
      </c>
      <c r="L17" s="29">
        <f t="shared" si="7"/>
        <v>100</v>
      </c>
    </row>
    <row r="18" spans="1:12" ht="72.75" customHeight="1" outlineLevel="6" x14ac:dyDescent="0.25">
      <c r="A18" s="9" t="s">
        <v>106</v>
      </c>
      <c r="B18" s="10" t="s">
        <v>9</v>
      </c>
      <c r="C18" s="10" t="s">
        <v>10</v>
      </c>
      <c r="D18" s="10" t="s">
        <v>11</v>
      </c>
      <c r="E18" s="10" t="s">
        <v>107</v>
      </c>
      <c r="F18" s="10">
        <v>813</v>
      </c>
      <c r="G18" s="26" t="s">
        <v>85</v>
      </c>
      <c r="H18" s="10" t="s">
        <v>20</v>
      </c>
      <c r="I18" s="69">
        <v>500000</v>
      </c>
      <c r="J18" s="69">
        <v>500000</v>
      </c>
      <c r="K18" s="83">
        <f t="shared" si="6"/>
        <v>0</v>
      </c>
      <c r="L18" s="29">
        <f t="shared" si="7"/>
        <v>100</v>
      </c>
    </row>
    <row r="19" spans="1:12" ht="25.5" outlineLevel="6" x14ac:dyDescent="0.25">
      <c r="A19" s="9" t="s">
        <v>54</v>
      </c>
      <c r="B19" s="10" t="s">
        <v>9</v>
      </c>
      <c r="C19" s="10" t="s">
        <v>10</v>
      </c>
      <c r="D19" s="10" t="s">
        <v>11</v>
      </c>
      <c r="E19" s="10" t="s">
        <v>27</v>
      </c>
      <c r="F19" s="10" t="s">
        <v>13</v>
      </c>
      <c r="G19" s="26" t="s">
        <v>86</v>
      </c>
      <c r="H19" s="10" t="s">
        <v>20</v>
      </c>
      <c r="I19" s="29">
        <v>11722000</v>
      </c>
      <c r="J19" s="69">
        <v>11722000</v>
      </c>
      <c r="K19" s="83">
        <f t="shared" si="6"/>
        <v>0</v>
      </c>
      <c r="L19" s="29">
        <f t="shared" si="7"/>
        <v>100</v>
      </c>
    </row>
    <row r="20" spans="1:12" ht="25.5" outlineLevel="6" x14ac:dyDescent="0.25">
      <c r="A20" s="9" t="s">
        <v>127</v>
      </c>
      <c r="B20" s="10" t="s">
        <v>9</v>
      </c>
      <c r="C20" s="10" t="s">
        <v>10</v>
      </c>
      <c r="D20" s="10" t="s">
        <v>11</v>
      </c>
      <c r="E20" s="10" t="s">
        <v>67</v>
      </c>
      <c r="F20" s="10">
        <v>813</v>
      </c>
      <c r="G20" s="26" t="s">
        <v>87</v>
      </c>
      <c r="H20" s="10" t="s">
        <v>20</v>
      </c>
      <c r="I20" s="29">
        <v>59175980</v>
      </c>
      <c r="J20" s="69">
        <v>59175980</v>
      </c>
      <c r="K20" s="83">
        <f t="shared" ref="K20:K21" si="10">I20-J20</f>
        <v>0</v>
      </c>
      <c r="L20" s="29">
        <f t="shared" si="7"/>
        <v>100</v>
      </c>
    </row>
    <row r="21" spans="1:12" ht="25.5" outlineLevel="6" x14ac:dyDescent="0.25">
      <c r="A21" s="9" t="s">
        <v>55</v>
      </c>
      <c r="B21" s="10" t="s">
        <v>9</v>
      </c>
      <c r="C21" s="10" t="s">
        <v>10</v>
      </c>
      <c r="D21" s="10" t="s">
        <v>11</v>
      </c>
      <c r="E21" s="10" t="s">
        <v>77</v>
      </c>
      <c r="F21" s="10">
        <v>811</v>
      </c>
      <c r="G21" s="26" t="s">
        <v>88</v>
      </c>
      <c r="H21" s="10" t="s">
        <v>20</v>
      </c>
      <c r="I21" s="29">
        <v>22280000</v>
      </c>
      <c r="J21" s="69">
        <v>22280000</v>
      </c>
      <c r="K21" s="83">
        <f t="shared" si="10"/>
        <v>0</v>
      </c>
      <c r="L21" s="29">
        <f t="shared" si="7"/>
        <v>100</v>
      </c>
    </row>
    <row r="22" spans="1:12" ht="95.25" customHeight="1" outlineLevel="6" x14ac:dyDescent="0.25">
      <c r="A22" s="30" t="s">
        <v>78</v>
      </c>
      <c r="B22" s="10" t="s">
        <v>9</v>
      </c>
      <c r="C22" s="10" t="s">
        <v>10</v>
      </c>
      <c r="D22" s="10" t="s">
        <v>11</v>
      </c>
      <c r="E22" s="10" t="s">
        <v>30</v>
      </c>
      <c r="F22" s="10" t="s">
        <v>31</v>
      </c>
      <c r="G22" s="26" t="s">
        <v>84</v>
      </c>
      <c r="H22" s="10" t="s">
        <v>20</v>
      </c>
      <c r="I22" s="69">
        <v>46060949.060000002</v>
      </c>
      <c r="J22" s="69">
        <v>46060949.060000002</v>
      </c>
      <c r="K22" s="83">
        <f>I22-J22</f>
        <v>0</v>
      </c>
      <c r="L22" s="29">
        <f>J22/I22*100</f>
        <v>100</v>
      </c>
    </row>
    <row r="23" spans="1:12" ht="77.25" customHeight="1" outlineLevel="6" x14ac:dyDescent="0.25">
      <c r="A23" s="30" t="s">
        <v>89</v>
      </c>
      <c r="B23" s="7" t="s">
        <v>9</v>
      </c>
      <c r="C23" s="7" t="s">
        <v>10</v>
      </c>
      <c r="D23" s="7" t="s">
        <v>11</v>
      </c>
      <c r="E23" s="7" t="s">
        <v>90</v>
      </c>
      <c r="F23" s="7" t="s">
        <v>21</v>
      </c>
      <c r="G23" s="26" t="s">
        <v>84</v>
      </c>
      <c r="H23" s="10" t="s">
        <v>20</v>
      </c>
      <c r="I23" s="69">
        <v>57490530.659999996</v>
      </c>
      <c r="J23" s="69">
        <v>57490530.659999996</v>
      </c>
      <c r="K23" s="83">
        <f t="shared" si="6"/>
        <v>0</v>
      </c>
      <c r="L23" s="29">
        <f t="shared" si="7"/>
        <v>100</v>
      </c>
    </row>
    <row r="24" spans="1:12" ht="29.25" customHeight="1" outlineLevel="6" x14ac:dyDescent="0.25">
      <c r="A24" s="9" t="s">
        <v>58</v>
      </c>
      <c r="B24" s="10" t="s">
        <v>9</v>
      </c>
      <c r="C24" s="10" t="s">
        <v>10</v>
      </c>
      <c r="D24" s="10" t="s">
        <v>11</v>
      </c>
      <c r="E24" s="10" t="s">
        <v>91</v>
      </c>
      <c r="F24" s="10" t="s">
        <v>32</v>
      </c>
      <c r="G24" s="31" t="s">
        <v>92</v>
      </c>
      <c r="H24" s="10" t="s">
        <v>20</v>
      </c>
      <c r="I24" s="29">
        <v>26230112.870000001</v>
      </c>
      <c r="J24" s="69">
        <v>26230112.870000001</v>
      </c>
      <c r="K24" s="83">
        <f t="shared" si="6"/>
        <v>0</v>
      </c>
      <c r="L24" s="29">
        <f t="shared" si="7"/>
        <v>100</v>
      </c>
    </row>
    <row r="25" spans="1:12" ht="33" customHeight="1" outlineLevel="6" x14ac:dyDescent="0.25">
      <c r="A25" s="9" t="s">
        <v>58</v>
      </c>
      <c r="B25" s="10" t="s">
        <v>9</v>
      </c>
      <c r="C25" s="10" t="s">
        <v>10</v>
      </c>
      <c r="D25" s="10" t="s">
        <v>11</v>
      </c>
      <c r="E25" s="10" t="s">
        <v>91</v>
      </c>
      <c r="F25" s="23" t="s">
        <v>21</v>
      </c>
      <c r="G25" s="32" t="s">
        <v>92</v>
      </c>
      <c r="H25" s="28" t="s">
        <v>20</v>
      </c>
      <c r="I25" s="29">
        <v>58779787.130000003</v>
      </c>
      <c r="J25" s="69">
        <v>58779787.130000003</v>
      </c>
      <c r="K25" s="83">
        <f t="shared" si="6"/>
        <v>0</v>
      </c>
      <c r="L25" s="29">
        <f t="shared" si="7"/>
        <v>100</v>
      </c>
    </row>
    <row r="26" spans="1:12" ht="31.5" customHeight="1" outlineLevel="6" x14ac:dyDescent="0.25">
      <c r="A26" s="9" t="s">
        <v>79</v>
      </c>
      <c r="B26" s="10" t="s">
        <v>9</v>
      </c>
      <c r="C26" s="10" t="s">
        <v>10</v>
      </c>
      <c r="D26" s="10" t="s">
        <v>11</v>
      </c>
      <c r="E26" s="10" t="s">
        <v>35</v>
      </c>
      <c r="F26" s="23">
        <v>811</v>
      </c>
      <c r="G26" s="32" t="s">
        <v>129</v>
      </c>
      <c r="H26" s="28" t="s">
        <v>20</v>
      </c>
      <c r="I26" s="29">
        <v>733400</v>
      </c>
      <c r="J26" s="69">
        <f>624456+108927</f>
        <v>733383</v>
      </c>
      <c r="K26" s="83">
        <f t="shared" si="6"/>
        <v>17</v>
      </c>
      <c r="L26" s="29">
        <f t="shared" si="7"/>
        <v>99.997682028906468</v>
      </c>
    </row>
    <row r="27" spans="1:12" ht="32.25" customHeight="1" outlineLevel="6" x14ac:dyDescent="0.25">
      <c r="A27" s="33" t="s">
        <v>80</v>
      </c>
      <c r="B27" s="7" t="s">
        <v>9</v>
      </c>
      <c r="C27" s="34" t="s">
        <v>10</v>
      </c>
      <c r="D27" s="34" t="s">
        <v>11</v>
      </c>
      <c r="E27" s="7" t="s">
        <v>38</v>
      </c>
      <c r="F27" s="35" t="s">
        <v>36</v>
      </c>
      <c r="G27" s="36" t="s">
        <v>93</v>
      </c>
      <c r="H27" s="28" t="s">
        <v>20</v>
      </c>
      <c r="I27" s="68">
        <v>60078510</v>
      </c>
      <c r="J27" s="69">
        <v>60078415.68</v>
      </c>
      <c r="K27" s="83">
        <f t="shared" si="6"/>
        <v>94.320000000298023</v>
      </c>
      <c r="L27" s="29">
        <f t="shared" si="7"/>
        <v>99.999843005427408</v>
      </c>
    </row>
    <row r="28" spans="1:12" ht="32.25" customHeight="1" outlineLevel="6" x14ac:dyDescent="0.25">
      <c r="A28" s="37" t="s">
        <v>81</v>
      </c>
      <c r="B28" s="28" t="s">
        <v>9</v>
      </c>
      <c r="C28" s="26" t="s">
        <v>11</v>
      </c>
      <c r="D28" s="26" t="s">
        <v>39</v>
      </c>
      <c r="E28" s="10" t="s">
        <v>37</v>
      </c>
      <c r="F28" s="23" t="s">
        <v>36</v>
      </c>
      <c r="G28" s="38" t="s">
        <v>94</v>
      </c>
      <c r="H28" s="28" t="s">
        <v>20</v>
      </c>
      <c r="I28" s="29">
        <v>18110148.57</v>
      </c>
      <c r="J28" s="69">
        <v>18110092.030000001</v>
      </c>
      <c r="K28" s="83">
        <f t="shared" si="6"/>
        <v>56.53999999910593</v>
      </c>
      <c r="L28" s="29">
        <f t="shared" si="7"/>
        <v>99.999687799358568</v>
      </c>
    </row>
    <row r="29" spans="1:12" ht="32.25" customHeight="1" outlineLevel="6" x14ac:dyDescent="0.25">
      <c r="A29" s="37" t="s">
        <v>81</v>
      </c>
      <c r="B29" s="28" t="s">
        <v>9</v>
      </c>
      <c r="C29" s="26" t="s">
        <v>11</v>
      </c>
      <c r="D29" s="26" t="s">
        <v>39</v>
      </c>
      <c r="E29" s="10" t="s">
        <v>37</v>
      </c>
      <c r="F29" s="23" t="s">
        <v>36</v>
      </c>
      <c r="G29" s="38" t="s">
        <v>102</v>
      </c>
      <c r="H29" s="28" t="s">
        <v>20</v>
      </c>
      <c r="I29" s="29">
        <v>2642705.36</v>
      </c>
      <c r="J29" s="69">
        <v>2642705.36</v>
      </c>
      <c r="K29" s="83">
        <f t="shared" si="6"/>
        <v>0</v>
      </c>
      <c r="L29" s="29">
        <f t="shared" si="7"/>
        <v>100</v>
      </c>
    </row>
    <row r="30" spans="1:12" ht="32.25" customHeight="1" outlineLevel="6" x14ac:dyDescent="0.25">
      <c r="A30" s="37" t="s">
        <v>81</v>
      </c>
      <c r="B30" s="28" t="s">
        <v>9</v>
      </c>
      <c r="C30" s="26" t="s">
        <v>11</v>
      </c>
      <c r="D30" s="26" t="s">
        <v>39</v>
      </c>
      <c r="E30" s="10" t="s">
        <v>37</v>
      </c>
      <c r="F30" s="23" t="s">
        <v>36</v>
      </c>
      <c r="G30" s="38" t="s">
        <v>103</v>
      </c>
      <c r="H30" s="28" t="s">
        <v>20</v>
      </c>
      <c r="I30" s="29">
        <v>4639656.5599999996</v>
      </c>
      <c r="J30" s="69">
        <v>4639656.5599999996</v>
      </c>
      <c r="K30" s="83">
        <f t="shared" si="6"/>
        <v>0</v>
      </c>
      <c r="L30" s="29">
        <f t="shared" si="7"/>
        <v>100</v>
      </c>
    </row>
    <row r="31" spans="1:12" ht="32.25" customHeight="1" outlineLevel="6" x14ac:dyDescent="0.25">
      <c r="A31" s="37" t="s">
        <v>81</v>
      </c>
      <c r="B31" s="28" t="s">
        <v>9</v>
      </c>
      <c r="C31" s="26" t="s">
        <v>11</v>
      </c>
      <c r="D31" s="26" t="s">
        <v>39</v>
      </c>
      <c r="E31" s="10" t="s">
        <v>37</v>
      </c>
      <c r="F31" s="23" t="s">
        <v>36</v>
      </c>
      <c r="G31" s="38" t="s">
        <v>104</v>
      </c>
      <c r="H31" s="28" t="s">
        <v>20</v>
      </c>
      <c r="I31" s="29">
        <v>3415489.51</v>
      </c>
      <c r="J31" s="69">
        <v>3415489.51</v>
      </c>
      <c r="K31" s="83">
        <f t="shared" si="6"/>
        <v>0</v>
      </c>
      <c r="L31" s="29">
        <f t="shared" si="7"/>
        <v>100</v>
      </c>
    </row>
    <row r="32" spans="1:12" ht="56.25" customHeight="1" outlineLevel="6" x14ac:dyDescent="0.25">
      <c r="A32" s="37" t="s">
        <v>123</v>
      </c>
      <c r="B32" s="28" t="s">
        <v>9</v>
      </c>
      <c r="C32" s="26" t="s">
        <v>11</v>
      </c>
      <c r="D32" s="26" t="s">
        <v>39</v>
      </c>
      <c r="E32" s="10" t="s">
        <v>124</v>
      </c>
      <c r="F32" s="23" t="s">
        <v>36</v>
      </c>
      <c r="G32" s="38" t="s">
        <v>125</v>
      </c>
      <c r="H32" s="28" t="s">
        <v>20</v>
      </c>
      <c r="I32" s="29">
        <v>1714800</v>
      </c>
      <c r="J32" s="69">
        <v>907321.15</v>
      </c>
      <c r="K32" s="83">
        <f t="shared" si="6"/>
        <v>807478.85</v>
      </c>
      <c r="L32" s="29">
        <f t="shared" si="7"/>
        <v>52.911193725215767</v>
      </c>
    </row>
    <row r="33" spans="1:12" ht="54" customHeight="1" outlineLevel="6" x14ac:dyDescent="0.25">
      <c r="A33" s="37" t="s">
        <v>123</v>
      </c>
      <c r="B33" s="28" t="s">
        <v>9</v>
      </c>
      <c r="C33" s="26" t="s">
        <v>11</v>
      </c>
      <c r="D33" s="26" t="s">
        <v>39</v>
      </c>
      <c r="E33" s="10" t="s">
        <v>124</v>
      </c>
      <c r="F33" s="23" t="s">
        <v>36</v>
      </c>
      <c r="G33" s="38" t="s">
        <v>126</v>
      </c>
      <c r="H33" s="28" t="s">
        <v>20</v>
      </c>
      <c r="I33" s="29">
        <v>1372000</v>
      </c>
      <c r="J33" s="69">
        <v>411600</v>
      </c>
      <c r="K33" s="83">
        <f t="shared" si="6"/>
        <v>960400</v>
      </c>
      <c r="L33" s="29">
        <f t="shared" si="7"/>
        <v>30</v>
      </c>
    </row>
    <row r="34" spans="1:12" ht="32.25" customHeight="1" outlineLevel="6" x14ac:dyDescent="0.25">
      <c r="A34" s="37" t="s">
        <v>79</v>
      </c>
      <c r="B34" s="28" t="s">
        <v>9</v>
      </c>
      <c r="C34" s="26" t="s">
        <v>65</v>
      </c>
      <c r="D34" s="26" t="s">
        <v>66</v>
      </c>
      <c r="E34" s="10" t="s">
        <v>35</v>
      </c>
      <c r="F34" s="23">
        <v>811</v>
      </c>
      <c r="G34" s="38" t="s">
        <v>130</v>
      </c>
      <c r="H34" s="28" t="s">
        <v>20</v>
      </c>
      <c r="I34" s="29">
        <v>347000</v>
      </c>
      <c r="J34" s="69">
        <v>346901.04</v>
      </c>
      <c r="K34" s="83">
        <f t="shared" si="6"/>
        <v>98.960000000020955</v>
      </c>
      <c r="L34" s="29">
        <f t="shared" si="7"/>
        <v>99.971481268011516</v>
      </c>
    </row>
    <row r="35" spans="1:12" ht="47.25" customHeight="1" outlineLevel="6" x14ac:dyDescent="0.25">
      <c r="A35" s="9" t="s">
        <v>82</v>
      </c>
      <c r="B35" s="10" t="s">
        <v>9</v>
      </c>
      <c r="C35" s="10" t="s">
        <v>40</v>
      </c>
      <c r="D35" s="10" t="s">
        <v>39</v>
      </c>
      <c r="E35" s="10" t="s">
        <v>41</v>
      </c>
      <c r="F35" s="23" t="s">
        <v>36</v>
      </c>
      <c r="G35" s="32" t="s">
        <v>95</v>
      </c>
      <c r="H35" s="28" t="s">
        <v>20</v>
      </c>
      <c r="I35" s="29">
        <v>16035400</v>
      </c>
      <c r="J35" s="69">
        <v>16035399.98</v>
      </c>
      <c r="K35" s="83">
        <f t="shared" si="6"/>
        <v>1.9999999552965164E-2</v>
      </c>
      <c r="L35" s="29">
        <f t="shared" si="7"/>
        <v>99.999999875275961</v>
      </c>
    </row>
    <row r="36" spans="1:12" x14ac:dyDescent="0.25">
      <c r="I36" s="15"/>
    </row>
    <row r="37" spans="1:12" x14ac:dyDescent="0.25">
      <c r="I37" s="14"/>
      <c r="J37" s="67"/>
      <c r="K37" s="15"/>
    </row>
    <row r="38" spans="1:12" x14ac:dyDescent="0.25">
      <c r="I38" s="14"/>
      <c r="J38" s="14"/>
      <c r="K38" s="15"/>
    </row>
    <row r="39" spans="1:12" x14ac:dyDescent="0.25">
      <c r="K39" s="15"/>
    </row>
    <row r="40" spans="1:12" x14ac:dyDescent="0.25">
      <c r="I40" s="15"/>
    </row>
    <row r="41" spans="1:12" x14ac:dyDescent="0.25">
      <c r="K41" s="15"/>
    </row>
    <row r="42" spans="1:12" x14ac:dyDescent="0.25">
      <c r="K42" s="15"/>
    </row>
  </sheetData>
  <mergeCells count="1">
    <mergeCell ref="A2:I2"/>
  </mergeCells>
  <pageMargins left="0" right="0" top="0" bottom="0" header="0.31496062992125984" footer="0.31496062992125984"/>
  <pageSetup paperSize="9"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краевые</vt:lpstr>
      <vt:lpstr>федеральные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Цыбегмит Бадмацыреновна Дылыкова</cp:lastModifiedBy>
  <cp:lastPrinted>2022-01-12T07:39:07Z</cp:lastPrinted>
  <dcterms:created xsi:type="dcterms:W3CDTF">2020-01-10T07:57:36Z</dcterms:created>
  <dcterms:modified xsi:type="dcterms:W3CDTF">2022-01-12T07:42:33Z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