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975" windowWidth="19320" windowHeight="12870"/>
  </bookViews>
  <sheets>
    <sheet name="краевые" sheetId="3" r:id="rId1"/>
    <sheet name="федеральные" sheetId="4" r:id="rId2"/>
  </sheets>
  <definedNames>
    <definedName name="_xlnm.Print_Area" localSheetId="0">краевые!$A$1:$L$75</definedName>
    <definedName name="_xlnm.Print_Area" localSheetId="1">федеральные!$A$1:$L$47</definedName>
  </definedNames>
  <calcPr calcId="145621"/>
</workbook>
</file>

<file path=xl/calcChain.xml><?xml version="1.0" encoding="utf-8"?>
<calcChain xmlns="http://schemas.openxmlformats.org/spreadsheetml/2006/main">
  <c r="N10" i="3" l="1"/>
  <c r="N9" i="3"/>
  <c r="N8" i="3"/>
  <c r="N7" i="3"/>
  <c r="N6" i="3"/>
  <c r="N5" i="3"/>
  <c r="T7" i="4"/>
  <c r="T6" i="4"/>
  <c r="T5" i="4"/>
  <c r="O7" i="4"/>
  <c r="O6" i="4"/>
  <c r="O5" i="4"/>
  <c r="L4" i="4" l="1"/>
  <c r="J4" i="4"/>
  <c r="K4" i="4"/>
  <c r="I4" i="4"/>
  <c r="L5" i="4"/>
  <c r="K5" i="4"/>
  <c r="L49" i="3" l="1"/>
  <c r="L50" i="3"/>
  <c r="L51" i="3"/>
  <c r="L52" i="3"/>
  <c r="L53" i="3"/>
  <c r="L54" i="3"/>
  <c r="L55" i="3"/>
  <c r="L56" i="3"/>
  <c r="L57" i="3"/>
  <c r="L58" i="3"/>
  <c r="L59" i="3"/>
  <c r="L48" i="3"/>
  <c r="L42" i="3"/>
  <c r="L43" i="3"/>
  <c r="L44" i="3"/>
  <c r="L45" i="3"/>
  <c r="L46" i="3"/>
  <c r="L47" i="3"/>
  <c r="L33" i="4" l="1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K58" i="3"/>
  <c r="L36" i="3"/>
  <c r="L33" i="3"/>
  <c r="K33" i="3"/>
  <c r="L16" i="4"/>
  <c r="K16" i="4"/>
  <c r="L21" i="3"/>
  <c r="K21" i="3"/>
  <c r="K36" i="3" l="1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J5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I5" i="3" l="1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L32" i="4"/>
  <c r="K32" i="4"/>
  <c r="L12" i="3"/>
  <c r="K12" i="3"/>
  <c r="L29" i="4" l="1"/>
  <c r="K29" i="4"/>
  <c r="L28" i="4"/>
  <c r="K28" i="4"/>
  <c r="L27" i="4"/>
  <c r="K27" i="4"/>
  <c r="L26" i="4"/>
  <c r="K26" i="4"/>
  <c r="L25" i="4"/>
  <c r="K25" i="4"/>
  <c r="L24" i="4"/>
  <c r="K24" i="4"/>
  <c r="L35" i="3" l="1"/>
  <c r="K35" i="3"/>
  <c r="L32" i="3"/>
  <c r="K32" i="3"/>
  <c r="L15" i="4"/>
  <c r="K15" i="4"/>
  <c r="L14" i="3"/>
  <c r="K14" i="3"/>
  <c r="L22" i="3" l="1"/>
  <c r="K22" i="3"/>
  <c r="L11" i="3" l="1"/>
  <c r="L13" i="3"/>
  <c r="L15" i="3"/>
  <c r="L16" i="3"/>
  <c r="L17" i="3"/>
  <c r="L18" i="3"/>
  <c r="L19" i="3"/>
  <c r="L20" i="3"/>
  <c r="L23" i="3"/>
  <c r="L24" i="3"/>
  <c r="L25" i="3"/>
  <c r="L26" i="3"/>
  <c r="L27" i="3"/>
  <c r="L28" i="3"/>
  <c r="L29" i="3"/>
  <c r="L30" i="3"/>
  <c r="L31" i="3"/>
  <c r="L34" i="3"/>
  <c r="L37" i="3"/>
  <c r="L38" i="3"/>
  <c r="L39" i="3"/>
  <c r="L40" i="3"/>
  <c r="L41" i="3"/>
  <c r="L9" i="3"/>
  <c r="L10" i="3"/>
  <c r="K16" i="3" l="1"/>
  <c r="K7" i="3" l="1"/>
  <c r="K8" i="3"/>
  <c r="K9" i="3"/>
  <c r="K10" i="3"/>
  <c r="K11" i="3"/>
  <c r="K13" i="3"/>
  <c r="K15" i="3"/>
  <c r="K17" i="3"/>
  <c r="K18" i="3"/>
  <c r="K19" i="3"/>
  <c r="K20" i="3"/>
  <c r="K23" i="3"/>
  <c r="K24" i="3"/>
  <c r="K25" i="3"/>
  <c r="K26" i="3"/>
  <c r="K27" i="3"/>
  <c r="K28" i="3"/>
  <c r="K29" i="3"/>
  <c r="K30" i="3"/>
  <c r="K31" i="3"/>
  <c r="K34" i="3"/>
  <c r="L13" i="4" l="1"/>
  <c r="K13" i="4"/>
  <c r="L17" i="4" l="1"/>
  <c r="K17" i="4"/>
  <c r="I76" i="3" l="1"/>
  <c r="J76" i="3"/>
  <c r="K6" i="3"/>
  <c r="K5" i="3" s="1"/>
  <c r="L6" i="3"/>
  <c r="L7" i="3"/>
  <c r="L8" i="3"/>
  <c r="K76" i="3" l="1"/>
  <c r="L5" i="3"/>
  <c r="L23" i="4" l="1"/>
  <c r="L30" i="4"/>
  <c r="K23" i="4"/>
  <c r="K30" i="4"/>
  <c r="L9" i="4" l="1"/>
  <c r="K9" i="4"/>
  <c r="L6" i="4" l="1"/>
  <c r="L7" i="4"/>
  <c r="L8" i="4"/>
  <c r="L10" i="4"/>
  <c r="L11" i="4"/>
  <c r="L12" i="4"/>
  <c r="L14" i="4"/>
  <c r="L19" i="4"/>
  <c r="L18" i="4"/>
  <c r="L20" i="4"/>
  <c r="L21" i="4"/>
  <c r="L22" i="4"/>
  <c r="L31" i="4"/>
  <c r="K6" i="4" l="1"/>
  <c r="K7" i="4"/>
  <c r="K8" i="4"/>
  <c r="K10" i="4"/>
  <c r="K11" i="4"/>
  <c r="K12" i="4"/>
  <c r="K14" i="4"/>
  <c r="K19" i="4"/>
  <c r="K18" i="4"/>
  <c r="K20" i="4"/>
  <c r="K21" i="4"/>
  <c r="K22" i="4"/>
  <c r="K31" i="4"/>
</calcChain>
</file>

<file path=xl/sharedStrings.xml><?xml version="1.0" encoding="utf-8"?>
<sst xmlns="http://schemas.openxmlformats.org/spreadsheetml/2006/main" count="832" uniqueCount="159">
  <si>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</si>
  <si>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</si>
  <si>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</si>
  <si>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</si>
  <si>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</si>
  <si>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</si>
  <si>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</si>
  <si>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</si>
  <si>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</si>
  <si>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</si>
  <si>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</si>
  <si>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</si>
  <si>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</si>
  <si>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</si>
  <si>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</si>
  <si>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</si>
  <si>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</si>
  <si>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</si>
  <si>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05В0107440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</si>
  <si>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</si>
  <si>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</si>
  <si>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</si>
  <si>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</si>
  <si>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</si>
  <si>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</si>
  <si>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</si>
  <si>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</si>
  <si>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05Г0107430</t>
  </si>
  <si>
    <t>05Г01R5023</t>
  </si>
  <si>
    <t>632</t>
  </si>
  <si>
    <t>631</t>
  </si>
  <si>
    <t>05Д0107012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</si>
  <si>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</si>
  <si>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</si>
  <si>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</si>
  <si>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</si>
  <si>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</si>
  <si>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</si>
  <si>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</si>
  <si>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</si>
  <si>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</si>
  <si>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</si>
  <si>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Возмещение части процентной ставки по инвестиционным кредитам (займам)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</si>
  <si>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</si>
  <si>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</si>
  <si>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</si>
  <si>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</si>
  <si>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</si>
  <si>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</si>
  <si>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</si>
  <si>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Возмещение части процентной ставки по кредитам, взятым малыми формами хозяйствования</t>
  </si>
  <si>
    <t>Создание системы поддержки фермеров и развитие сельской кооперации</t>
  </si>
  <si>
    <t>Кадровое обеспечение агропромышленного комплекса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</si>
  <si>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</si>
  <si>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</si>
  <si>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</si>
  <si>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</si>
  <si>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</si>
  <si>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05В0107085</t>
  </si>
  <si>
    <t>Возмещение части затрат на приобретение минеральных удобрений</t>
  </si>
  <si>
    <t>05В0107424</t>
  </si>
  <si>
    <t>05В0107086</t>
  </si>
  <si>
    <t>05В0107088</t>
  </si>
  <si>
    <t>Возмещение части затрат на государственную регистрацию прав на объекты животноводческих стоянок</t>
  </si>
  <si>
    <t>05В0107089</t>
  </si>
  <si>
    <t>Возмещение  части затрат на приобретение сельскохозяйственных животных</t>
  </si>
  <si>
    <t>05ВТ255680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</si>
  <si>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</si>
  <si>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</si>
  <si>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</si>
  <si>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</si>
  <si>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</si>
  <si>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</si>
  <si>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Стимулирование развития приоритетных подотраслей агропромышленного комплекса и развитие малых форм хозяйствования (возмещение части затрат на 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</si>
  <si>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</si>
  <si>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</si>
  <si>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</si>
  <si>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</si>
  <si>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</si>
  <si>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Возмещение производителям зерновых культур части затрат на производство и реализацию зерновых культур</t>
  </si>
  <si>
    <t>Сумма на 2022 год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</si>
  <si>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</si>
  <si>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</si>
  <si>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</si>
  <si>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</si>
  <si>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</si>
  <si>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</si>
  <si>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05В01R3580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</si>
  <si>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</si>
  <si>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</si>
  <si>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05В01R5980</t>
  </si>
  <si>
    <t>Подготовка проектов межевания земельных участков и на проведение кадастровых работ</t>
  </si>
  <si>
    <t>05В01R5990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</si>
  <si>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</si>
  <si>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</si>
  <si>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</si>
  <si>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</si>
  <si>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Реализация мероприятий по комплексному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</si>
  <si>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32201R5761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</si>
  <si>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</si>
  <si>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32302R5763</t>
  </si>
  <si>
    <t>Реализация мероприятий по комплексному развитию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</si>
  <si>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32201R5762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</si>
  <si>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</si>
  <si>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32101R5764</t>
  </si>
  <si>
    <t>22-53580-00000-00000</t>
  </si>
  <si>
    <t>22-55020-00000-00000</t>
  </si>
  <si>
    <t>22-55080-00000-00000</t>
  </si>
  <si>
    <t>22-55980-00000-00000</t>
  </si>
  <si>
    <t>22-55990-00000-00000</t>
  </si>
  <si>
    <t>22-55680-00000-00000</t>
  </si>
  <si>
    <t>22-54800-00000-00000</t>
  </si>
  <si>
    <t>22-55760-00000-04001</t>
  </si>
  <si>
    <t>22-55760-00000-04002</t>
  </si>
  <si>
    <t>22-55760-00000-04003</t>
  </si>
  <si>
    <t>22-55760-00000-04004</t>
  </si>
  <si>
    <t>22-55760-00000-04005</t>
  </si>
  <si>
    <t>22-55760-00000-04006</t>
  </si>
  <si>
    <t>22-55760-00000-04007</t>
  </si>
  <si>
    <t>22-55760-00000-01000</t>
  </si>
  <si>
    <t>Резервные фонды исполнительных органов государственной власти субъекта Российской Федерации</t>
  </si>
  <si>
    <t>Мероприятия, связанные с предотвращением и устранением последствий распространения коронавирусной инфекции (оборудование и СИЗ)</t>
  </si>
  <si>
    <t>31</t>
  </si>
  <si>
    <t>22-55760-00000-02000</t>
  </si>
  <si>
    <t>22-55760-00000-00000</t>
  </si>
  <si>
    <t>Реализация мероприятий по комплексному развитию сельских территорий</t>
  </si>
  <si>
    <t>22-55760-00000-03000</t>
  </si>
  <si>
    <t>22-55760-00000-03001</t>
  </si>
  <si>
    <t>22-55760-00000-03002</t>
  </si>
  <si>
    <t>22-55760-00000-03003</t>
  </si>
  <si>
    <t>22-55760-00000-03004</t>
  </si>
  <si>
    <t>22-55760-00000-03005</t>
  </si>
  <si>
    <t>22-55760-00000-03006</t>
  </si>
  <si>
    <t>22-55760-00000-03007</t>
  </si>
  <si>
    <t>22-55760-00000-03008</t>
  </si>
  <si>
    <t>22-55760-00000-03009</t>
  </si>
  <si>
    <t>22-55760-00000-03010</t>
  </si>
  <si>
    <t>22-55760-00000-03011</t>
  </si>
  <si>
    <t>22-55760-00000-03012</t>
  </si>
  <si>
    <t>22-55760-00000-03013</t>
  </si>
  <si>
    <t>22376602424101210001</t>
  </si>
  <si>
    <t>22376648154051210001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</si>
  <si>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</si>
  <si>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Осуществление компенсации предприятиям хлебопекарной промышленности части затрат на реализацию произведенного и реализованного хлеба в целях выполнения показателей результативности</t>
  </si>
  <si>
    <t>05В0107870</t>
  </si>
  <si>
    <t>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</si>
  <si>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05В01R7870</t>
  </si>
  <si>
    <t>22-57870-00000-00000</t>
  </si>
  <si>
    <t>Финансовое обеспечение мероприятий по улучшению наркологической ситуации в Забайкальском крае</t>
  </si>
  <si>
    <t>Остаток ЛБА на 01.07.2022</t>
  </si>
  <si>
    <t>Остаток ЛБА на 01.07.2022 г</t>
  </si>
  <si>
    <t xml:space="preserve">                                                 Справка по финансированию мероприятий из федерального бюджета на 01 августа  2022 года</t>
  </si>
  <si>
    <t>Факт на 01.08.2022</t>
  </si>
  <si>
    <t>Факт на 01.08.2022 г</t>
  </si>
  <si>
    <t>Справка по финансированию мероприятий из краевого бюджета на 01 сентября 2022 года</t>
  </si>
  <si>
    <t>сельское хозяйство</t>
  </si>
  <si>
    <t>село</t>
  </si>
  <si>
    <t>финансирование</t>
  </si>
  <si>
    <t>лимит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</si>
</sst>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164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  <xf numFmtId="4" fontId="15" fillId="0" borderId="9">
      <alignment horizontal="right" vertical="top" shrinkToFit="1"/>
    </xf>
  </cellStyleXfs>
  <cellXfs count="111">
    <xf numFmtId="0" fontId="0" fillId="0" borderId="0" xfId="0"/>
    <xf numFmtId="0" fontId="9" fillId="0" borderId="0" xfId="0" applyFont="1" applyFill="1" applyProtection="1">
      <protection locked="0"/>
    </xf>
    <xf numFmtId="0" fontId="5" fillId="0" borderId="2" xfId="4" applyNumberFormat="1" applyFont="1" applyFill="1" applyAlignment="1" applyProtection="1">
      <alignment horizontal="center" vertical="top" wrapText="1"/>
    </xf>
    <xf numFmtId="0" fontId="9" fillId="0" borderId="4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7" fillId="0" borderId="4" xfId="25" applyNumberFormat="1" applyFont="1" applyFill="1" applyBorder="1" applyAlignment="1">
      <alignment horizontal="left" vertical="top" wrapText="1"/>
    </xf>
    <xf numFmtId="1" fontId="5" fillId="0" borderId="2" xfId="6" applyNumberFormat="1" applyFont="1" applyFill="1" applyProtection="1">
      <alignment horizontal="center" vertical="top" shrinkToFit="1"/>
    </xf>
    <xf numFmtId="164" fontId="6" fillId="0" borderId="5" xfId="25" applyFont="1" applyFill="1" applyBorder="1" applyAlignment="1" applyProtection="1">
      <alignment horizontal="right" vertical="top" shrinkToFit="1"/>
    </xf>
    <xf numFmtId="165" fontId="9" fillId="0" borderId="4" xfId="0" applyNumberFormat="1" applyFont="1" applyFill="1" applyBorder="1" applyProtection="1">
      <protection locked="0"/>
    </xf>
    <xf numFmtId="0" fontId="5" fillId="0" borderId="2" xfId="5" applyNumberFormat="1" applyFont="1" applyFill="1" applyAlignment="1" applyProtection="1">
      <alignment horizontal="left" vertical="top" wrapText="1"/>
    </xf>
    <xf numFmtId="164" fontId="5" fillId="0" borderId="5" xfId="25" applyFont="1" applyFill="1" applyBorder="1" applyAlignment="1" applyProtection="1">
      <alignment horizontal="right" vertical="top" shrinkToFit="1"/>
    </xf>
    <xf numFmtId="164" fontId="9" fillId="0" borderId="4" xfId="25" applyFont="1" applyFill="1" applyBorder="1" applyAlignment="1" applyProtection="1">
      <alignment vertical="top"/>
      <protection locked="0"/>
    </xf>
    <xf numFmtId="165" fontId="9" fillId="0" borderId="4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" fontId="5" fillId="0" borderId="12" xfId="6" applyNumberFormat="1" applyFont="1" applyFill="1" applyBorder="1" applyProtection="1">
      <alignment horizontal="center" vertical="top" shrinkToFit="1"/>
    </xf>
    <xf numFmtId="0" fontId="5" fillId="0" borderId="8" xfId="0" applyFont="1" applyFill="1" applyBorder="1" applyAlignment="1">
      <alignment vertical="top" wrapText="1"/>
    </xf>
    <xf numFmtId="1" fontId="5" fillId="0" borderId="18" xfId="6" applyNumberFormat="1" applyFont="1" applyFill="1" applyBorder="1" applyProtection="1">
      <alignment horizontal="center" vertical="top" shrinkToFit="1"/>
    </xf>
    <xf numFmtId="1" fontId="5" fillId="0" borderId="6" xfId="6" applyNumberFormat="1" applyFont="1" applyFill="1" applyBorder="1" applyProtection="1">
      <alignment horizontal="center" vertical="top" shrinkToFit="1"/>
    </xf>
    <xf numFmtId="164" fontId="5" fillId="0" borderId="7" xfId="25" applyFont="1" applyFill="1" applyBorder="1" applyAlignment="1" applyProtection="1">
      <alignment horizontal="right" vertical="top" shrinkToFit="1"/>
    </xf>
    <xf numFmtId="164" fontId="9" fillId="0" borderId="8" xfId="25" applyFont="1" applyFill="1" applyBorder="1" applyAlignment="1" applyProtection="1">
      <alignment vertical="top"/>
      <protection locked="0"/>
    </xf>
    <xf numFmtId="0" fontId="5" fillId="0" borderId="8" xfId="0" quotePrefix="1" applyFont="1" applyFill="1" applyBorder="1" applyAlignment="1">
      <alignment vertical="top" wrapText="1"/>
    </xf>
    <xf numFmtId="1" fontId="5" fillId="0" borderId="8" xfId="6" applyNumberFormat="1" applyFont="1" applyFill="1" applyBorder="1" applyProtection="1">
      <alignment horizontal="center" vertical="top" shrinkToFit="1"/>
    </xf>
    <xf numFmtId="164" fontId="5" fillId="0" borderId="8" xfId="25" applyFont="1" applyFill="1" applyBorder="1" applyAlignment="1" applyProtection="1">
      <alignment horizontal="right" vertical="top" shrinkToFit="1"/>
    </xf>
    <xf numFmtId="0" fontId="5" fillId="0" borderId="4" xfId="0" quotePrefix="1" applyFont="1" applyFill="1" applyBorder="1" applyAlignment="1">
      <alignment vertical="top" wrapText="1"/>
    </xf>
    <xf numFmtId="1" fontId="5" fillId="0" borderId="4" xfId="6" applyNumberFormat="1" applyFont="1" applyFill="1" applyBorder="1" applyProtection="1">
      <alignment horizontal="center" vertical="top" shrinkToFit="1"/>
    </xf>
    <xf numFmtId="164" fontId="5" fillId="0" borderId="4" xfId="25" applyFont="1" applyFill="1" applyBorder="1" applyAlignment="1" applyProtection="1">
      <alignment horizontal="right" vertical="top" shrinkToFit="1"/>
    </xf>
    <xf numFmtId="0" fontId="5" fillId="0" borderId="13" xfId="5" applyNumberFormat="1" applyFont="1" applyFill="1" applyBorder="1" applyAlignment="1" applyProtection="1">
      <alignment horizontal="left" vertical="top" wrapText="1"/>
    </xf>
    <xf numFmtId="1" fontId="5" fillId="0" borderId="13" xfId="6" applyNumberFormat="1" applyFont="1" applyFill="1" applyBorder="1" applyProtection="1">
      <alignment horizontal="center" vertical="top" shrinkToFit="1"/>
    </xf>
    <xf numFmtId="1" fontId="5" fillId="0" borderId="10" xfId="6" applyNumberFormat="1" applyFont="1" applyFill="1" applyBorder="1" applyProtection="1">
      <alignment horizontal="center" vertical="top" shrinkToFit="1"/>
    </xf>
    <xf numFmtId="1" fontId="5" fillId="0" borderId="11" xfId="6" applyNumberFormat="1" applyFont="1" applyFill="1" applyBorder="1" applyProtection="1">
      <alignment horizontal="center" vertical="top" shrinkToFit="1"/>
    </xf>
    <xf numFmtId="164" fontId="5" fillId="0" borderId="11" xfId="25" applyFont="1" applyFill="1" applyBorder="1" applyAlignment="1" applyProtection="1">
      <alignment horizontal="right" vertical="top" shrinkToFit="1"/>
    </xf>
    <xf numFmtId="164" fontId="9" fillId="0" borderId="11" xfId="25" applyFont="1" applyFill="1" applyBorder="1" applyAlignment="1" applyProtection="1">
      <alignment vertical="top"/>
      <protection locked="0"/>
    </xf>
    <xf numFmtId="164" fontId="5" fillId="0" borderId="19" xfId="25" applyFont="1" applyFill="1" applyBorder="1" applyAlignment="1" applyProtection="1">
      <alignment horizontal="right" vertical="top" shrinkToFit="1"/>
    </xf>
    <xf numFmtId="164" fontId="5" fillId="0" borderId="10" xfId="25" applyFont="1" applyFill="1" applyBorder="1" applyAlignment="1" applyProtection="1">
      <alignment horizontal="right" vertical="top" shrinkToFit="1"/>
    </xf>
    <xf numFmtId="0" fontId="5" fillId="0" borderId="4" xfId="0" applyFont="1" applyFill="1" applyBorder="1" applyAlignment="1">
      <alignment horizontal="justify" vertical="center" wrapText="1"/>
    </xf>
    <xf numFmtId="49" fontId="10" fillId="0" borderId="2" xfId="6" applyNumberFormat="1" applyFont="1" applyFill="1" applyProtection="1">
      <alignment horizontal="center" vertical="top" shrinkToFit="1"/>
    </xf>
    <xf numFmtId="49" fontId="5" fillId="0" borderId="2" xfId="6" applyNumberFormat="1" applyFont="1" applyFill="1" applyProtection="1">
      <alignment horizontal="center" vertical="top" shrinkToFit="1"/>
    </xf>
    <xf numFmtId="4" fontId="5" fillId="0" borderId="5" xfId="7" applyNumberFormat="1" applyFont="1" applyFill="1" applyBorder="1" applyAlignment="1" applyProtection="1">
      <alignment horizontal="right" vertical="top" shrinkToFit="1"/>
    </xf>
    <xf numFmtId="4" fontId="9" fillId="0" borderId="4" xfId="0" applyNumberFormat="1" applyFont="1" applyFill="1" applyBorder="1" applyAlignment="1" applyProtection="1">
      <alignment vertical="top"/>
      <protection locked="0"/>
    </xf>
    <xf numFmtId="0" fontId="10" fillId="0" borderId="2" xfId="5" applyNumberFormat="1" applyFont="1" applyFill="1" applyAlignment="1" applyProtection="1">
      <alignment horizontal="left" vertical="top" wrapText="1"/>
    </xf>
    <xf numFmtId="1" fontId="10" fillId="0" borderId="2" xfId="6" applyNumberFormat="1" applyFont="1" applyFill="1" applyProtection="1">
      <alignment horizontal="center" vertical="top" shrinkToFit="1"/>
    </xf>
    <xf numFmtId="4" fontId="10" fillId="0" borderId="5" xfId="7" applyNumberFormat="1" applyFont="1" applyFill="1" applyBorder="1" applyAlignment="1" applyProtection="1">
      <alignment horizontal="right" vertical="top" shrinkToFit="1"/>
    </xf>
    <xf numFmtId="0" fontId="5" fillId="0" borderId="6" xfId="5" applyNumberFormat="1" applyFont="1" applyFill="1" applyBorder="1" applyAlignment="1" applyProtection="1">
      <alignment horizontal="left" vertical="top" wrapText="1"/>
    </xf>
    <xf numFmtId="4" fontId="5" fillId="0" borderId="7" xfId="7" applyNumberFormat="1" applyFont="1" applyFill="1" applyBorder="1" applyAlignment="1" applyProtection="1">
      <alignment horizontal="right" vertical="top" shrinkToFit="1"/>
    </xf>
    <xf numFmtId="0" fontId="5" fillId="0" borderId="8" xfId="5" applyNumberFormat="1" applyFont="1" applyFill="1" applyBorder="1" applyAlignment="1" applyProtection="1">
      <alignment horizontal="left" vertical="top" wrapText="1"/>
    </xf>
    <xf numFmtId="49" fontId="5" fillId="0" borderId="6" xfId="6" applyNumberFormat="1" applyFont="1" applyFill="1" applyBorder="1" applyProtection="1">
      <alignment horizontal="center" vertical="top" shrinkToFit="1"/>
    </xf>
    <xf numFmtId="165" fontId="9" fillId="0" borderId="8" xfId="0" applyNumberFormat="1" applyFont="1" applyFill="1" applyBorder="1" applyAlignment="1" applyProtection="1">
      <alignment vertical="top"/>
      <protection locked="0"/>
    </xf>
    <xf numFmtId="0" fontId="5" fillId="0" borderId="4" xfId="5" applyNumberFormat="1" applyFont="1" applyFill="1" applyBorder="1" applyAlignment="1" applyProtection="1">
      <alignment horizontal="left" vertical="top" wrapText="1"/>
    </xf>
    <xf numFmtId="49" fontId="5" fillId="0" borderId="4" xfId="6" applyNumberFormat="1" applyFont="1" applyFill="1" applyBorder="1" applyProtection="1">
      <alignment horizontal="center" vertical="top" shrinkToFit="1"/>
    </xf>
    <xf numFmtId="4" fontId="5" fillId="0" borderId="4" xfId="7" applyNumberFormat="1" applyFont="1" applyFill="1" applyBorder="1" applyAlignment="1" applyProtection="1">
      <alignment horizontal="right" vertical="top" shrinkToFit="1"/>
    </xf>
    <xf numFmtId="49" fontId="10" fillId="0" borderId="6" xfId="6" applyNumberFormat="1" applyFont="1" applyFill="1" applyBorder="1" applyProtection="1">
      <alignment horizontal="center" vertical="top" shrinkToFit="1"/>
    </xf>
    <xf numFmtId="49" fontId="5" fillId="0" borderId="8" xfId="6" applyNumberFormat="1" applyFont="1" applyFill="1" applyBorder="1" applyProtection="1">
      <alignment horizontal="center" vertical="top" shrinkToFit="1"/>
    </xf>
    <xf numFmtId="49" fontId="13" fillId="0" borderId="8" xfId="26" applyNumberFormat="1" applyFill="1" applyBorder="1" applyProtection="1">
      <alignment horizontal="center" vertical="top" shrinkToFit="1"/>
    </xf>
    <xf numFmtId="49" fontId="13" fillId="0" borderId="4" xfId="26" applyNumberFormat="1" applyFill="1" applyBorder="1" applyProtection="1">
      <alignment horizontal="center" vertical="top" shrinkToFit="1"/>
    </xf>
    <xf numFmtId="0" fontId="5" fillId="0" borderId="16" xfId="0" applyFont="1" applyFill="1" applyBorder="1" applyAlignment="1">
      <alignment vertical="top" wrapText="1"/>
    </xf>
    <xf numFmtId="1" fontId="5" fillId="0" borderId="17" xfId="6" applyNumberFormat="1" applyFont="1" applyFill="1" applyBorder="1" applyProtection="1">
      <alignment horizontal="center" vertical="top" shrinkToFit="1"/>
    </xf>
    <xf numFmtId="49" fontId="5" fillId="0" borderId="15" xfId="6" applyNumberFormat="1" applyFont="1" applyFill="1" applyBorder="1" applyProtection="1">
      <alignment horizontal="center" vertical="top" shrinkToFit="1"/>
    </xf>
    <xf numFmtId="1" fontId="5" fillId="0" borderId="15" xfId="6" applyNumberFormat="1" applyFont="1" applyFill="1" applyBorder="1" applyProtection="1">
      <alignment horizontal="center" vertical="top" shrinkToFit="1"/>
    </xf>
    <xf numFmtId="164" fontId="5" fillId="0" borderId="14" xfId="25" applyFont="1" applyFill="1" applyBorder="1" applyAlignment="1" applyProtection="1">
      <alignment horizontal="right" vertical="top" shrinkToFit="1"/>
    </xf>
    <xf numFmtId="164" fontId="9" fillId="0" borderId="16" xfId="25" applyFont="1" applyFill="1" applyBorder="1" applyAlignment="1" applyProtection="1">
      <alignment vertical="top"/>
      <protection locked="0"/>
    </xf>
    <xf numFmtId="0" fontId="5" fillId="0" borderId="11" xfId="5" applyNumberFormat="1" applyFont="1" applyFill="1" applyBorder="1" applyAlignment="1" applyProtection="1">
      <alignment horizontal="left" vertical="top" wrapText="1"/>
    </xf>
    <xf numFmtId="49" fontId="5" fillId="0" borderId="11" xfId="6" applyNumberFormat="1" applyFont="1" applyFill="1" applyBorder="1" applyProtection="1">
      <alignment horizontal="center" vertical="top" shrinkToFit="1"/>
    </xf>
    <xf numFmtId="0" fontId="10" fillId="0" borderId="6" xfId="5" applyNumberFormat="1" applyFont="1" applyFill="1" applyBorder="1" applyAlignment="1" applyProtection="1">
      <alignment horizontal="left" vertical="top" wrapText="1"/>
    </xf>
    <xf numFmtId="1" fontId="10" fillId="0" borderId="6" xfId="6" applyNumberFormat="1" applyFont="1" applyFill="1" applyBorder="1" applyProtection="1">
      <alignment horizontal="center" vertical="top" shrinkToFit="1"/>
    </xf>
    <xf numFmtId="1" fontId="10" fillId="0" borderId="7" xfId="6" applyNumberFormat="1" applyFont="1" applyFill="1" applyBorder="1" applyProtection="1">
      <alignment horizontal="center" vertical="top" shrinkToFit="1"/>
    </xf>
    <xf numFmtId="49" fontId="10" fillId="0" borderId="8" xfId="6" applyNumberFormat="1" applyFont="1" applyFill="1" applyBorder="1" applyProtection="1">
      <alignment horizontal="center" vertical="top" shrinkToFit="1"/>
    </xf>
    <xf numFmtId="4" fontId="10" fillId="0" borderId="7" xfId="7" applyNumberFormat="1" applyFont="1" applyFill="1" applyBorder="1" applyAlignment="1" applyProtection="1">
      <alignment horizontal="right" vertical="top" shrinkToFit="1"/>
    </xf>
    <xf numFmtId="164" fontId="9" fillId="0" borderId="0" xfId="0" applyNumberFormat="1" applyFont="1" applyFill="1" applyProtection="1">
      <protection locked="0"/>
    </xf>
    <xf numFmtId="0" fontId="12" fillId="0" borderId="1" xfId="1" applyNumberFormat="1" applyFont="1" applyFill="1" applyAlignment="1" applyProtection="1"/>
    <xf numFmtId="0" fontId="10" fillId="0" borderId="2" xfId="4" applyNumberFormat="1" applyFont="1" applyFill="1" applyAlignment="1" applyProtection="1">
      <alignment horizontal="center" vertical="top" wrapText="1"/>
    </xf>
    <xf numFmtId="0" fontId="10" fillId="0" borderId="5" xfId="4" applyNumberFormat="1" applyFont="1" applyFill="1" applyBorder="1" applyAlignment="1" applyProtection="1">
      <alignment horizontal="center" vertical="top" wrapText="1"/>
    </xf>
    <xf numFmtId="4" fontId="11" fillId="0" borderId="7" xfId="7" applyNumberFormat="1" applyFont="1" applyFill="1" applyBorder="1" applyProtection="1">
      <alignment horizontal="right" vertical="top" shrinkToFit="1"/>
    </xf>
    <xf numFmtId="0" fontId="10" fillId="0" borderId="4" xfId="0" applyFont="1" applyFill="1" applyBorder="1" applyAlignment="1">
      <alignment horizontal="justify" vertical="top" wrapText="1"/>
    </xf>
    <xf numFmtId="1" fontId="10" fillId="0" borderId="12" xfId="6" applyNumberFormat="1" applyFont="1" applyFill="1" applyBorder="1" applyProtection="1">
      <alignment horizontal="center" vertical="top" shrinkToFit="1"/>
    </xf>
    <xf numFmtId="164" fontId="8" fillId="0" borderId="11" xfId="25" applyFont="1" applyFill="1" applyBorder="1" applyAlignment="1">
      <alignment vertical="top" wrapText="1"/>
    </xf>
    <xf numFmtId="4" fontId="9" fillId="0" borderId="11" xfId="0" applyNumberFormat="1" applyFont="1" applyFill="1" applyBorder="1" applyAlignment="1" applyProtection="1">
      <alignment vertical="top"/>
      <protection locked="0"/>
    </xf>
    <xf numFmtId="4" fontId="10" fillId="0" borderId="10" xfId="7" applyNumberFormat="1" applyFont="1" applyFill="1" applyBorder="1" applyAlignment="1" applyProtection="1">
      <alignment horizontal="right" vertical="top" shrinkToFit="1"/>
    </xf>
    <xf numFmtId="0" fontId="10" fillId="0" borderId="13" xfId="5" applyNumberFormat="1" applyFont="1" applyFill="1" applyBorder="1" applyAlignment="1" applyProtection="1">
      <alignment horizontal="left" vertical="top" wrapText="1"/>
    </xf>
    <xf numFmtId="164" fontId="8" fillId="0" borderId="4" xfId="25" applyFont="1" applyFill="1" applyBorder="1" applyAlignment="1">
      <alignment vertical="top" wrapText="1"/>
    </xf>
    <xf numFmtId="1" fontId="10" fillId="0" borderId="5" xfId="6" applyNumberFormat="1" applyFont="1" applyFill="1" applyBorder="1" applyProtection="1">
      <alignment horizontal="center" vertical="top" shrinkToFit="1"/>
    </xf>
    <xf numFmtId="49" fontId="10" fillId="0" borderId="4" xfId="6" applyNumberFormat="1" applyFont="1" applyFill="1" applyBorder="1" applyProtection="1">
      <alignment horizontal="center" vertical="top" shrinkToFit="1"/>
    </xf>
    <xf numFmtId="0" fontId="10" fillId="0" borderId="4" xfId="0" applyFont="1" applyFill="1" applyBorder="1" applyAlignment="1">
      <alignment vertical="top" wrapText="1"/>
    </xf>
    <xf numFmtId="1" fontId="10" fillId="0" borderId="18" xfId="6" applyNumberFormat="1" applyFont="1" applyFill="1" applyBorder="1" applyProtection="1">
      <alignment horizontal="center" vertical="top" shrinkToFit="1"/>
    </xf>
    <xf numFmtId="4" fontId="9" fillId="0" borderId="8" xfId="0" applyNumberFormat="1" applyFont="1" applyFill="1" applyBorder="1" applyAlignment="1" applyProtection="1">
      <alignment vertical="top"/>
      <protection locked="0"/>
    </xf>
    <xf numFmtId="1" fontId="10" fillId="0" borderId="4" xfId="6" applyNumberFormat="1" applyFont="1" applyFill="1" applyBorder="1" applyProtection="1">
      <alignment horizontal="center" vertical="top" shrinkToFit="1"/>
    </xf>
    <xf numFmtId="4" fontId="10" fillId="0" borderId="4" xfId="7" applyNumberFormat="1" applyFont="1" applyFill="1" applyBorder="1" applyProtection="1">
      <alignment horizontal="right" vertical="top" shrinkToFit="1"/>
    </xf>
    <xf numFmtId="4" fontId="10" fillId="0" borderId="20" xfId="7" applyNumberFormat="1" applyFont="1" applyFill="1" applyBorder="1" applyAlignment="1" applyProtection="1">
      <alignment horizontal="right" vertical="top" shrinkToFit="1"/>
    </xf>
    <xf numFmtId="0" fontId="6" fillId="0" borderId="1" xfId="1" applyNumberFormat="1" applyFont="1" applyFill="1" applyProtection="1">
      <alignment horizontal="center"/>
    </xf>
    <xf numFmtId="0" fontId="6" fillId="0" borderId="1" xfId="1" applyFont="1" applyFill="1">
      <alignment horizontal="center"/>
    </xf>
    <xf numFmtId="0" fontId="5" fillId="0" borderId="1" xfId="3" applyNumberFormat="1" applyFont="1" applyFill="1" applyProtection="1">
      <alignment horizontal="right"/>
    </xf>
    <xf numFmtId="0" fontId="5" fillId="0" borderId="1" xfId="3" applyFont="1" applyFill="1">
      <alignment horizontal="right"/>
    </xf>
    <xf numFmtId="0" fontId="10" fillId="0" borderId="1" xfId="3" applyNumberFormat="1" applyFont="1" applyFill="1" applyProtection="1">
      <alignment horizontal="right"/>
    </xf>
    <xf numFmtId="0" fontId="10" fillId="0" borderId="1" xfId="3" applyFont="1" applyFill="1">
      <alignment horizontal="right"/>
    </xf>
    <xf numFmtId="164" fontId="9" fillId="5" borderId="4" xfId="25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164" fontId="9" fillId="5" borderId="8" xfId="25" applyFont="1" applyFill="1" applyBorder="1" applyAlignment="1" applyProtection="1">
      <alignment vertical="top"/>
      <protection locked="0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9" fillId="0" borderId="4" xfId="0" applyFont="1" applyFill="1" applyBorder="1" applyAlignment="1" applyProtection="1">
      <alignment vertical="top"/>
      <protection locked="0"/>
    </xf>
    <xf numFmtId="0" fontId="9" fillId="0" borderId="4" xfId="0" applyFont="1" applyFill="1" applyBorder="1" applyProtection="1">
      <protection locked="0"/>
    </xf>
    <xf numFmtId="4" fontId="9" fillId="0" borderId="4" xfId="0" applyNumberFormat="1" applyFont="1" applyFill="1" applyBorder="1" applyProtection="1">
      <protection locked="0"/>
    </xf>
    <xf numFmtId="164" fontId="9" fillId="0" borderId="4" xfId="0" applyNumberFormat="1" applyFont="1" applyFill="1" applyBorder="1" applyProtection="1">
      <protection locked="0"/>
    </xf>
    <xf numFmtId="0" fontId="5" fillId="5" borderId="4" xfId="0" applyFont="1" applyFill="1" applyBorder="1" applyAlignment="1">
      <alignment vertical="top" wrapText="1"/>
    </xf>
    <xf numFmtId="1" fontId="5" fillId="5" borderId="4" xfId="6" applyNumberFormat="1" applyFont="1" applyFill="1" applyBorder="1" applyProtection="1">
      <alignment horizontal="center" vertical="top" shrinkToFit="1"/>
    </xf>
    <xf numFmtId="49" fontId="5" fillId="5" borderId="4" xfId="6" applyNumberFormat="1" applyFont="1" applyFill="1" applyBorder="1" applyProtection="1">
      <alignment horizontal="center" vertical="top" shrinkToFit="1"/>
    </xf>
    <xf numFmtId="164" fontId="5" fillId="5" borderId="4" xfId="25" applyFont="1" applyFill="1" applyBorder="1" applyAlignment="1" applyProtection="1">
      <alignment horizontal="right" vertical="top" shrinkToFit="1"/>
    </xf>
    <xf numFmtId="165" fontId="9" fillId="5" borderId="4" xfId="0" applyNumberFormat="1" applyFont="1" applyFill="1" applyBorder="1" applyAlignment="1" applyProtection="1">
      <alignment vertical="top"/>
      <protection locked="0"/>
    </xf>
    <xf numFmtId="0" fontId="5" fillId="5" borderId="2" xfId="5" applyNumberFormat="1" applyFont="1" applyFill="1" applyAlignment="1" applyProtection="1">
      <alignment horizontal="left" vertical="top" wrapText="1"/>
    </xf>
    <xf numFmtId="1" fontId="5" fillId="5" borderId="2" xfId="6" applyNumberFormat="1" applyFont="1" applyFill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164" fontId="5" fillId="5" borderId="7" xfId="25" applyFont="1" applyFill="1" applyBorder="1" applyAlignment="1" applyProtection="1">
      <alignment horizontal="right" vertical="top" shrinkToFit="1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view="pageBreakPreview" topLeftCell="A31" zoomScaleSheetLayoutView="100" workbookViewId="0">
      <selection activeCell="A43" sqref="A43"/>
    </sheetView>
  </sheetViews>
  <sheetFormatPr defaultRowHeight="15" outlineLevelRow="6" x14ac:dyDescent="0.25"/>
  <cols>
    <col min="1" max="1" width="52" style="1" customWidth="1"/>
    <col min="2" max="2" width="6" style="1" customWidth="1"/>
    <col min="3" max="3" width="6.28515625" style="1" customWidth="1"/>
    <col min="4" max="4" width="6.42578125" style="1" customWidth="1"/>
    <col min="5" max="5" width="12.42578125" style="1" customWidth="1"/>
    <col min="6" max="6" width="6" style="1" customWidth="1"/>
    <col min="7" max="7" width="20.7109375" style="1" customWidth="1"/>
    <col min="8" max="8" width="4.7109375" style="1" customWidth="1"/>
    <col min="9" max="9" width="20.140625" style="1" customWidth="1"/>
    <col min="10" max="10" width="19" style="1" customWidth="1"/>
    <col min="11" max="11" width="18.5703125" style="1" customWidth="1"/>
    <col min="12" max="13" width="9.140625" style="1"/>
    <col min="14" max="14" width="16.85546875" style="1" bestFit="1" customWidth="1"/>
    <col min="15" max="16384" width="9.140625" style="1"/>
  </cols>
  <sheetData>
    <row r="1" spans="1:14" ht="15.75" customHeight="1" x14ac:dyDescent="0.25">
      <c r="A1" s="88"/>
      <c r="B1" s="89"/>
      <c r="C1" s="89"/>
      <c r="D1" s="89"/>
      <c r="E1" s="89"/>
      <c r="F1" s="89"/>
      <c r="G1" s="89"/>
      <c r="H1" s="89"/>
      <c r="I1" s="89"/>
    </row>
    <row r="2" spans="1:14" ht="15.75" customHeight="1" x14ac:dyDescent="0.25">
      <c r="A2" s="88" t="s">
        <v>154</v>
      </c>
      <c r="B2" s="89"/>
      <c r="C2" s="89"/>
      <c r="D2" s="89"/>
      <c r="E2" s="89"/>
      <c r="F2" s="89"/>
      <c r="G2" s="89"/>
      <c r="H2" s="89"/>
      <c r="I2" s="89"/>
    </row>
    <row r="3" spans="1:14" ht="12" customHeight="1" x14ac:dyDescent="0.25">
      <c r="A3" s="90"/>
      <c r="B3" s="91"/>
      <c r="C3" s="91"/>
      <c r="D3" s="91"/>
      <c r="E3" s="91"/>
      <c r="F3" s="91"/>
      <c r="G3" s="91"/>
      <c r="H3" s="91"/>
      <c r="I3" s="91"/>
    </row>
    <row r="4" spans="1:14" s="4" customFormat="1" ht="45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80</v>
      </c>
      <c r="J4" s="3" t="s">
        <v>152</v>
      </c>
      <c r="K4" s="3" t="s">
        <v>150</v>
      </c>
      <c r="L4" s="3" t="s">
        <v>55</v>
      </c>
    </row>
    <row r="5" spans="1:14" x14ac:dyDescent="0.25">
      <c r="A5" s="5" t="s">
        <v>53</v>
      </c>
      <c r="B5" s="6"/>
      <c r="C5" s="6"/>
      <c r="D5" s="6"/>
      <c r="E5" s="6"/>
      <c r="F5" s="6"/>
      <c r="G5" s="6"/>
      <c r="H5" s="6"/>
      <c r="I5" s="7">
        <f>SUM(I6:I75)</f>
        <v>485127911.55000001</v>
      </c>
      <c r="J5" s="7">
        <f>SUM(J6:J75)</f>
        <v>397233354.62999988</v>
      </c>
      <c r="K5" s="7">
        <f>SUM(K6:K75)</f>
        <v>87894556.919999987</v>
      </c>
      <c r="L5" s="8">
        <f t="shared" ref="L5:L69" si="0">J5/I5*100</f>
        <v>81.882189247950294</v>
      </c>
      <c r="N5" s="68">
        <f>J6+J7+J8+J10+J15+J17+J21+J24+J25+J26+J27+J28+J29+J30+J33+J35+J36+J37+J38+J39+J40+J41+J42+J43+J46</f>
        <v>392963963.22999996</v>
      </c>
    </row>
    <row r="6" spans="1:14" ht="30" outlineLevel="6" x14ac:dyDescent="0.25">
      <c r="A6" s="9" t="s">
        <v>39</v>
      </c>
      <c r="B6" s="6" t="s">
        <v>8</v>
      </c>
      <c r="C6" s="6" t="s">
        <v>9</v>
      </c>
      <c r="D6" s="6" t="s">
        <v>10</v>
      </c>
      <c r="E6" s="6" t="s">
        <v>11</v>
      </c>
      <c r="F6" s="6">
        <v>813</v>
      </c>
      <c r="G6" s="6"/>
      <c r="H6" s="6" t="s">
        <v>13</v>
      </c>
      <c r="I6" s="10">
        <v>20000000</v>
      </c>
      <c r="J6" s="11">
        <v>19997100</v>
      </c>
      <c r="K6" s="10">
        <f t="shared" ref="K6:K34" si="1">I6-J6</f>
        <v>2900</v>
      </c>
      <c r="L6" s="12">
        <f t="shared" si="0"/>
        <v>99.985500000000002</v>
      </c>
      <c r="N6" s="68">
        <f>J48</f>
        <v>118500</v>
      </c>
    </row>
    <row r="7" spans="1:14" outlineLevel="6" x14ac:dyDescent="0.25">
      <c r="A7" s="9" t="s">
        <v>38</v>
      </c>
      <c r="B7" s="6" t="s">
        <v>8</v>
      </c>
      <c r="C7" s="6" t="s">
        <v>9</v>
      </c>
      <c r="D7" s="6" t="s">
        <v>10</v>
      </c>
      <c r="E7" s="6" t="s">
        <v>14</v>
      </c>
      <c r="F7" s="6" t="s">
        <v>12</v>
      </c>
      <c r="G7" s="6"/>
      <c r="H7" s="6" t="s">
        <v>13</v>
      </c>
      <c r="I7" s="10">
        <v>24000000</v>
      </c>
      <c r="J7" s="11">
        <v>21628973.640000001</v>
      </c>
      <c r="K7" s="10">
        <f t="shared" si="1"/>
        <v>2371026.3599999994</v>
      </c>
      <c r="L7" s="12">
        <f t="shared" si="0"/>
        <v>90.120723499999997</v>
      </c>
      <c r="N7" s="68">
        <f>J49</f>
        <v>85000</v>
      </c>
    </row>
    <row r="8" spans="1:14" ht="93" customHeight="1" outlineLevel="6" x14ac:dyDescent="0.25">
      <c r="A8" s="9" t="s">
        <v>142</v>
      </c>
      <c r="B8" s="6" t="s">
        <v>8</v>
      </c>
      <c r="C8" s="6" t="s">
        <v>9</v>
      </c>
      <c r="D8" s="6" t="s">
        <v>10</v>
      </c>
      <c r="E8" s="6" t="s">
        <v>15</v>
      </c>
      <c r="F8" s="6">
        <v>813</v>
      </c>
      <c r="G8" s="6"/>
      <c r="H8" s="6" t="s">
        <v>13</v>
      </c>
      <c r="I8" s="10">
        <v>27769193.989999998</v>
      </c>
      <c r="J8" s="11">
        <v>27769193.989999998</v>
      </c>
      <c r="K8" s="10">
        <f t="shared" si="1"/>
        <v>0</v>
      </c>
      <c r="L8" s="12">
        <f t="shared" si="0"/>
        <v>100</v>
      </c>
      <c r="N8" s="68">
        <f>J58</f>
        <v>270894</v>
      </c>
    </row>
    <row r="9" spans="1:14" ht="32.25" customHeight="1" outlineLevel="6" x14ac:dyDescent="0.25">
      <c r="A9" s="13" t="s">
        <v>59</v>
      </c>
      <c r="B9" s="6" t="s">
        <v>8</v>
      </c>
      <c r="C9" s="6" t="s">
        <v>9</v>
      </c>
      <c r="D9" s="6" t="s">
        <v>10</v>
      </c>
      <c r="E9" s="6" t="s">
        <v>58</v>
      </c>
      <c r="F9" s="6">
        <v>811</v>
      </c>
      <c r="G9" s="6"/>
      <c r="H9" s="6" t="s">
        <v>13</v>
      </c>
      <c r="I9" s="10">
        <v>500000</v>
      </c>
      <c r="J9" s="11"/>
      <c r="K9" s="10">
        <f t="shared" si="1"/>
        <v>500000</v>
      </c>
      <c r="L9" s="12">
        <f t="shared" si="0"/>
        <v>0</v>
      </c>
      <c r="N9" s="68">
        <f>J47+J50+J51+J52+J53+J54+J55+J56+J59+J60+J61+J62+J63+J64+J65+J66+J67+J68+J69+J70+J71+J72+J73+J74+J75</f>
        <v>3794997.4</v>
      </c>
    </row>
    <row r="10" spans="1:14" ht="31.5" customHeight="1" outlineLevel="6" x14ac:dyDescent="0.25">
      <c r="A10" s="14" t="s">
        <v>81</v>
      </c>
      <c r="B10" s="15" t="s">
        <v>8</v>
      </c>
      <c r="C10" s="6" t="s">
        <v>9</v>
      </c>
      <c r="D10" s="6" t="s">
        <v>10</v>
      </c>
      <c r="E10" s="6" t="s">
        <v>61</v>
      </c>
      <c r="F10" s="6">
        <v>811</v>
      </c>
      <c r="G10" s="6"/>
      <c r="H10" s="6" t="s">
        <v>13</v>
      </c>
      <c r="I10" s="10">
        <v>127580113.3</v>
      </c>
      <c r="J10" s="11">
        <v>127580113.3</v>
      </c>
      <c r="K10" s="10">
        <f t="shared" si="1"/>
        <v>0</v>
      </c>
      <c r="L10" s="12">
        <f t="shared" si="0"/>
        <v>100</v>
      </c>
      <c r="N10" s="68">
        <f>N5+N6+N7+N8+N9</f>
        <v>397233354.62999994</v>
      </c>
    </row>
    <row r="11" spans="1:14" ht="45.75" customHeight="1" outlineLevel="6" x14ac:dyDescent="0.25">
      <c r="A11" s="14" t="s">
        <v>63</v>
      </c>
      <c r="B11" s="15" t="s">
        <v>8</v>
      </c>
      <c r="C11" s="6" t="s">
        <v>9</v>
      </c>
      <c r="D11" s="6" t="s">
        <v>10</v>
      </c>
      <c r="E11" s="6" t="s">
        <v>62</v>
      </c>
      <c r="F11" s="6">
        <v>811</v>
      </c>
      <c r="G11" s="6"/>
      <c r="H11" s="6" t="s">
        <v>13</v>
      </c>
      <c r="I11" s="10">
        <v>24376.25</v>
      </c>
      <c r="J11" s="11"/>
      <c r="K11" s="10">
        <f t="shared" si="1"/>
        <v>24376.25</v>
      </c>
      <c r="L11" s="12">
        <f t="shared" si="0"/>
        <v>0</v>
      </c>
    </row>
    <row r="12" spans="1:14" ht="45.75" customHeight="1" outlineLevel="6" x14ac:dyDescent="0.25">
      <c r="A12" s="16" t="s">
        <v>82</v>
      </c>
      <c r="B12" s="17" t="s">
        <v>8</v>
      </c>
      <c r="C12" s="18" t="s">
        <v>9</v>
      </c>
      <c r="D12" s="18" t="s">
        <v>10</v>
      </c>
      <c r="E12" s="18" t="s">
        <v>64</v>
      </c>
      <c r="F12" s="18">
        <v>244</v>
      </c>
      <c r="G12" s="18"/>
      <c r="H12" s="18" t="s">
        <v>13</v>
      </c>
      <c r="I12" s="19">
        <v>4000000</v>
      </c>
      <c r="J12" s="20"/>
      <c r="K12" s="10">
        <f t="shared" ref="K12" si="2">I12-J12</f>
        <v>4000000</v>
      </c>
      <c r="L12" s="12">
        <f t="shared" ref="L12" si="3">J12/I12*100</f>
        <v>0</v>
      </c>
    </row>
    <row r="13" spans="1:14" ht="47.25" customHeight="1" outlineLevel="6" x14ac:dyDescent="0.25">
      <c r="A13" s="16" t="s">
        <v>82</v>
      </c>
      <c r="B13" s="17" t="s">
        <v>8</v>
      </c>
      <c r="C13" s="18" t="s">
        <v>9</v>
      </c>
      <c r="D13" s="18" t="s">
        <v>10</v>
      </c>
      <c r="E13" s="18" t="s">
        <v>64</v>
      </c>
      <c r="F13" s="18">
        <v>811</v>
      </c>
      <c r="G13" s="18"/>
      <c r="H13" s="18" t="s">
        <v>13</v>
      </c>
      <c r="I13" s="19">
        <v>26000000</v>
      </c>
      <c r="J13" s="20"/>
      <c r="K13" s="10">
        <f t="shared" si="1"/>
        <v>26000000</v>
      </c>
      <c r="L13" s="12">
        <f t="shared" si="0"/>
        <v>0</v>
      </c>
    </row>
    <row r="14" spans="1:14" ht="36" customHeight="1" outlineLevel="6" x14ac:dyDescent="0.25">
      <c r="A14" s="14" t="s">
        <v>83</v>
      </c>
      <c r="B14" s="15" t="s">
        <v>8</v>
      </c>
      <c r="C14" s="6" t="s">
        <v>9</v>
      </c>
      <c r="D14" s="6" t="s">
        <v>10</v>
      </c>
      <c r="E14" s="6" t="s">
        <v>84</v>
      </c>
      <c r="F14" s="6">
        <v>244</v>
      </c>
      <c r="G14" s="6"/>
      <c r="H14" s="6" t="s">
        <v>13</v>
      </c>
      <c r="I14" s="10">
        <v>2000000</v>
      </c>
      <c r="J14" s="11"/>
      <c r="K14" s="10">
        <f t="shared" ref="K14" si="4">I14-J14</f>
        <v>2000000</v>
      </c>
      <c r="L14" s="12">
        <f t="shared" ref="L14" si="5">J14/I14*100</f>
        <v>0</v>
      </c>
    </row>
    <row r="15" spans="1:14" ht="37.5" customHeight="1" outlineLevel="6" x14ac:dyDescent="0.25">
      <c r="A15" s="21" t="s">
        <v>76</v>
      </c>
      <c r="B15" s="22" t="s">
        <v>8</v>
      </c>
      <c r="C15" s="22" t="s">
        <v>9</v>
      </c>
      <c r="D15" s="22" t="s">
        <v>10</v>
      </c>
      <c r="E15" s="22" t="s">
        <v>77</v>
      </c>
      <c r="F15" s="22">
        <v>811</v>
      </c>
      <c r="G15" s="22"/>
      <c r="H15" s="18" t="s">
        <v>13</v>
      </c>
      <c r="I15" s="23">
        <v>8000000</v>
      </c>
      <c r="J15" s="20">
        <v>895945.4</v>
      </c>
      <c r="K15" s="19">
        <f t="shared" si="1"/>
        <v>7104054.5999999996</v>
      </c>
      <c r="L15" s="12">
        <f t="shared" si="0"/>
        <v>11.199317499999999</v>
      </c>
    </row>
    <row r="16" spans="1:14" ht="36.75" customHeight="1" outlineLevel="6" x14ac:dyDescent="0.25">
      <c r="A16" s="24" t="s">
        <v>85</v>
      </c>
      <c r="B16" s="25" t="s">
        <v>8</v>
      </c>
      <c r="C16" s="25" t="s">
        <v>9</v>
      </c>
      <c r="D16" s="25" t="s">
        <v>10</v>
      </c>
      <c r="E16" s="25" t="s">
        <v>86</v>
      </c>
      <c r="F16" s="25">
        <v>613</v>
      </c>
      <c r="G16" s="25"/>
      <c r="H16" s="25" t="s">
        <v>13</v>
      </c>
      <c r="I16" s="26">
        <v>3000000</v>
      </c>
      <c r="J16" s="11"/>
      <c r="K16" s="26">
        <f t="shared" ref="K16" si="6">I16-J16</f>
        <v>3000000</v>
      </c>
      <c r="L16" s="12">
        <f>J16/I16*100</f>
        <v>0</v>
      </c>
    </row>
    <row r="17" spans="1:12" ht="35.25" customHeight="1" outlineLevel="6" x14ac:dyDescent="0.25">
      <c r="A17" s="27" t="s">
        <v>37</v>
      </c>
      <c r="B17" s="28" t="s">
        <v>8</v>
      </c>
      <c r="C17" s="28" t="s">
        <v>9</v>
      </c>
      <c r="D17" s="28" t="s">
        <v>10</v>
      </c>
      <c r="E17" s="28" t="s">
        <v>16</v>
      </c>
      <c r="F17" s="29" t="s">
        <v>12</v>
      </c>
      <c r="G17" s="30"/>
      <c r="H17" s="30" t="s">
        <v>13</v>
      </c>
      <c r="I17" s="31">
        <v>134105933.67</v>
      </c>
      <c r="J17" s="32">
        <v>134105933.67</v>
      </c>
      <c r="K17" s="33">
        <f t="shared" si="1"/>
        <v>0</v>
      </c>
      <c r="L17" s="12">
        <f t="shared" si="0"/>
        <v>100</v>
      </c>
    </row>
    <row r="18" spans="1:12" ht="30" outlineLevel="6" x14ac:dyDescent="0.25">
      <c r="A18" s="9" t="s">
        <v>41</v>
      </c>
      <c r="B18" s="6" t="s">
        <v>8</v>
      </c>
      <c r="C18" s="6" t="s">
        <v>9</v>
      </c>
      <c r="D18" s="6" t="s">
        <v>10</v>
      </c>
      <c r="E18" s="6" t="s">
        <v>17</v>
      </c>
      <c r="F18" s="6" t="s">
        <v>12</v>
      </c>
      <c r="G18" s="28"/>
      <c r="H18" s="28" t="s">
        <v>13</v>
      </c>
      <c r="I18" s="34">
        <v>2500000</v>
      </c>
      <c r="J18" s="32"/>
      <c r="K18" s="10">
        <f t="shared" si="1"/>
        <v>2500000</v>
      </c>
      <c r="L18" s="12">
        <f t="shared" si="0"/>
        <v>0</v>
      </c>
    </row>
    <row r="19" spans="1:12" ht="35.25" customHeight="1" outlineLevel="6" x14ac:dyDescent="0.25">
      <c r="A19" s="9" t="s">
        <v>65</v>
      </c>
      <c r="B19" s="6" t="s">
        <v>8</v>
      </c>
      <c r="C19" s="6" t="s">
        <v>9</v>
      </c>
      <c r="D19" s="6" t="s">
        <v>10</v>
      </c>
      <c r="E19" s="6" t="s">
        <v>60</v>
      </c>
      <c r="F19" s="6" t="s">
        <v>12</v>
      </c>
      <c r="G19" s="6"/>
      <c r="H19" s="6" t="s">
        <v>13</v>
      </c>
      <c r="I19" s="10">
        <v>2000000</v>
      </c>
      <c r="J19" s="11"/>
      <c r="K19" s="10">
        <f t="shared" si="1"/>
        <v>2000000</v>
      </c>
      <c r="L19" s="12">
        <f t="shared" si="0"/>
        <v>0</v>
      </c>
    </row>
    <row r="20" spans="1:12" ht="30" outlineLevel="6" x14ac:dyDescent="0.25">
      <c r="A20" s="9" t="s">
        <v>42</v>
      </c>
      <c r="B20" s="6" t="s">
        <v>8</v>
      </c>
      <c r="C20" s="6" t="s">
        <v>9</v>
      </c>
      <c r="D20" s="6" t="s">
        <v>10</v>
      </c>
      <c r="E20" s="6" t="s">
        <v>18</v>
      </c>
      <c r="F20" s="6" t="s">
        <v>12</v>
      </c>
      <c r="G20" s="6"/>
      <c r="H20" s="6" t="s">
        <v>13</v>
      </c>
      <c r="I20" s="10">
        <v>3000</v>
      </c>
      <c r="J20" s="11"/>
      <c r="K20" s="10">
        <f t="shared" si="1"/>
        <v>3000</v>
      </c>
      <c r="L20" s="12">
        <f t="shared" si="0"/>
        <v>0</v>
      </c>
    </row>
    <row r="21" spans="1:12" ht="60" outlineLevel="6" x14ac:dyDescent="0.25">
      <c r="A21" s="9" t="s">
        <v>143</v>
      </c>
      <c r="B21" s="6" t="s">
        <v>8</v>
      </c>
      <c r="C21" s="6" t="s">
        <v>9</v>
      </c>
      <c r="D21" s="6" t="s">
        <v>10</v>
      </c>
      <c r="E21" s="6" t="s">
        <v>144</v>
      </c>
      <c r="F21" s="6" t="s">
        <v>12</v>
      </c>
      <c r="G21" s="6"/>
      <c r="H21" s="6" t="s">
        <v>13</v>
      </c>
      <c r="I21" s="10">
        <v>10850000</v>
      </c>
      <c r="J21" s="11">
        <v>1591786.35</v>
      </c>
      <c r="K21" s="10">
        <f t="shared" ref="K21" si="7">I21-J21</f>
        <v>9258213.6500000004</v>
      </c>
      <c r="L21" s="12">
        <f t="shared" ref="L21" si="8">J21/I21*100</f>
        <v>14.670841935483873</v>
      </c>
    </row>
    <row r="22" spans="1:12" ht="33" customHeight="1" outlineLevel="6" x14ac:dyDescent="0.25">
      <c r="A22" s="9" t="s">
        <v>79</v>
      </c>
      <c r="B22" s="6" t="s">
        <v>8</v>
      </c>
      <c r="C22" s="6" t="s">
        <v>9</v>
      </c>
      <c r="D22" s="6" t="s">
        <v>10</v>
      </c>
      <c r="E22" s="6" t="s">
        <v>87</v>
      </c>
      <c r="F22" s="6" t="s">
        <v>12</v>
      </c>
      <c r="G22" s="6" t="s">
        <v>105</v>
      </c>
      <c r="H22" s="6" t="s">
        <v>13</v>
      </c>
      <c r="I22" s="10">
        <v>278357.15000000002</v>
      </c>
      <c r="J22" s="11"/>
      <c r="K22" s="10">
        <f t="shared" ref="K22" si="9">I22-J22</f>
        <v>278357.15000000002</v>
      </c>
      <c r="L22" s="12">
        <f t="shared" ref="L22" si="10">J22/I22*100</f>
        <v>0</v>
      </c>
    </row>
    <row r="23" spans="1:12" ht="101.25" customHeight="1" outlineLevel="6" x14ac:dyDescent="0.25">
      <c r="A23" s="35" t="s">
        <v>73</v>
      </c>
      <c r="B23" s="15" t="s">
        <v>8</v>
      </c>
      <c r="C23" s="6" t="s">
        <v>9</v>
      </c>
      <c r="D23" s="6" t="s">
        <v>10</v>
      </c>
      <c r="E23" s="6" t="s">
        <v>75</v>
      </c>
      <c r="F23" s="6">
        <v>811</v>
      </c>
      <c r="G23" s="36" t="s">
        <v>106</v>
      </c>
      <c r="H23" s="6" t="s">
        <v>13</v>
      </c>
      <c r="I23" s="10">
        <v>2472527.4700000002</v>
      </c>
      <c r="J23" s="11"/>
      <c r="K23" s="10">
        <f t="shared" si="1"/>
        <v>2472527.4700000002</v>
      </c>
      <c r="L23" s="12">
        <f t="shared" si="0"/>
        <v>0</v>
      </c>
    </row>
    <row r="24" spans="1:12" ht="93.75" customHeight="1" outlineLevel="6" x14ac:dyDescent="0.25">
      <c r="A24" s="27" t="s">
        <v>43</v>
      </c>
      <c r="B24" s="6" t="s">
        <v>8</v>
      </c>
      <c r="C24" s="6" t="s">
        <v>9</v>
      </c>
      <c r="D24" s="6" t="s">
        <v>10</v>
      </c>
      <c r="E24" s="6" t="s">
        <v>21</v>
      </c>
      <c r="F24" s="6" t="s">
        <v>12</v>
      </c>
      <c r="G24" s="36" t="s">
        <v>107</v>
      </c>
      <c r="H24" s="6" t="s">
        <v>13</v>
      </c>
      <c r="I24" s="10">
        <v>1351109.67</v>
      </c>
      <c r="J24" s="11">
        <v>1256779.8400000001</v>
      </c>
      <c r="K24" s="10">
        <f t="shared" si="1"/>
        <v>94329.829999999842</v>
      </c>
      <c r="L24" s="12">
        <f t="shared" si="0"/>
        <v>93.018343951309319</v>
      </c>
    </row>
    <row r="25" spans="1:12" ht="109.5" customHeight="1" outlineLevel="6" x14ac:dyDescent="0.25">
      <c r="A25" s="9" t="s">
        <v>44</v>
      </c>
      <c r="B25" s="6" t="s">
        <v>8</v>
      </c>
      <c r="C25" s="6" t="s">
        <v>9</v>
      </c>
      <c r="D25" s="6" t="s">
        <v>10</v>
      </c>
      <c r="E25" s="6" t="s">
        <v>22</v>
      </c>
      <c r="F25" s="6">
        <v>813</v>
      </c>
      <c r="G25" s="36" t="s">
        <v>107</v>
      </c>
      <c r="H25" s="6" t="s">
        <v>13</v>
      </c>
      <c r="I25" s="10">
        <v>5515049.6699999999</v>
      </c>
      <c r="J25" s="11">
        <v>5515049.6699999999</v>
      </c>
      <c r="K25" s="10">
        <f t="shared" si="1"/>
        <v>0</v>
      </c>
      <c r="L25" s="12">
        <f t="shared" si="0"/>
        <v>100</v>
      </c>
    </row>
    <row r="26" spans="1:12" ht="60" outlineLevel="6" x14ac:dyDescent="0.25">
      <c r="A26" s="9" t="s">
        <v>45</v>
      </c>
      <c r="B26" s="6" t="s">
        <v>8</v>
      </c>
      <c r="C26" s="6" t="s">
        <v>9</v>
      </c>
      <c r="D26" s="6" t="s">
        <v>10</v>
      </c>
      <c r="E26" s="6" t="s">
        <v>23</v>
      </c>
      <c r="F26" s="6">
        <v>813</v>
      </c>
      <c r="G26" s="36" t="s">
        <v>107</v>
      </c>
      <c r="H26" s="6" t="s">
        <v>13</v>
      </c>
      <c r="I26" s="10">
        <v>5835164.8300000001</v>
      </c>
      <c r="J26" s="11">
        <v>5581038.29</v>
      </c>
      <c r="K26" s="10">
        <f t="shared" si="1"/>
        <v>254126.54000000004</v>
      </c>
      <c r="L26" s="12">
        <f t="shared" si="0"/>
        <v>95.6449123991584</v>
      </c>
    </row>
    <row r="27" spans="1:12" ht="80.25" customHeight="1" outlineLevel="6" x14ac:dyDescent="0.25">
      <c r="A27" s="9" t="s">
        <v>46</v>
      </c>
      <c r="B27" s="6" t="s">
        <v>8</v>
      </c>
      <c r="C27" s="6" t="s">
        <v>9</v>
      </c>
      <c r="D27" s="6" t="s">
        <v>10</v>
      </c>
      <c r="E27" s="6" t="s">
        <v>24</v>
      </c>
      <c r="F27" s="6">
        <v>813</v>
      </c>
      <c r="G27" s="36" t="s">
        <v>107</v>
      </c>
      <c r="H27" s="6" t="s">
        <v>13</v>
      </c>
      <c r="I27" s="10">
        <v>989010.99</v>
      </c>
      <c r="J27" s="11">
        <v>735721.45</v>
      </c>
      <c r="K27" s="10">
        <f t="shared" si="1"/>
        <v>253289.54000000004</v>
      </c>
      <c r="L27" s="12">
        <f t="shared" si="0"/>
        <v>74.389613203388166</v>
      </c>
    </row>
    <row r="28" spans="1:12" ht="81.75" customHeight="1" outlineLevel="6" x14ac:dyDescent="0.25">
      <c r="A28" s="9" t="s">
        <v>88</v>
      </c>
      <c r="B28" s="6" t="s">
        <v>8</v>
      </c>
      <c r="C28" s="6" t="s">
        <v>9</v>
      </c>
      <c r="D28" s="6" t="s">
        <v>10</v>
      </c>
      <c r="E28" s="6" t="s">
        <v>74</v>
      </c>
      <c r="F28" s="6">
        <v>813</v>
      </c>
      <c r="G28" s="36" t="s">
        <v>107</v>
      </c>
      <c r="H28" s="6" t="s">
        <v>13</v>
      </c>
      <c r="I28" s="10">
        <v>1978021.98</v>
      </c>
      <c r="J28" s="11">
        <v>1978021.98</v>
      </c>
      <c r="K28" s="10">
        <f t="shared" si="1"/>
        <v>0</v>
      </c>
      <c r="L28" s="12">
        <f t="shared" si="0"/>
        <v>100</v>
      </c>
    </row>
    <row r="29" spans="1:12" ht="77.25" customHeight="1" outlineLevel="6" x14ac:dyDescent="0.25">
      <c r="A29" s="9" t="s">
        <v>47</v>
      </c>
      <c r="B29" s="6" t="s">
        <v>8</v>
      </c>
      <c r="C29" s="6" t="s">
        <v>9</v>
      </c>
      <c r="D29" s="6" t="s">
        <v>10</v>
      </c>
      <c r="E29" s="6" t="s">
        <v>25</v>
      </c>
      <c r="F29" s="6">
        <v>813</v>
      </c>
      <c r="G29" s="36" t="s">
        <v>107</v>
      </c>
      <c r="H29" s="6" t="s">
        <v>13</v>
      </c>
      <c r="I29" s="10">
        <v>5934065.9400000004</v>
      </c>
      <c r="J29" s="11">
        <v>5934065.9400000004</v>
      </c>
      <c r="K29" s="10">
        <f t="shared" si="1"/>
        <v>0</v>
      </c>
      <c r="L29" s="12">
        <f t="shared" si="0"/>
        <v>100</v>
      </c>
    </row>
    <row r="30" spans="1:12" ht="77.25" customHeight="1" outlineLevel="6" x14ac:dyDescent="0.25">
      <c r="A30" s="9" t="s">
        <v>71</v>
      </c>
      <c r="B30" s="6" t="s">
        <v>8</v>
      </c>
      <c r="C30" s="6" t="s">
        <v>9</v>
      </c>
      <c r="D30" s="6" t="s">
        <v>10</v>
      </c>
      <c r="E30" s="6" t="s">
        <v>72</v>
      </c>
      <c r="F30" s="6">
        <v>813</v>
      </c>
      <c r="G30" s="36" t="s">
        <v>107</v>
      </c>
      <c r="H30" s="6" t="s">
        <v>13</v>
      </c>
      <c r="I30" s="10">
        <v>197802.2</v>
      </c>
      <c r="J30" s="11">
        <v>197802.2</v>
      </c>
      <c r="K30" s="10">
        <f t="shared" si="1"/>
        <v>0</v>
      </c>
      <c r="L30" s="12">
        <f t="shared" si="0"/>
        <v>100</v>
      </c>
    </row>
    <row r="31" spans="1:12" ht="64.5" customHeight="1" outlineLevel="6" x14ac:dyDescent="0.25">
      <c r="A31" s="9" t="s">
        <v>89</v>
      </c>
      <c r="B31" s="6" t="s">
        <v>8</v>
      </c>
      <c r="C31" s="6" t="s">
        <v>9</v>
      </c>
      <c r="D31" s="6" t="s">
        <v>10</v>
      </c>
      <c r="E31" s="6" t="s">
        <v>90</v>
      </c>
      <c r="F31" s="6" t="s">
        <v>12</v>
      </c>
      <c r="G31" s="36" t="s">
        <v>108</v>
      </c>
      <c r="H31" s="6" t="s">
        <v>13</v>
      </c>
      <c r="I31" s="10">
        <v>15740258.25</v>
      </c>
      <c r="J31" s="11"/>
      <c r="K31" s="10">
        <f t="shared" si="1"/>
        <v>15740258.25</v>
      </c>
      <c r="L31" s="12">
        <f t="shared" si="0"/>
        <v>0</v>
      </c>
    </row>
    <row r="32" spans="1:12" ht="38.25" customHeight="1" outlineLevel="6" x14ac:dyDescent="0.25">
      <c r="A32" s="9" t="s">
        <v>91</v>
      </c>
      <c r="B32" s="6" t="s">
        <v>8</v>
      </c>
      <c r="C32" s="6" t="s">
        <v>9</v>
      </c>
      <c r="D32" s="6" t="s">
        <v>10</v>
      </c>
      <c r="E32" s="6" t="s">
        <v>92</v>
      </c>
      <c r="F32" s="6">
        <v>521</v>
      </c>
      <c r="G32" s="37" t="s">
        <v>109</v>
      </c>
      <c r="H32" s="6" t="s">
        <v>13</v>
      </c>
      <c r="I32" s="38">
        <v>2144729.6800000002</v>
      </c>
      <c r="J32" s="11"/>
      <c r="K32" s="39">
        <f t="shared" si="1"/>
        <v>2144729.6800000002</v>
      </c>
      <c r="L32" s="38">
        <f t="shared" si="0"/>
        <v>0</v>
      </c>
    </row>
    <row r="33" spans="1:12" ht="38.25" customHeight="1" outlineLevel="6" x14ac:dyDescent="0.25">
      <c r="A33" s="40" t="s">
        <v>145</v>
      </c>
      <c r="B33" s="41" t="s">
        <v>8</v>
      </c>
      <c r="C33" s="41" t="s">
        <v>9</v>
      </c>
      <c r="D33" s="41" t="s">
        <v>10</v>
      </c>
      <c r="E33" s="41" t="s">
        <v>146</v>
      </c>
      <c r="F33" s="41">
        <v>811</v>
      </c>
      <c r="G33" s="36" t="s">
        <v>147</v>
      </c>
      <c r="H33" s="6" t="s">
        <v>13</v>
      </c>
      <c r="I33" s="42">
        <v>78282.83</v>
      </c>
      <c r="J33" s="11">
        <v>22496.44</v>
      </c>
      <c r="K33" s="39">
        <f t="shared" si="1"/>
        <v>55786.39</v>
      </c>
      <c r="L33" s="42">
        <f t="shared" si="0"/>
        <v>28.737387240599244</v>
      </c>
    </row>
    <row r="34" spans="1:12" ht="30" outlineLevel="6" x14ac:dyDescent="0.25">
      <c r="A34" s="43" t="s">
        <v>48</v>
      </c>
      <c r="B34" s="18" t="s">
        <v>8</v>
      </c>
      <c r="C34" s="18" t="s">
        <v>9</v>
      </c>
      <c r="D34" s="18" t="s">
        <v>10</v>
      </c>
      <c r="E34" s="18" t="s">
        <v>66</v>
      </c>
      <c r="F34" s="18">
        <v>811</v>
      </c>
      <c r="G34" s="37" t="s">
        <v>110</v>
      </c>
      <c r="H34" s="18" t="s">
        <v>13</v>
      </c>
      <c r="I34" s="44">
        <v>118012.25</v>
      </c>
      <c r="J34" s="20"/>
      <c r="K34" s="19">
        <f t="shared" si="1"/>
        <v>118012.25</v>
      </c>
      <c r="L34" s="12">
        <f t="shared" si="0"/>
        <v>0</v>
      </c>
    </row>
    <row r="35" spans="1:12" ht="30" outlineLevel="6" x14ac:dyDescent="0.25">
      <c r="A35" s="45" t="s">
        <v>93</v>
      </c>
      <c r="B35" s="17" t="s">
        <v>8</v>
      </c>
      <c r="C35" s="18" t="s">
        <v>9</v>
      </c>
      <c r="D35" s="18" t="s">
        <v>10</v>
      </c>
      <c r="E35" s="18" t="s">
        <v>94</v>
      </c>
      <c r="F35" s="18">
        <v>244</v>
      </c>
      <c r="G35" s="46"/>
      <c r="H35" s="18" t="s">
        <v>13</v>
      </c>
      <c r="I35" s="44">
        <v>2981664.92</v>
      </c>
      <c r="J35" s="20">
        <v>2981664.92</v>
      </c>
      <c r="K35" s="19">
        <f t="shared" ref="K35:K75" si="11">I35-J35</f>
        <v>0</v>
      </c>
      <c r="L35" s="47">
        <f t="shared" ref="L35:L36" si="12">J35/I35*100</f>
        <v>100</v>
      </c>
    </row>
    <row r="36" spans="1:12" ht="30" outlineLevel="6" x14ac:dyDescent="0.25">
      <c r="A36" s="48" t="s">
        <v>93</v>
      </c>
      <c r="B36" s="25" t="s">
        <v>8</v>
      </c>
      <c r="C36" s="25" t="s">
        <v>9</v>
      </c>
      <c r="D36" s="25" t="s">
        <v>10</v>
      </c>
      <c r="E36" s="25" t="s">
        <v>94</v>
      </c>
      <c r="F36" s="25">
        <v>813</v>
      </c>
      <c r="G36" s="49"/>
      <c r="H36" s="25" t="s">
        <v>13</v>
      </c>
      <c r="I36" s="50">
        <v>10817004.74</v>
      </c>
      <c r="J36" s="11">
        <v>10817004.74</v>
      </c>
      <c r="K36" s="19">
        <f t="shared" si="11"/>
        <v>0</v>
      </c>
      <c r="L36" s="47">
        <f t="shared" si="12"/>
        <v>100</v>
      </c>
    </row>
    <row r="37" spans="1:12" ht="47.25" customHeight="1" outlineLevel="6" x14ac:dyDescent="0.25">
      <c r="A37" s="48" t="s">
        <v>49</v>
      </c>
      <c r="B37" s="25" t="s">
        <v>8</v>
      </c>
      <c r="C37" s="25" t="s">
        <v>9</v>
      </c>
      <c r="D37" s="25" t="s">
        <v>10</v>
      </c>
      <c r="E37" s="25" t="s">
        <v>26</v>
      </c>
      <c r="F37" s="25" t="s">
        <v>12</v>
      </c>
      <c r="G37" s="25"/>
      <c r="H37" s="25" t="s">
        <v>13</v>
      </c>
      <c r="I37" s="26">
        <v>6636700</v>
      </c>
      <c r="J37" s="11">
        <v>2296741.5</v>
      </c>
      <c r="K37" s="19">
        <f t="shared" si="11"/>
        <v>4339958.5</v>
      </c>
      <c r="L37" s="12">
        <f t="shared" si="0"/>
        <v>34.606679524462457</v>
      </c>
    </row>
    <row r="38" spans="1:12" ht="32.25" customHeight="1" outlineLevel="6" x14ac:dyDescent="0.25">
      <c r="A38" s="27" t="s">
        <v>50</v>
      </c>
      <c r="B38" s="28" t="s">
        <v>8</v>
      </c>
      <c r="C38" s="28" t="s">
        <v>9</v>
      </c>
      <c r="D38" s="28" t="s">
        <v>10</v>
      </c>
      <c r="E38" s="28" t="s">
        <v>27</v>
      </c>
      <c r="F38" s="28" t="s">
        <v>12</v>
      </c>
      <c r="G38" s="28"/>
      <c r="H38" s="28" t="s">
        <v>13</v>
      </c>
      <c r="I38" s="34">
        <v>21717.17</v>
      </c>
      <c r="J38" s="32">
        <v>1739.71</v>
      </c>
      <c r="K38" s="19">
        <f t="shared" si="11"/>
        <v>19977.46</v>
      </c>
      <c r="L38" s="12">
        <f t="shared" si="0"/>
        <v>8.0107583078274018</v>
      </c>
    </row>
    <row r="39" spans="1:12" ht="78" customHeight="1" outlineLevel="6" x14ac:dyDescent="0.25">
      <c r="A39" s="9" t="s">
        <v>67</v>
      </c>
      <c r="B39" s="6" t="s">
        <v>8</v>
      </c>
      <c r="C39" s="6" t="s">
        <v>9</v>
      </c>
      <c r="D39" s="6" t="s">
        <v>10</v>
      </c>
      <c r="E39" s="6" t="s">
        <v>28</v>
      </c>
      <c r="F39" s="6" t="s">
        <v>29</v>
      </c>
      <c r="G39" s="36" t="s">
        <v>106</v>
      </c>
      <c r="H39" s="6" t="s">
        <v>13</v>
      </c>
      <c r="I39" s="10">
        <v>5618067.0300000003</v>
      </c>
      <c r="J39" s="11">
        <v>5618067.0300000003</v>
      </c>
      <c r="K39" s="19">
        <f t="shared" si="11"/>
        <v>0</v>
      </c>
      <c r="L39" s="12">
        <f t="shared" si="0"/>
        <v>100</v>
      </c>
    </row>
    <row r="40" spans="1:12" ht="63" customHeight="1" outlineLevel="6" x14ac:dyDescent="0.25">
      <c r="A40" s="9" t="s">
        <v>68</v>
      </c>
      <c r="B40" s="6" t="s">
        <v>8</v>
      </c>
      <c r="C40" s="6" t="s">
        <v>9</v>
      </c>
      <c r="D40" s="6" t="s">
        <v>10</v>
      </c>
      <c r="E40" s="6" t="s">
        <v>69</v>
      </c>
      <c r="F40" s="6" t="s">
        <v>20</v>
      </c>
      <c r="G40" s="36" t="s">
        <v>106</v>
      </c>
      <c r="H40" s="6" t="s">
        <v>13</v>
      </c>
      <c r="I40" s="10">
        <v>9890109.8900000006</v>
      </c>
      <c r="J40" s="11">
        <v>9890109.8900000006</v>
      </c>
      <c r="K40" s="19">
        <f t="shared" si="11"/>
        <v>0</v>
      </c>
      <c r="L40" s="12">
        <f t="shared" si="0"/>
        <v>100</v>
      </c>
    </row>
    <row r="41" spans="1:12" ht="30" outlineLevel="6" x14ac:dyDescent="0.25">
      <c r="A41" s="9" t="s">
        <v>51</v>
      </c>
      <c r="B41" s="6" t="s">
        <v>8</v>
      </c>
      <c r="C41" s="6" t="s">
        <v>9</v>
      </c>
      <c r="D41" s="6" t="s">
        <v>10</v>
      </c>
      <c r="E41" s="6" t="s">
        <v>70</v>
      </c>
      <c r="F41" s="6" t="s">
        <v>30</v>
      </c>
      <c r="G41" s="51" t="s">
        <v>111</v>
      </c>
      <c r="H41" s="6" t="s">
        <v>13</v>
      </c>
      <c r="I41" s="10">
        <v>415912.25</v>
      </c>
      <c r="J41" s="11">
        <v>415912.25</v>
      </c>
      <c r="K41" s="19">
        <f t="shared" si="11"/>
        <v>0</v>
      </c>
      <c r="L41" s="12">
        <f t="shared" si="0"/>
        <v>100</v>
      </c>
    </row>
    <row r="42" spans="1:12" ht="39.75" customHeight="1" outlineLevel="6" x14ac:dyDescent="0.25">
      <c r="A42" s="9" t="s">
        <v>51</v>
      </c>
      <c r="B42" s="6" t="s">
        <v>8</v>
      </c>
      <c r="C42" s="6" t="s">
        <v>9</v>
      </c>
      <c r="D42" s="6" t="s">
        <v>10</v>
      </c>
      <c r="E42" s="6" t="s">
        <v>70</v>
      </c>
      <c r="F42" s="6" t="s">
        <v>20</v>
      </c>
      <c r="G42" s="51" t="s">
        <v>111</v>
      </c>
      <c r="H42" s="6" t="s">
        <v>13</v>
      </c>
      <c r="I42" s="10">
        <v>636944.9</v>
      </c>
      <c r="J42" s="11">
        <v>636944.9</v>
      </c>
      <c r="K42" s="19">
        <f t="shared" si="11"/>
        <v>0</v>
      </c>
      <c r="L42" s="12">
        <f t="shared" si="0"/>
        <v>100</v>
      </c>
    </row>
    <row r="43" spans="1:12" ht="24" customHeight="1" outlineLevel="6" x14ac:dyDescent="0.25">
      <c r="A43" s="9" t="s">
        <v>52</v>
      </c>
      <c r="B43" s="6" t="s">
        <v>8</v>
      </c>
      <c r="C43" s="6" t="s">
        <v>9</v>
      </c>
      <c r="D43" s="6" t="s">
        <v>10</v>
      </c>
      <c r="E43" s="6" t="s">
        <v>31</v>
      </c>
      <c r="F43" s="6" t="s">
        <v>30</v>
      </c>
      <c r="G43" s="6"/>
      <c r="H43" s="6" t="s">
        <v>13</v>
      </c>
      <c r="I43" s="10">
        <v>800000</v>
      </c>
      <c r="J43" s="11">
        <v>748444.13</v>
      </c>
      <c r="K43" s="19">
        <f t="shared" si="11"/>
        <v>51555.869999999995</v>
      </c>
      <c r="L43" s="12">
        <f t="shared" si="0"/>
        <v>93.555516250000011</v>
      </c>
    </row>
    <row r="44" spans="1:12" ht="24" customHeight="1" outlineLevel="6" x14ac:dyDescent="0.25">
      <c r="A44" s="9" t="s">
        <v>52</v>
      </c>
      <c r="B44" s="6" t="s">
        <v>8</v>
      </c>
      <c r="C44" s="6" t="s">
        <v>9</v>
      </c>
      <c r="D44" s="6" t="s">
        <v>10</v>
      </c>
      <c r="E44" s="6" t="s">
        <v>31</v>
      </c>
      <c r="F44" s="6">
        <v>811</v>
      </c>
      <c r="G44" s="6"/>
      <c r="H44" s="6" t="s">
        <v>13</v>
      </c>
      <c r="I44" s="10">
        <v>100000</v>
      </c>
      <c r="J44" s="11"/>
      <c r="K44" s="19">
        <f t="shared" si="11"/>
        <v>100000</v>
      </c>
      <c r="L44" s="12">
        <f t="shared" si="0"/>
        <v>0</v>
      </c>
    </row>
    <row r="45" spans="1:12" ht="24" customHeight="1" outlineLevel="6" x14ac:dyDescent="0.25">
      <c r="A45" s="9" t="s">
        <v>95</v>
      </c>
      <c r="B45" s="6" t="s">
        <v>8</v>
      </c>
      <c r="C45" s="6" t="s">
        <v>9</v>
      </c>
      <c r="D45" s="6" t="s">
        <v>10</v>
      </c>
      <c r="E45" s="6" t="s">
        <v>96</v>
      </c>
      <c r="F45" s="6">
        <v>631</v>
      </c>
      <c r="G45" s="6"/>
      <c r="H45" s="6" t="s">
        <v>13</v>
      </c>
      <c r="I45" s="10">
        <v>500000</v>
      </c>
      <c r="J45" s="11"/>
      <c r="K45" s="19">
        <f t="shared" si="11"/>
        <v>500000</v>
      </c>
      <c r="L45" s="12">
        <f t="shared" si="0"/>
        <v>0</v>
      </c>
    </row>
    <row r="46" spans="1:12" ht="49.5" customHeight="1" outlineLevel="6" x14ac:dyDescent="0.25">
      <c r="A46" s="13" t="s">
        <v>78</v>
      </c>
      <c r="B46" s="6" t="s">
        <v>8</v>
      </c>
      <c r="C46" s="6" t="s">
        <v>9</v>
      </c>
      <c r="D46" s="6" t="s">
        <v>10</v>
      </c>
      <c r="E46" s="6" t="s">
        <v>32</v>
      </c>
      <c r="F46" s="6">
        <v>813</v>
      </c>
      <c r="G46" s="6"/>
      <c r="H46" s="6" t="s">
        <v>13</v>
      </c>
      <c r="I46" s="10">
        <v>5400000</v>
      </c>
      <c r="J46" s="11">
        <v>4767312</v>
      </c>
      <c r="K46" s="19">
        <f t="shared" si="11"/>
        <v>632688</v>
      </c>
      <c r="L46" s="12">
        <f t="shared" si="0"/>
        <v>88.283555555555566</v>
      </c>
    </row>
    <row r="47" spans="1:12" ht="77.25" customHeight="1" outlineLevel="6" x14ac:dyDescent="0.25">
      <c r="A47" s="9" t="s">
        <v>97</v>
      </c>
      <c r="B47" s="6" t="s">
        <v>8</v>
      </c>
      <c r="C47" s="6" t="s">
        <v>9</v>
      </c>
      <c r="D47" s="6" t="s">
        <v>10</v>
      </c>
      <c r="E47" s="6" t="s">
        <v>98</v>
      </c>
      <c r="F47" s="6">
        <v>811</v>
      </c>
      <c r="G47" s="37" t="s">
        <v>119</v>
      </c>
      <c r="H47" s="6" t="s">
        <v>13</v>
      </c>
      <c r="I47" s="10">
        <v>15728.58</v>
      </c>
      <c r="J47" s="11">
        <v>630.55999999999995</v>
      </c>
      <c r="K47" s="19">
        <f t="shared" si="11"/>
        <v>15098.02</v>
      </c>
      <c r="L47" s="12">
        <f t="shared" si="0"/>
        <v>4.0090078061719492</v>
      </c>
    </row>
    <row r="48" spans="1:12" ht="48" customHeight="1" outlineLevel="6" x14ac:dyDescent="0.25">
      <c r="A48" s="107" t="s">
        <v>120</v>
      </c>
      <c r="B48" s="108" t="s">
        <v>8</v>
      </c>
      <c r="C48" s="108" t="s">
        <v>9</v>
      </c>
      <c r="D48" s="108" t="s">
        <v>10</v>
      </c>
      <c r="E48" s="108">
        <v>8800000704</v>
      </c>
      <c r="F48" s="108">
        <v>321</v>
      </c>
      <c r="G48" s="109"/>
      <c r="H48" s="108" t="s">
        <v>13</v>
      </c>
      <c r="I48" s="110">
        <v>133620</v>
      </c>
      <c r="J48" s="96">
        <v>118500</v>
      </c>
      <c r="K48" s="110">
        <f t="shared" si="11"/>
        <v>15120</v>
      </c>
      <c r="L48" s="12">
        <f t="shared" si="0"/>
        <v>88.684328693309382</v>
      </c>
    </row>
    <row r="49" spans="1:12" ht="48" customHeight="1" outlineLevel="6" x14ac:dyDescent="0.25">
      <c r="A49" s="107" t="s">
        <v>121</v>
      </c>
      <c r="B49" s="108" t="s">
        <v>8</v>
      </c>
      <c r="C49" s="108" t="s">
        <v>9</v>
      </c>
      <c r="D49" s="108" t="s">
        <v>10</v>
      </c>
      <c r="E49" s="108">
        <v>8800005803</v>
      </c>
      <c r="F49" s="108">
        <v>244</v>
      </c>
      <c r="G49" s="109" t="s">
        <v>122</v>
      </c>
      <c r="H49" s="108" t="s">
        <v>13</v>
      </c>
      <c r="I49" s="110">
        <v>85000</v>
      </c>
      <c r="J49" s="96">
        <v>85000</v>
      </c>
      <c r="K49" s="110">
        <f t="shared" si="11"/>
        <v>0</v>
      </c>
      <c r="L49" s="12">
        <f t="shared" si="0"/>
        <v>100</v>
      </c>
    </row>
    <row r="50" spans="1:12" ht="49.5" customHeight="1" outlineLevel="6" x14ac:dyDescent="0.25">
      <c r="A50" s="16" t="s">
        <v>99</v>
      </c>
      <c r="B50" s="22" t="s">
        <v>8</v>
      </c>
      <c r="C50" s="52" t="s">
        <v>10</v>
      </c>
      <c r="D50" s="52" t="s">
        <v>35</v>
      </c>
      <c r="E50" s="22" t="s">
        <v>100</v>
      </c>
      <c r="F50" s="22" t="s">
        <v>33</v>
      </c>
      <c r="G50" s="53" t="s">
        <v>112</v>
      </c>
      <c r="H50" s="22" t="s">
        <v>13</v>
      </c>
      <c r="I50" s="23">
        <v>10685.37</v>
      </c>
      <c r="J50" s="23">
        <v>10685.37</v>
      </c>
      <c r="K50" s="19">
        <f t="shared" si="11"/>
        <v>0</v>
      </c>
      <c r="L50" s="12">
        <f t="shared" si="0"/>
        <v>100</v>
      </c>
    </row>
    <row r="51" spans="1:12" ht="49.5" customHeight="1" outlineLevel="6" x14ac:dyDescent="0.25">
      <c r="A51" s="14" t="s">
        <v>99</v>
      </c>
      <c r="B51" s="25" t="s">
        <v>8</v>
      </c>
      <c r="C51" s="49" t="s">
        <v>10</v>
      </c>
      <c r="D51" s="49" t="s">
        <v>35</v>
      </c>
      <c r="E51" s="25" t="s">
        <v>100</v>
      </c>
      <c r="F51" s="25" t="s">
        <v>33</v>
      </c>
      <c r="G51" s="54" t="s">
        <v>113</v>
      </c>
      <c r="H51" s="25" t="s">
        <v>13</v>
      </c>
      <c r="I51" s="26">
        <v>8623.4699999999993</v>
      </c>
      <c r="J51" s="26">
        <v>7825.44</v>
      </c>
      <c r="K51" s="19">
        <f t="shared" si="11"/>
        <v>798.02999999999975</v>
      </c>
      <c r="L51" s="12">
        <f t="shared" si="0"/>
        <v>90.745836652762762</v>
      </c>
    </row>
    <row r="52" spans="1:12" ht="49.5" customHeight="1" outlineLevel="6" x14ac:dyDescent="0.25">
      <c r="A52" s="14" t="s">
        <v>99</v>
      </c>
      <c r="B52" s="25" t="s">
        <v>8</v>
      </c>
      <c r="C52" s="49" t="s">
        <v>10</v>
      </c>
      <c r="D52" s="49" t="s">
        <v>35</v>
      </c>
      <c r="E52" s="25" t="s">
        <v>100</v>
      </c>
      <c r="F52" s="25" t="s">
        <v>33</v>
      </c>
      <c r="G52" s="54" t="s">
        <v>114</v>
      </c>
      <c r="H52" s="25" t="s">
        <v>13</v>
      </c>
      <c r="I52" s="26">
        <v>13642.19</v>
      </c>
      <c r="J52" s="26">
        <v>13642.19</v>
      </c>
      <c r="K52" s="19">
        <f t="shared" si="11"/>
        <v>0</v>
      </c>
      <c r="L52" s="12">
        <f t="shared" si="0"/>
        <v>100</v>
      </c>
    </row>
    <row r="53" spans="1:12" ht="49.5" customHeight="1" outlineLevel="6" x14ac:dyDescent="0.25">
      <c r="A53" s="14" t="s">
        <v>99</v>
      </c>
      <c r="B53" s="25" t="s">
        <v>8</v>
      </c>
      <c r="C53" s="49" t="s">
        <v>10</v>
      </c>
      <c r="D53" s="49" t="s">
        <v>35</v>
      </c>
      <c r="E53" s="25" t="s">
        <v>100</v>
      </c>
      <c r="F53" s="25" t="s">
        <v>33</v>
      </c>
      <c r="G53" s="54" t="s">
        <v>115</v>
      </c>
      <c r="H53" s="25" t="s">
        <v>13</v>
      </c>
      <c r="I53" s="26">
        <v>23464.98</v>
      </c>
      <c r="J53" s="26">
        <v>23464.98</v>
      </c>
      <c r="K53" s="19">
        <f t="shared" si="11"/>
        <v>0</v>
      </c>
      <c r="L53" s="12">
        <f t="shared" si="0"/>
        <v>100</v>
      </c>
    </row>
    <row r="54" spans="1:12" ht="49.5" customHeight="1" outlineLevel="6" x14ac:dyDescent="0.25">
      <c r="A54" s="14" t="s">
        <v>99</v>
      </c>
      <c r="B54" s="25" t="s">
        <v>8</v>
      </c>
      <c r="C54" s="49" t="s">
        <v>10</v>
      </c>
      <c r="D54" s="49" t="s">
        <v>35</v>
      </c>
      <c r="E54" s="25" t="s">
        <v>100</v>
      </c>
      <c r="F54" s="25" t="s">
        <v>33</v>
      </c>
      <c r="G54" s="54" t="s">
        <v>116</v>
      </c>
      <c r="H54" s="25" t="s">
        <v>13</v>
      </c>
      <c r="I54" s="26">
        <v>35140</v>
      </c>
      <c r="J54" s="26">
        <v>35140</v>
      </c>
      <c r="K54" s="19">
        <f t="shared" si="11"/>
        <v>0</v>
      </c>
      <c r="L54" s="12">
        <f t="shared" si="0"/>
        <v>100</v>
      </c>
    </row>
    <row r="55" spans="1:12" ht="49.5" customHeight="1" outlineLevel="6" x14ac:dyDescent="0.25">
      <c r="A55" s="14" t="s">
        <v>99</v>
      </c>
      <c r="B55" s="25" t="s">
        <v>8</v>
      </c>
      <c r="C55" s="49" t="s">
        <v>10</v>
      </c>
      <c r="D55" s="49" t="s">
        <v>35</v>
      </c>
      <c r="E55" s="25" t="s">
        <v>100</v>
      </c>
      <c r="F55" s="25" t="s">
        <v>33</v>
      </c>
      <c r="G55" s="54" t="s">
        <v>117</v>
      </c>
      <c r="H55" s="25" t="s">
        <v>13</v>
      </c>
      <c r="I55" s="26">
        <v>35000</v>
      </c>
      <c r="J55" s="26">
        <v>35000</v>
      </c>
      <c r="K55" s="19">
        <f t="shared" si="11"/>
        <v>0</v>
      </c>
      <c r="L55" s="12">
        <f t="shared" si="0"/>
        <v>100</v>
      </c>
    </row>
    <row r="56" spans="1:12" ht="49.5" customHeight="1" outlineLevel="6" x14ac:dyDescent="0.25">
      <c r="A56" s="14" t="s">
        <v>99</v>
      </c>
      <c r="B56" s="25" t="s">
        <v>8</v>
      </c>
      <c r="C56" s="49" t="s">
        <v>10</v>
      </c>
      <c r="D56" s="49" t="s">
        <v>35</v>
      </c>
      <c r="E56" s="25" t="s">
        <v>100</v>
      </c>
      <c r="F56" s="25" t="s">
        <v>33</v>
      </c>
      <c r="G56" s="54" t="s">
        <v>118</v>
      </c>
      <c r="H56" s="25" t="s">
        <v>13</v>
      </c>
      <c r="I56" s="26">
        <v>16958.28</v>
      </c>
      <c r="J56" s="26">
        <v>16958.28</v>
      </c>
      <c r="K56" s="19">
        <f t="shared" si="11"/>
        <v>0</v>
      </c>
      <c r="L56" s="12">
        <f t="shared" si="0"/>
        <v>100</v>
      </c>
    </row>
    <row r="57" spans="1:12" ht="63.75" customHeight="1" outlineLevel="6" x14ac:dyDescent="0.25">
      <c r="A57" s="55" t="s">
        <v>101</v>
      </c>
      <c r="B57" s="56" t="s">
        <v>8</v>
      </c>
      <c r="C57" s="57" t="s">
        <v>56</v>
      </c>
      <c r="D57" s="57" t="s">
        <v>57</v>
      </c>
      <c r="E57" s="58" t="s">
        <v>102</v>
      </c>
      <c r="F57" s="58">
        <v>811</v>
      </c>
      <c r="G57" s="57" t="s">
        <v>123</v>
      </c>
      <c r="H57" s="57" t="s">
        <v>13</v>
      </c>
      <c r="I57" s="59">
        <v>8146.94</v>
      </c>
      <c r="J57" s="60"/>
      <c r="K57" s="19">
        <f t="shared" si="11"/>
        <v>8146.94</v>
      </c>
      <c r="L57" s="12">
        <f t="shared" si="0"/>
        <v>0</v>
      </c>
    </row>
    <row r="58" spans="1:12" ht="38.25" customHeight="1" outlineLevel="6" x14ac:dyDescent="0.25">
      <c r="A58" s="102" t="s">
        <v>148</v>
      </c>
      <c r="B58" s="103" t="s">
        <v>8</v>
      </c>
      <c r="C58" s="104" t="s">
        <v>57</v>
      </c>
      <c r="D58" s="104" t="s">
        <v>57</v>
      </c>
      <c r="E58" s="103">
        <v>2320103212</v>
      </c>
      <c r="F58" s="103">
        <v>244</v>
      </c>
      <c r="G58" s="104"/>
      <c r="H58" s="104" t="s">
        <v>13</v>
      </c>
      <c r="I58" s="105">
        <v>529500</v>
      </c>
      <c r="J58" s="94">
        <v>270894</v>
      </c>
      <c r="K58" s="105">
        <f t="shared" ref="K58" si="13">I58-J58</f>
        <v>258606</v>
      </c>
      <c r="L58" s="106">
        <f t="shared" si="0"/>
        <v>51.160339943342784</v>
      </c>
    </row>
    <row r="59" spans="1:12" ht="53.25" customHeight="1" outlineLevel="6" x14ac:dyDescent="0.25">
      <c r="A59" s="61" t="s">
        <v>103</v>
      </c>
      <c r="B59" s="30" t="s">
        <v>8</v>
      </c>
      <c r="C59" s="30" t="s">
        <v>36</v>
      </c>
      <c r="D59" s="30" t="s">
        <v>35</v>
      </c>
      <c r="E59" s="30" t="s">
        <v>104</v>
      </c>
      <c r="F59" s="30" t="s">
        <v>33</v>
      </c>
      <c r="G59" s="62" t="s">
        <v>124</v>
      </c>
      <c r="H59" s="30" t="s">
        <v>13</v>
      </c>
      <c r="I59" s="31">
        <v>170520.41</v>
      </c>
      <c r="J59" s="32">
        <v>170520.41</v>
      </c>
      <c r="K59" s="59">
        <f t="shared" si="11"/>
        <v>0</v>
      </c>
      <c r="L59" s="12">
        <f t="shared" si="0"/>
        <v>100</v>
      </c>
    </row>
    <row r="60" spans="1:12" ht="25.5" x14ac:dyDescent="0.25">
      <c r="A60" s="63" t="s">
        <v>125</v>
      </c>
      <c r="B60" s="64" t="s">
        <v>8</v>
      </c>
      <c r="C60" s="64">
        <v>14</v>
      </c>
      <c r="D60" s="64" t="s">
        <v>35</v>
      </c>
      <c r="E60" s="64" t="s">
        <v>34</v>
      </c>
      <c r="F60" s="65" t="s">
        <v>33</v>
      </c>
      <c r="G60" s="66" t="s">
        <v>126</v>
      </c>
      <c r="H60" s="25" t="s">
        <v>13</v>
      </c>
      <c r="I60" s="67">
        <v>381113.38</v>
      </c>
      <c r="J60" s="20">
        <v>270889.07</v>
      </c>
      <c r="K60" s="19">
        <f t="shared" si="11"/>
        <v>110224.31</v>
      </c>
      <c r="L60" s="12">
        <f t="shared" si="0"/>
        <v>71.078341568590432</v>
      </c>
    </row>
    <row r="61" spans="1:12" ht="25.5" x14ac:dyDescent="0.25">
      <c r="A61" s="63" t="s">
        <v>125</v>
      </c>
      <c r="B61" s="64" t="s">
        <v>8</v>
      </c>
      <c r="C61" s="64">
        <v>14</v>
      </c>
      <c r="D61" s="64" t="s">
        <v>35</v>
      </c>
      <c r="E61" s="64" t="s">
        <v>34</v>
      </c>
      <c r="F61" s="65" t="s">
        <v>33</v>
      </c>
      <c r="G61" s="66" t="s">
        <v>127</v>
      </c>
      <c r="H61" s="25" t="s">
        <v>13</v>
      </c>
      <c r="I61" s="67">
        <v>867562.8</v>
      </c>
      <c r="J61" s="20">
        <v>622733.71</v>
      </c>
      <c r="K61" s="19">
        <f t="shared" si="11"/>
        <v>244829.09000000008</v>
      </c>
      <c r="L61" s="12">
        <f t="shared" si="0"/>
        <v>71.779669437186556</v>
      </c>
    </row>
    <row r="62" spans="1:12" ht="25.5" x14ac:dyDescent="0.25">
      <c r="A62" s="63" t="s">
        <v>125</v>
      </c>
      <c r="B62" s="64" t="s">
        <v>8</v>
      </c>
      <c r="C62" s="64">
        <v>14</v>
      </c>
      <c r="D62" s="64" t="s">
        <v>35</v>
      </c>
      <c r="E62" s="64" t="s">
        <v>34</v>
      </c>
      <c r="F62" s="65" t="s">
        <v>33</v>
      </c>
      <c r="G62" s="66" t="s">
        <v>128</v>
      </c>
      <c r="H62" s="25" t="s">
        <v>13</v>
      </c>
      <c r="I62" s="67">
        <v>148879.5</v>
      </c>
      <c r="J62" s="20">
        <v>33059.54</v>
      </c>
      <c r="K62" s="19">
        <f t="shared" si="11"/>
        <v>115819.95999999999</v>
      </c>
      <c r="L62" s="12">
        <f t="shared" si="0"/>
        <v>22.205568933264821</v>
      </c>
    </row>
    <row r="63" spans="1:12" ht="25.5" x14ac:dyDescent="0.25">
      <c r="A63" s="63" t="s">
        <v>125</v>
      </c>
      <c r="B63" s="64" t="s">
        <v>8</v>
      </c>
      <c r="C63" s="64">
        <v>14</v>
      </c>
      <c r="D63" s="64" t="s">
        <v>35</v>
      </c>
      <c r="E63" s="64" t="s">
        <v>34</v>
      </c>
      <c r="F63" s="65" t="s">
        <v>33</v>
      </c>
      <c r="G63" s="66" t="s">
        <v>129</v>
      </c>
      <c r="H63" s="25" t="s">
        <v>13</v>
      </c>
      <c r="I63" s="67">
        <v>45384.33</v>
      </c>
      <c r="J63" s="20">
        <v>45384.33</v>
      </c>
      <c r="K63" s="19">
        <f t="shared" si="11"/>
        <v>0</v>
      </c>
      <c r="L63" s="12">
        <f t="shared" si="0"/>
        <v>100</v>
      </c>
    </row>
    <row r="64" spans="1:12" ht="25.5" x14ac:dyDescent="0.25">
      <c r="A64" s="63" t="s">
        <v>125</v>
      </c>
      <c r="B64" s="64" t="s">
        <v>8</v>
      </c>
      <c r="C64" s="64">
        <v>14</v>
      </c>
      <c r="D64" s="64" t="s">
        <v>35</v>
      </c>
      <c r="E64" s="64" t="s">
        <v>34</v>
      </c>
      <c r="F64" s="65" t="s">
        <v>33</v>
      </c>
      <c r="G64" s="66" t="s">
        <v>130</v>
      </c>
      <c r="H64" s="25" t="s">
        <v>13</v>
      </c>
      <c r="I64" s="67">
        <v>989000</v>
      </c>
      <c r="J64" s="20">
        <v>431186.77</v>
      </c>
      <c r="K64" s="19">
        <f t="shared" si="11"/>
        <v>557813.23</v>
      </c>
      <c r="L64" s="12">
        <f t="shared" si="0"/>
        <v>43.598257836198187</v>
      </c>
    </row>
    <row r="65" spans="1:12" ht="25.5" x14ac:dyDescent="0.25">
      <c r="A65" s="63" t="s">
        <v>125</v>
      </c>
      <c r="B65" s="64" t="s">
        <v>8</v>
      </c>
      <c r="C65" s="64">
        <v>14</v>
      </c>
      <c r="D65" s="64" t="s">
        <v>35</v>
      </c>
      <c r="E65" s="64" t="s">
        <v>34</v>
      </c>
      <c r="F65" s="65" t="s">
        <v>33</v>
      </c>
      <c r="G65" s="66" t="s">
        <v>131</v>
      </c>
      <c r="H65" s="25" t="s">
        <v>13</v>
      </c>
      <c r="I65" s="67">
        <v>702000</v>
      </c>
      <c r="J65" s="20">
        <v>413660.99</v>
      </c>
      <c r="K65" s="19">
        <f t="shared" si="11"/>
        <v>288339.01</v>
      </c>
      <c r="L65" s="12">
        <f t="shared" si="0"/>
        <v>58.926066951566945</v>
      </c>
    </row>
    <row r="66" spans="1:12" ht="25.5" x14ac:dyDescent="0.25">
      <c r="A66" s="63" t="s">
        <v>125</v>
      </c>
      <c r="B66" s="64" t="s">
        <v>8</v>
      </c>
      <c r="C66" s="64">
        <v>14</v>
      </c>
      <c r="D66" s="64" t="s">
        <v>35</v>
      </c>
      <c r="E66" s="64" t="s">
        <v>34</v>
      </c>
      <c r="F66" s="65" t="s">
        <v>33</v>
      </c>
      <c r="G66" s="66" t="s">
        <v>132</v>
      </c>
      <c r="H66" s="25" t="s">
        <v>13</v>
      </c>
      <c r="I66" s="67">
        <v>627000</v>
      </c>
      <c r="J66" s="20">
        <v>510241.76</v>
      </c>
      <c r="K66" s="19">
        <f t="shared" si="11"/>
        <v>116758.23999999999</v>
      </c>
      <c r="L66" s="12">
        <f t="shared" si="0"/>
        <v>81.378271132376398</v>
      </c>
    </row>
    <row r="67" spans="1:12" ht="25.5" x14ac:dyDescent="0.25">
      <c r="A67" s="63" t="s">
        <v>125</v>
      </c>
      <c r="B67" s="64" t="s">
        <v>8</v>
      </c>
      <c r="C67" s="64">
        <v>14</v>
      </c>
      <c r="D67" s="64" t="s">
        <v>35</v>
      </c>
      <c r="E67" s="64" t="s">
        <v>34</v>
      </c>
      <c r="F67" s="65" t="s">
        <v>33</v>
      </c>
      <c r="G67" s="66" t="s">
        <v>133</v>
      </c>
      <c r="H67" s="25" t="s">
        <v>13</v>
      </c>
      <c r="I67" s="67">
        <v>188000</v>
      </c>
      <c r="J67" s="20">
        <v>112806.84</v>
      </c>
      <c r="K67" s="19">
        <f t="shared" si="11"/>
        <v>75193.16</v>
      </c>
      <c r="L67" s="12">
        <f t="shared" si="0"/>
        <v>60.003638297872342</v>
      </c>
    </row>
    <row r="68" spans="1:12" ht="25.5" x14ac:dyDescent="0.25">
      <c r="A68" s="63" t="s">
        <v>125</v>
      </c>
      <c r="B68" s="64" t="s">
        <v>8</v>
      </c>
      <c r="C68" s="64">
        <v>14</v>
      </c>
      <c r="D68" s="64" t="s">
        <v>35</v>
      </c>
      <c r="E68" s="64" t="s">
        <v>34</v>
      </c>
      <c r="F68" s="65" t="s">
        <v>33</v>
      </c>
      <c r="G68" s="66" t="s">
        <v>134</v>
      </c>
      <c r="H68" s="25" t="s">
        <v>13</v>
      </c>
      <c r="I68" s="67">
        <v>220000</v>
      </c>
      <c r="J68" s="20">
        <v>173713.84</v>
      </c>
      <c r="K68" s="19">
        <f t="shared" si="11"/>
        <v>46286.16</v>
      </c>
      <c r="L68" s="12">
        <f t="shared" si="0"/>
        <v>78.960836363636361</v>
      </c>
    </row>
    <row r="69" spans="1:12" ht="25.5" x14ac:dyDescent="0.25">
      <c r="A69" s="63" t="s">
        <v>125</v>
      </c>
      <c r="B69" s="64" t="s">
        <v>8</v>
      </c>
      <c r="C69" s="64">
        <v>14</v>
      </c>
      <c r="D69" s="64" t="s">
        <v>35</v>
      </c>
      <c r="E69" s="64" t="s">
        <v>34</v>
      </c>
      <c r="F69" s="65" t="s">
        <v>33</v>
      </c>
      <c r="G69" s="66" t="s">
        <v>135</v>
      </c>
      <c r="H69" s="25" t="s">
        <v>13</v>
      </c>
      <c r="I69" s="67">
        <v>284369</v>
      </c>
      <c r="J69" s="20">
        <v>284369</v>
      </c>
      <c r="K69" s="19">
        <f t="shared" si="11"/>
        <v>0</v>
      </c>
      <c r="L69" s="12">
        <f t="shared" si="0"/>
        <v>100</v>
      </c>
    </row>
    <row r="70" spans="1:12" ht="25.5" x14ac:dyDescent="0.25">
      <c r="A70" s="63" t="s">
        <v>125</v>
      </c>
      <c r="B70" s="64" t="s">
        <v>8</v>
      </c>
      <c r="C70" s="64">
        <v>14</v>
      </c>
      <c r="D70" s="64" t="s">
        <v>35</v>
      </c>
      <c r="E70" s="64" t="s">
        <v>34</v>
      </c>
      <c r="F70" s="65" t="s">
        <v>33</v>
      </c>
      <c r="G70" s="66" t="s">
        <v>136</v>
      </c>
      <c r="H70" s="25" t="s">
        <v>13</v>
      </c>
      <c r="I70" s="67">
        <v>15000</v>
      </c>
      <c r="J70" s="20">
        <v>15000</v>
      </c>
      <c r="K70" s="19">
        <f t="shared" si="11"/>
        <v>0</v>
      </c>
      <c r="L70" s="12">
        <f t="shared" ref="L70:L75" si="14">J70/I70*100</f>
        <v>100</v>
      </c>
    </row>
    <row r="71" spans="1:12" ht="25.5" x14ac:dyDescent="0.25">
      <c r="A71" s="63" t="s">
        <v>125</v>
      </c>
      <c r="B71" s="64" t="s">
        <v>8</v>
      </c>
      <c r="C71" s="64">
        <v>14</v>
      </c>
      <c r="D71" s="64" t="s">
        <v>35</v>
      </c>
      <c r="E71" s="64" t="s">
        <v>34</v>
      </c>
      <c r="F71" s="65" t="s">
        <v>33</v>
      </c>
      <c r="G71" s="66" t="s">
        <v>137</v>
      </c>
      <c r="H71" s="25" t="s">
        <v>13</v>
      </c>
      <c r="I71" s="67">
        <v>15000</v>
      </c>
      <c r="J71" s="20">
        <v>15000</v>
      </c>
      <c r="K71" s="19">
        <f t="shared" si="11"/>
        <v>0</v>
      </c>
      <c r="L71" s="12">
        <f t="shared" si="14"/>
        <v>100</v>
      </c>
    </row>
    <row r="72" spans="1:12" ht="25.5" x14ac:dyDescent="0.25">
      <c r="A72" s="63" t="s">
        <v>125</v>
      </c>
      <c r="B72" s="64" t="s">
        <v>8</v>
      </c>
      <c r="C72" s="64">
        <v>14</v>
      </c>
      <c r="D72" s="64" t="s">
        <v>35</v>
      </c>
      <c r="E72" s="64" t="s">
        <v>34</v>
      </c>
      <c r="F72" s="65" t="s">
        <v>33</v>
      </c>
      <c r="G72" s="66" t="s">
        <v>138</v>
      </c>
      <c r="H72" s="25" t="s">
        <v>13</v>
      </c>
      <c r="I72" s="67">
        <v>17000</v>
      </c>
      <c r="J72" s="20">
        <v>17000</v>
      </c>
      <c r="K72" s="19">
        <f t="shared" si="11"/>
        <v>0</v>
      </c>
      <c r="L72" s="12">
        <f t="shared" si="14"/>
        <v>100</v>
      </c>
    </row>
    <row r="73" spans="1:12" ht="25.5" x14ac:dyDescent="0.25">
      <c r="A73" s="63" t="s">
        <v>125</v>
      </c>
      <c r="B73" s="64" t="s">
        <v>8</v>
      </c>
      <c r="C73" s="64">
        <v>14</v>
      </c>
      <c r="D73" s="64" t="s">
        <v>35</v>
      </c>
      <c r="E73" s="64" t="s">
        <v>34</v>
      </c>
      <c r="F73" s="65" t="s">
        <v>33</v>
      </c>
      <c r="G73" s="66" t="s">
        <v>139</v>
      </c>
      <c r="H73" s="25" t="s">
        <v>13</v>
      </c>
      <c r="I73" s="67">
        <v>20000</v>
      </c>
      <c r="J73" s="20">
        <v>20000</v>
      </c>
      <c r="K73" s="19">
        <f t="shared" si="11"/>
        <v>0</v>
      </c>
      <c r="L73" s="12">
        <f t="shared" si="14"/>
        <v>100</v>
      </c>
    </row>
    <row r="74" spans="1:12" ht="25.5" x14ac:dyDescent="0.25">
      <c r="A74" s="63" t="s">
        <v>125</v>
      </c>
      <c r="B74" s="64" t="s">
        <v>8</v>
      </c>
      <c r="C74" s="64">
        <v>14</v>
      </c>
      <c r="D74" s="64" t="s">
        <v>35</v>
      </c>
      <c r="E74" s="64" t="s">
        <v>34</v>
      </c>
      <c r="F74" s="65" t="s">
        <v>33</v>
      </c>
      <c r="G74" s="66" t="s">
        <v>140</v>
      </c>
      <c r="H74" s="25" t="s">
        <v>13</v>
      </c>
      <c r="I74" s="67">
        <v>497000</v>
      </c>
      <c r="J74" s="20">
        <v>317907.77</v>
      </c>
      <c r="K74" s="19">
        <f t="shared" si="11"/>
        <v>179092.22999999998</v>
      </c>
      <c r="L74" s="12">
        <f t="shared" si="14"/>
        <v>63.965346076458751</v>
      </c>
    </row>
    <row r="75" spans="1:12" ht="25.5" x14ac:dyDescent="0.25">
      <c r="A75" s="63" t="s">
        <v>125</v>
      </c>
      <c r="B75" s="64" t="s">
        <v>8</v>
      </c>
      <c r="C75" s="64">
        <v>14</v>
      </c>
      <c r="D75" s="64" t="s">
        <v>35</v>
      </c>
      <c r="E75" s="64" t="s">
        <v>34</v>
      </c>
      <c r="F75" s="65" t="s">
        <v>33</v>
      </c>
      <c r="G75" s="66" t="s">
        <v>141</v>
      </c>
      <c r="H75" s="25" t="s">
        <v>13</v>
      </c>
      <c r="I75" s="67">
        <v>241441.3</v>
      </c>
      <c r="J75" s="20">
        <v>198176.55</v>
      </c>
      <c r="K75" s="19">
        <f t="shared" si="11"/>
        <v>43264.75</v>
      </c>
      <c r="L75" s="12">
        <f t="shared" si="14"/>
        <v>82.080634092013256</v>
      </c>
    </row>
    <row r="76" spans="1:12" x14ac:dyDescent="0.25">
      <c r="I76" s="68" t="e">
        <f>#REF!+федеральные!I4</f>
        <v>#REF!</v>
      </c>
      <c r="J76" s="68" t="e">
        <f>#REF!+федеральные!J4</f>
        <v>#REF!</v>
      </c>
      <c r="K76" s="68" t="e">
        <f>#REF!+федеральные!K4</f>
        <v>#REF!</v>
      </c>
    </row>
    <row r="78" spans="1:12" x14ac:dyDescent="0.25">
      <c r="I78" s="68"/>
      <c r="J78" s="68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view="pageBreakPreview" zoomScale="80" zoomScaleSheetLayoutView="80" workbookViewId="0">
      <selection activeCell="W7" sqref="W7"/>
    </sheetView>
  </sheetViews>
  <sheetFormatPr defaultRowHeight="15" outlineLevelRow="6" x14ac:dyDescent="0.25"/>
  <cols>
    <col min="1" max="1" width="47.140625" style="1" customWidth="1"/>
    <col min="2" max="2" width="6.42578125" style="1" customWidth="1"/>
    <col min="3" max="3" width="5.5703125" style="1" customWidth="1"/>
    <col min="4" max="4" width="5.7109375" style="1" customWidth="1"/>
    <col min="5" max="5" width="10.7109375" style="1" customWidth="1"/>
    <col min="6" max="6" width="5.42578125" style="1" customWidth="1"/>
    <col min="7" max="7" width="23" style="1" customWidth="1"/>
    <col min="8" max="8" width="5.85546875" style="1" customWidth="1"/>
    <col min="9" max="9" width="20.5703125" style="1" customWidth="1"/>
    <col min="10" max="10" width="18" style="1" customWidth="1"/>
    <col min="11" max="11" width="14.5703125" style="1" customWidth="1"/>
    <col min="12" max="14" width="9.140625" style="1"/>
    <col min="15" max="15" width="18" style="1" bestFit="1" customWidth="1"/>
    <col min="16" max="19" width="9.140625" style="1"/>
    <col min="20" max="20" width="14.85546875" style="1" bestFit="1" customWidth="1"/>
    <col min="21" max="16384" width="9.140625" style="1"/>
  </cols>
  <sheetData>
    <row r="1" spans="1:20" ht="15.75" customHeight="1" x14ac:dyDescent="0.25">
      <c r="A1" s="69" t="s">
        <v>151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20" ht="12" customHeight="1" x14ac:dyDescent="0.25">
      <c r="A2" s="92"/>
      <c r="B2" s="93"/>
      <c r="C2" s="93"/>
      <c r="D2" s="93"/>
      <c r="E2" s="93"/>
      <c r="F2" s="93"/>
      <c r="G2" s="93"/>
      <c r="H2" s="93"/>
      <c r="I2" s="93"/>
    </row>
    <row r="3" spans="1:20" s="4" customFormat="1" ht="41.25" customHeight="1" x14ac:dyDescent="0.25">
      <c r="A3" s="70"/>
      <c r="B3" s="70" t="s">
        <v>1</v>
      </c>
      <c r="C3" s="70" t="s">
        <v>2</v>
      </c>
      <c r="D3" s="70" t="s">
        <v>3</v>
      </c>
      <c r="E3" s="70" t="s">
        <v>4</v>
      </c>
      <c r="F3" s="70" t="s">
        <v>5</v>
      </c>
      <c r="G3" s="70" t="s">
        <v>6</v>
      </c>
      <c r="H3" s="70" t="s">
        <v>54</v>
      </c>
      <c r="I3" s="71" t="s">
        <v>80</v>
      </c>
      <c r="J3" s="3" t="s">
        <v>153</v>
      </c>
      <c r="K3" s="3" t="s">
        <v>149</v>
      </c>
      <c r="L3" s="3" t="s">
        <v>55</v>
      </c>
      <c r="N3" s="98"/>
      <c r="O3" s="98" t="s">
        <v>157</v>
      </c>
      <c r="P3" s="98"/>
      <c r="Q3" s="98"/>
      <c r="R3" s="98"/>
      <c r="S3" s="98"/>
      <c r="T3" s="98" t="s">
        <v>158</v>
      </c>
    </row>
    <row r="4" spans="1:20" x14ac:dyDescent="0.25">
      <c r="A4" s="40" t="s">
        <v>40</v>
      </c>
      <c r="B4" s="41"/>
      <c r="C4" s="41"/>
      <c r="D4" s="41"/>
      <c r="E4" s="41"/>
      <c r="F4" s="41"/>
      <c r="G4" s="41"/>
      <c r="H4" s="64"/>
      <c r="I4" s="72">
        <f>SUM(I5:I47)</f>
        <v>925225300.00000012</v>
      </c>
      <c r="J4" s="72">
        <f t="shared" ref="J4:K4" si="0">SUM(J5:J47)</f>
        <v>610905573.85000002</v>
      </c>
      <c r="K4" s="72">
        <f t="shared" si="0"/>
        <v>314319726.14999998</v>
      </c>
      <c r="L4" s="72">
        <f>J4/I4*100</f>
        <v>66.027763599849678</v>
      </c>
      <c r="N4" s="99"/>
      <c r="O4" s="99"/>
      <c r="P4" s="99"/>
      <c r="Q4" s="99"/>
      <c r="R4" s="99"/>
      <c r="S4" s="99"/>
      <c r="T4" s="99"/>
    </row>
    <row r="5" spans="1:20" ht="25.5" x14ac:dyDescent="0.25">
      <c r="A5" s="40" t="s">
        <v>79</v>
      </c>
      <c r="B5" s="41" t="s">
        <v>8</v>
      </c>
      <c r="C5" s="41" t="s">
        <v>9</v>
      </c>
      <c r="D5" s="41" t="s">
        <v>10</v>
      </c>
      <c r="E5" s="41" t="s">
        <v>87</v>
      </c>
      <c r="F5" s="41" t="s">
        <v>12</v>
      </c>
      <c r="G5" s="6" t="s">
        <v>105</v>
      </c>
      <c r="H5" s="85" t="s">
        <v>19</v>
      </c>
      <c r="I5" s="86">
        <v>2814500</v>
      </c>
      <c r="J5" s="86"/>
      <c r="K5" s="39">
        <f t="shared" ref="K5" si="1">I5-J5</f>
        <v>2814500</v>
      </c>
      <c r="L5" s="87">
        <f t="shared" ref="L5" si="2">J5/I5*100</f>
        <v>0</v>
      </c>
      <c r="N5" s="99"/>
      <c r="O5" s="100">
        <f>SUM(J5:J21)</f>
        <v>424962227.30000001</v>
      </c>
      <c r="P5" s="99" t="s">
        <v>155</v>
      </c>
      <c r="Q5" s="99"/>
      <c r="R5" s="99"/>
      <c r="S5" s="99"/>
      <c r="T5" s="100">
        <f>SUM(I5:I21)</f>
        <v>651003600</v>
      </c>
    </row>
    <row r="6" spans="1:20" ht="97.5" customHeight="1" outlineLevel="6" x14ac:dyDescent="0.25">
      <c r="A6" s="73" t="s">
        <v>73</v>
      </c>
      <c r="B6" s="74" t="s">
        <v>8</v>
      </c>
      <c r="C6" s="41" t="s">
        <v>9</v>
      </c>
      <c r="D6" s="41" t="s">
        <v>10</v>
      </c>
      <c r="E6" s="41" t="s">
        <v>75</v>
      </c>
      <c r="F6" s="41">
        <v>811</v>
      </c>
      <c r="G6" s="36" t="s">
        <v>106</v>
      </c>
      <c r="H6" s="41" t="s">
        <v>19</v>
      </c>
      <c r="I6" s="75">
        <v>25000000</v>
      </c>
      <c r="J6" s="75"/>
      <c r="K6" s="76">
        <f t="shared" ref="K6:K31" si="3">I6-J6</f>
        <v>25000000</v>
      </c>
      <c r="L6" s="77">
        <f t="shared" ref="L6:L31" si="4">J6/I6*100</f>
        <v>0</v>
      </c>
      <c r="N6" s="99"/>
      <c r="O6" s="101">
        <f>SUM(J22:J47)</f>
        <v>185943346.55000004</v>
      </c>
      <c r="P6" s="99" t="s">
        <v>156</v>
      </c>
      <c r="Q6" s="99"/>
      <c r="R6" s="99"/>
      <c r="S6" s="99"/>
      <c r="T6" s="100">
        <f>SUM(I22:I47)</f>
        <v>274221700</v>
      </c>
    </row>
    <row r="7" spans="1:20" ht="81.75" customHeight="1" outlineLevel="6" x14ac:dyDescent="0.25">
      <c r="A7" s="78" t="s">
        <v>43</v>
      </c>
      <c r="B7" s="41" t="s">
        <v>8</v>
      </c>
      <c r="C7" s="41" t="s">
        <v>9</v>
      </c>
      <c r="D7" s="41" t="s">
        <v>10</v>
      </c>
      <c r="E7" s="41" t="s">
        <v>21</v>
      </c>
      <c r="F7" s="41" t="s">
        <v>12</v>
      </c>
      <c r="G7" s="36" t="s">
        <v>107</v>
      </c>
      <c r="H7" s="41" t="s">
        <v>19</v>
      </c>
      <c r="I7" s="79">
        <v>13661220</v>
      </c>
      <c r="J7" s="79">
        <v>12707440.609999999</v>
      </c>
      <c r="K7" s="39">
        <f t="shared" si="3"/>
        <v>953779.3900000006</v>
      </c>
      <c r="L7" s="42">
        <f t="shared" si="4"/>
        <v>93.018343969279456</v>
      </c>
      <c r="N7" s="99"/>
      <c r="O7" s="100">
        <f>O5+O6</f>
        <v>610905573.85000002</v>
      </c>
      <c r="P7" s="99"/>
      <c r="Q7" s="99"/>
      <c r="R7" s="99"/>
      <c r="S7" s="99"/>
      <c r="T7" s="100">
        <f>T5+T6</f>
        <v>925225300</v>
      </c>
    </row>
    <row r="8" spans="1:20" ht="108.75" customHeight="1" outlineLevel="6" x14ac:dyDescent="0.25">
      <c r="A8" s="40" t="s">
        <v>44</v>
      </c>
      <c r="B8" s="41" t="s">
        <v>8</v>
      </c>
      <c r="C8" s="41" t="s">
        <v>9</v>
      </c>
      <c r="D8" s="41" t="s">
        <v>10</v>
      </c>
      <c r="E8" s="41" t="s">
        <v>22</v>
      </c>
      <c r="F8" s="41">
        <v>813</v>
      </c>
      <c r="G8" s="36" t="s">
        <v>107</v>
      </c>
      <c r="H8" s="41" t="s">
        <v>19</v>
      </c>
      <c r="I8" s="11">
        <v>55763280</v>
      </c>
      <c r="J8" s="11">
        <v>55763280</v>
      </c>
      <c r="K8" s="39">
        <f t="shared" si="3"/>
        <v>0</v>
      </c>
      <c r="L8" s="42">
        <f t="shared" si="4"/>
        <v>100</v>
      </c>
      <c r="N8" s="99"/>
      <c r="O8" s="99"/>
      <c r="P8" s="99"/>
      <c r="Q8" s="99"/>
      <c r="R8" s="99"/>
      <c r="S8" s="99"/>
      <c r="T8" s="99"/>
    </row>
    <row r="9" spans="1:20" ht="54.75" customHeight="1" outlineLevel="6" x14ac:dyDescent="0.25">
      <c r="A9" s="40" t="s">
        <v>45</v>
      </c>
      <c r="B9" s="41" t="s">
        <v>8</v>
      </c>
      <c r="C9" s="41" t="s">
        <v>9</v>
      </c>
      <c r="D9" s="41" t="s">
        <v>10</v>
      </c>
      <c r="E9" s="41" t="s">
        <v>23</v>
      </c>
      <c r="F9" s="41">
        <v>813</v>
      </c>
      <c r="G9" s="36" t="s">
        <v>107</v>
      </c>
      <c r="H9" s="41" t="s">
        <v>19</v>
      </c>
      <c r="I9" s="11">
        <v>59000000</v>
      </c>
      <c r="J9" s="11">
        <v>56430498.280000001</v>
      </c>
      <c r="K9" s="39">
        <f t="shared" ref="K9" si="5">I9-J9</f>
        <v>2569501.7199999988</v>
      </c>
      <c r="L9" s="42">
        <f t="shared" ref="L9" si="6">J9/I9*100</f>
        <v>95.644912338983062</v>
      </c>
    </row>
    <row r="10" spans="1:20" ht="70.5" customHeight="1" outlineLevel="6" x14ac:dyDescent="0.25">
      <c r="A10" s="40" t="s">
        <v>46</v>
      </c>
      <c r="B10" s="41" t="s">
        <v>8</v>
      </c>
      <c r="C10" s="41" t="s">
        <v>9</v>
      </c>
      <c r="D10" s="41" t="s">
        <v>10</v>
      </c>
      <c r="E10" s="41" t="s">
        <v>24</v>
      </c>
      <c r="F10" s="41">
        <v>813</v>
      </c>
      <c r="G10" s="36" t="s">
        <v>107</v>
      </c>
      <c r="H10" s="41" t="s">
        <v>19</v>
      </c>
      <c r="I10" s="11">
        <v>10000000</v>
      </c>
      <c r="J10" s="11">
        <v>7438961.3499999996</v>
      </c>
      <c r="K10" s="39">
        <f t="shared" si="3"/>
        <v>2561038.6500000004</v>
      </c>
      <c r="L10" s="42">
        <f t="shared" si="4"/>
        <v>74.389613499999996</v>
      </c>
    </row>
    <row r="11" spans="1:20" ht="66.75" customHeight="1" outlineLevel="6" x14ac:dyDescent="0.25">
      <c r="A11" s="40" t="s">
        <v>88</v>
      </c>
      <c r="B11" s="41" t="s">
        <v>8</v>
      </c>
      <c r="C11" s="41" t="s">
        <v>9</v>
      </c>
      <c r="D11" s="41" t="s">
        <v>10</v>
      </c>
      <c r="E11" s="41" t="s">
        <v>74</v>
      </c>
      <c r="F11" s="41">
        <v>813</v>
      </c>
      <c r="G11" s="36" t="s">
        <v>107</v>
      </c>
      <c r="H11" s="41" t="s">
        <v>19</v>
      </c>
      <c r="I11" s="11">
        <v>20000000</v>
      </c>
      <c r="J11" s="11">
        <v>20000000</v>
      </c>
      <c r="K11" s="39">
        <f t="shared" si="3"/>
        <v>0</v>
      </c>
      <c r="L11" s="42">
        <f t="shared" si="4"/>
        <v>100</v>
      </c>
    </row>
    <row r="12" spans="1:20" ht="72.75" customHeight="1" outlineLevel="6" x14ac:dyDescent="0.25">
      <c r="A12" s="40" t="s">
        <v>47</v>
      </c>
      <c r="B12" s="41" t="s">
        <v>8</v>
      </c>
      <c r="C12" s="41" t="s">
        <v>9</v>
      </c>
      <c r="D12" s="41" t="s">
        <v>10</v>
      </c>
      <c r="E12" s="41" t="s">
        <v>25</v>
      </c>
      <c r="F12" s="41">
        <v>813</v>
      </c>
      <c r="G12" s="36" t="s">
        <v>107</v>
      </c>
      <c r="H12" s="41" t="s">
        <v>19</v>
      </c>
      <c r="I12" s="11">
        <v>60000000</v>
      </c>
      <c r="J12" s="11">
        <v>60000000</v>
      </c>
      <c r="K12" s="39">
        <f t="shared" si="3"/>
        <v>0</v>
      </c>
      <c r="L12" s="42">
        <f t="shared" si="4"/>
        <v>100</v>
      </c>
    </row>
    <row r="13" spans="1:20" ht="72.75" customHeight="1" outlineLevel="6" x14ac:dyDescent="0.25">
      <c r="A13" s="40" t="s">
        <v>71</v>
      </c>
      <c r="B13" s="41" t="s">
        <v>8</v>
      </c>
      <c r="C13" s="41" t="s">
        <v>9</v>
      </c>
      <c r="D13" s="41" t="s">
        <v>10</v>
      </c>
      <c r="E13" s="41" t="s">
        <v>72</v>
      </c>
      <c r="F13" s="41">
        <v>813</v>
      </c>
      <c r="G13" s="36" t="s">
        <v>107</v>
      </c>
      <c r="H13" s="41" t="s">
        <v>19</v>
      </c>
      <c r="I13" s="11">
        <v>2000000</v>
      </c>
      <c r="J13" s="11">
        <v>2000000</v>
      </c>
      <c r="K13" s="39">
        <f t="shared" si="3"/>
        <v>0</v>
      </c>
      <c r="L13" s="42">
        <f t="shared" si="4"/>
        <v>100</v>
      </c>
    </row>
    <row r="14" spans="1:20" ht="68.25" customHeight="1" outlineLevel="6" x14ac:dyDescent="0.25">
      <c r="A14" s="40" t="s">
        <v>89</v>
      </c>
      <c r="B14" s="41" t="s">
        <v>8</v>
      </c>
      <c r="C14" s="41" t="s">
        <v>9</v>
      </c>
      <c r="D14" s="41" t="s">
        <v>10</v>
      </c>
      <c r="E14" s="41" t="s">
        <v>90</v>
      </c>
      <c r="F14" s="41" t="s">
        <v>12</v>
      </c>
      <c r="G14" s="36" t="s">
        <v>108</v>
      </c>
      <c r="H14" s="41" t="s">
        <v>19</v>
      </c>
      <c r="I14" s="42">
        <v>159151500</v>
      </c>
      <c r="J14" s="11"/>
      <c r="K14" s="39">
        <f t="shared" si="3"/>
        <v>159151500</v>
      </c>
      <c r="L14" s="42">
        <f t="shared" si="4"/>
        <v>0</v>
      </c>
    </row>
    <row r="15" spans="1:20" ht="34.5" customHeight="1" outlineLevel="6" x14ac:dyDescent="0.25">
      <c r="A15" s="40" t="s">
        <v>91</v>
      </c>
      <c r="B15" s="41" t="s">
        <v>8</v>
      </c>
      <c r="C15" s="41" t="s">
        <v>9</v>
      </c>
      <c r="D15" s="41" t="s">
        <v>10</v>
      </c>
      <c r="E15" s="41" t="s">
        <v>92</v>
      </c>
      <c r="F15" s="41">
        <v>521</v>
      </c>
      <c r="G15" s="36" t="s">
        <v>109</v>
      </c>
      <c r="H15" s="41" t="s">
        <v>19</v>
      </c>
      <c r="I15" s="42">
        <v>21685600</v>
      </c>
      <c r="J15" s="11"/>
      <c r="K15" s="39">
        <f t="shared" ref="K15" si="7">I15-J15</f>
        <v>21685600</v>
      </c>
      <c r="L15" s="42">
        <f t="shared" ref="L15" si="8">J15/I15*100</f>
        <v>0</v>
      </c>
    </row>
    <row r="16" spans="1:20" ht="66" customHeight="1" outlineLevel="6" x14ac:dyDescent="0.25">
      <c r="A16" s="40" t="s">
        <v>145</v>
      </c>
      <c r="B16" s="41" t="s">
        <v>8</v>
      </c>
      <c r="C16" s="41" t="s">
        <v>9</v>
      </c>
      <c r="D16" s="41" t="s">
        <v>10</v>
      </c>
      <c r="E16" s="41" t="s">
        <v>146</v>
      </c>
      <c r="F16" s="41">
        <v>811</v>
      </c>
      <c r="G16" s="36" t="s">
        <v>147</v>
      </c>
      <c r="H16" s="41" t="s">
        <v>19</v>
      </c>
      <c r="I16" s="42">
        <v>7750000</v>
      </c>
      <c r="J16" s="11">
        <v>2227147.06</v>
      </c>
      <c r="K16" s="39">
        <f t="shared" ref="K16" si="9">I16-J16</f>
        <v>5522852.9399999995</v>
      </c>
      <c r="L16" s="42">
        <f t="shared" ref="L16" si="10">J16/I16*100</f>
        <v>28.73738141935484</v>
      </c>
    </row>
    <row r="17" spans="1:12" ht="25.5" outlineLevel="6" x14ac:dyDescent="0.25">
      <c r="A17" s="40" t="s">
        <v>48</v>
      </c>
      <c r="B17" s="41" t="s">
        <v>8</v>
      </c>
      <c r="C17" s="41" t="s">
        <v>9</v>
      </c>
      <c r="D17" s="41" t="s">
        <v>10</v>
      </c>
      <c r="E17" s="41" t="s">
        <v>66</v>
      </c>
      <c r="F17" s="41">
        <v>811</v>
      </c>
      <c r="G17" s="36" t="s">
        <v>110</v>
      </c>
      <c r="H17" s="41" t="s">
        <v>19</v>
      </c>
      <c r="I17" s="42">
        <v>5782600</v>
      </c>
      <c r="J17" s="11"/>
      <c r="K17" s="39">
        <f t="shared" ref="K17" si="11">I17-J17</f>
        <v>5782600</v>
      </c>
      <c r="L17" s="42">
        <f t="shared" si="4"/>
        <v>0</v>
      </c>
    </row>
    <row r="18" spans="1:12" ht="95.25" customHeight="1" outlineLevel="6" x14ac:dyDescent="0.25">
      <c r="A18" s="9" t="s">
        <v>67</v>
      </c>
      <c r="B18" s="41" t="s">
        <v>8</v>
      </c>
      <c r="C18" s="41" t="s">
        <v>9</v>
      </c>
      <c r="D18" s="41" t="s">
        <v>10</v>
      </c>
      <c r="E18" s="41" t="s">
        <v>28</v>
      </c>
      <c r="F18" s="41" t="s">
        <v>29</v>
      </c>
      <c r="G18" s="36" t="s">
        <v>106</v>
      </c>
      <c r="H18" s="41" t="s">
        <v>19</v>
      </c>
      <c r="I18" s="11">
        <v>56804900</v>
      </c>
      <c r="J18" s="11">
        <v>56804900</v>
      </c>
      <c r="K18" s="39">
        <f>I18-J18</f>
        <v>0</v>
      </c>
      <c r="L18" s="42">
        <f>J18/I18*100</f>
        <v>100</v>
      </c>
    </row>
    <row r="19" spans="1:12" ht="77.25" customHeight="1" outlineLevel="6" x14ac:dyDescent="0.25">
      <c r="A19" s="9" t="s">
        <v>68</v>
      </c>
      <c r="B19" s="6" t="s">
        <v>8</v>
      </c>
      <c r="C19" s="6" t="s">
        <v>9</v>
      </c>
      <c r="D19" s="6" t="s">
        <v>10</v>
      </c>
      <c r="E19" s="6" t="s">
        <v>69</v>
      </c>
      <c r="F19" s="6" t="s">
        <v>20</v>
      </c>
      <c r="G19" s="36" t="s">
        <v>106</v>
      </c>
      <c r="H19" s="41" t="s">
        <v>19</v>
      </c>
      <c r="I19" s="11">
        <v>100000000</v>
      </c>
      <c r="J19" s="11">
        <v>100000000</v>
      </c>
      <c r="K19" s="39">
        <f t="shared" si="3"/>
        <v>0</v>
      </c>
      <c r="L19" s="42">
        <f t="shared" si="4"/>
        <v>100</v>
      </c>
    </row>
    <row r="20" spans="1:12" ht="29.25" customHeight="1" outlineLevel="6" x14ac:dyDescent="0.25">
      <c r="A20" s="40" t="s">
        <v>51</v>
      </c>
      <c r="B20" s="41" t="s">
        <v>8</v>
      </c>
      <c r="C20" s="41" t="s">
        <v>9</v>
      </c>
      <c r="D20" s="41" t="s">
        <v>10</v>
      </c>
      <c r="E20" s="41" t="s">
        <v>70</v>
      </c>
      <c r="F20" s="41" t="s">
        <v>30</v>
      </c>
      <c r="G20" s="51" t="s">
        <v>111</v>
      </c>
      <c r="H20" s="41" t="s">
        <v>19</v>
      </c>
      <c r="I20" s="42">
        <v>20379700</v>
      </c>
      <c r="J20" s="11">
        <v>20379700</v>
      </c>
      <c r="K20" s="39">
        <f t="shared" si="3"/>
        <v>0</v>
      </c>
      <c r="L20" s="42">
        <f t="shared" si="4"/>
        <v>100</v>
      </c>
    </row>
    <row r="21" spans="1:12" ht="33" customHeight="1" outlineLevel="6" x14ac:dyDescent="0.25">
      <c r="A21" s="40" t="s">
        <v>51</v>
      </c>
      <c r="B21" s="41" t="s">
        <v>8</v>
      </c>
      <c r="C21" s="41" t="s">
        <v>9</v>
      </c>
      <c r="D21" s="41" t="s">
        <v>10</v>
      </c>
      <c r="E21" s="41" t="s">
        <v>70</v>
      </c>
      <c r="F21" s="80" t="s">
        <v>20</v>
      </c>
      <c r="G21" s="51" t="s">
        <v>111</v>
      </c>
      <c r="H21" s="74" t="s">
        <v>19</v>
      </c>
      <c r="I21" s="42">
        <v>31210300</v>
      </c>
      <c r="J21" s="11">
        <v>31210300</v>
      </c>
      <c r="K21" s="39">
        <f t="shared" si="3"/>
        <v>0</v>
      </c>
      <c r="L21" s="42">
        <f t="shared" si="4"/>
        <v>100</v>
      </c>
    </row>
    <row r="22" spans="1:12" ht="72" customHeight="1" outlineLevel="6" x14ac:dyDescent="0.25">
      <c r="A22" s="40" t="s">
        <v>97</v>
      </c>
      <c r="B22" s="41" t="s">
        <v>8</v>
      </c>
      <c r="C22" s="41" t="s">
        <v>9</v>
      </c>
      <c r="D22" s="41" t="s">
        <v>10</v>
      </c>
      <c r="E22" s="41" t="s">
        <v>98</v>
      </c>
      <c r="F22" s="80">
        <v>811</v>
      </c>
      <c r="G22" s="81" t="s">
        <v>119</v>
      </c>
      <c r="H22" s="74" t="s">
        <v>19</v>
      </c>
      <c r="I22" s="42">
        <v>770700</v>
      </c>
      <c r="J22" s="94">
        <v>30869.439999999999</v>
      </c>
      <c r="K22" s="39">
        <f t="shared" si="3"/>
        <v>739830.56</v>
      </c>
      <c r="L22" s="42">
        <f t="shared" si="4"/>
        <v>4.0053769300635782</v>
      </c>
    </row>
    <row r="23" spans="1:12" ht="47.25" customHeight="1" outlineLevel="6" x14ac:dyDescent="0.25">
      <c r="A23" s="82" t="s">
        <v>99</v>
      </c>
      <c r="B23" s="74" t="s">
        <v>8</v>
      </c>
      <c r="C23" s="36" t="s">
        <v>10</v>
      </c>
      <c r="D23" s="36" t="s">
        <v>35</v>
      </c>
      <c r="E23" s="41" t="s">
        <v>100</v>
      </c>
      <c r="F23" s="80" t="s">
        <v>33</v>
      </c>
      <c r="G23" s="54" t="s">
        <v>112</v>
      </c>
      <c r="H23" s="74" t="s">
        <v>19</v>
      </c>
      <c r="I23" s="42">
        <v>523583.33</v>
      </c>
      <c r="J23" s="95">
        <v>523583.33</v>
      </c>
      <c r="K23" s="39">
        <f t="shared" si="3"/>
        <v>0</v>
      </c>
      <c r="L23" s="42">
        <f t="shared" si="4"/>
        <v>100</v>
      </c>
    </row>
    <row r="24" spans="1:12" ht="47.25" customHeight="1" outlineLevel="6" x14ac:dyDescent="0.25">
      <c r="A24" s="82" t="s">
        <v>99</v>
      </c>
      <c r="B24" s="74" t="s">
        <v>8</v>
      </c>
      <c r="C24" s="36" t="s">
        <v>10</v>
      </c>
      <c r="D24" s="36" t="s">
        <v>35</v>
      </c>
      <c r="E24" s="41" t="s">
        <v>100</v>
      </c>
      <c r="F24" s="80" t="s">
        <v>33</v>
      </c>
      <c r="G24" s="54" t="s">
        <v>113</v>
      </c>
      <c r="H24" s="74" t="s">
        <v>19</v>
      </c>
      <c r="I24" s="42">
        <v>422549.72</v>
      </c>
      <c r="J24" s="94">
        <v>383446.34</v>
      </c>
      <c r="K24" s="39">
        <f t="shared" ref="K24" si="12">I24-J24</f>
        <v>39103.379999999946</v>
      </c>
      <c r="L24" s="42">
        <f t="shared" ref="L24" si="13">J24/I24*100</f>
        <v>90.745851162793358</v>
      </c>
    </row>
    <row r="25" spans="1:12" ht="47.25" customHeight="1" outlineLevel="6" x14ac:dyDescent="0.25">
      <c r="A25" s="82" t="s">
        <v>99</v>
      </c>
      <c r="B25" s="74" t="s">
        <v>8</v>
      </c>
      <c r="C25" s="36" t="s">
        <v>10</v>
      </c>
      <c r="D25" s="36" t="s">
        <v>35</v>
      </c>
      <c r="E25" s="41" t="s">
        <v>100</v>
      </c>
      <c r="F25" s="80" t="s">
        <v>33</v>
      </c>
      <c r="G25" s="54" t="s">
        <v>114</v>
      </c>
      <c r="H25" s="74" t="s">
        <v>19</v>
      </c>
      <c r="I25" s="42">
        <v>668467.21</v>
      </c>
      <c r="J25" s="95">
        <v>668467.21</v>
      </c>
      <c r="K25" s="39">
        <f t="shared" ref="K25" si="14">I25-J25</f>
        <v>0</v>
      </c>
      <c r="L25" s="42">
        <f t="shared" ref="L25" si="15">J25/I25*100</f>
        <v>100</v>
      </c>
    </row>
    <row r="26" spans="1:12" ht="47.25" customHeight="1" outlineLevel="6" x14ac:dyDescent="0.25">
      <c r="A26" s="82" t="s">
        <v>99</v>
      </c>
      <c r="B26" s="74" t="s">
        <v>8</v>
      </c>
      <c r="C26" s="36" t="s">
        <v>10</v>
      </c>
      <c r="D26" s="36" t="s">
        <v>35</v>
      </c>
      <c r="E26" s="41" t="s">
        <v>100</v>
      </c>
      <c r="F26" s="80" t="s">
        <v>33</v>
      </c>
      <c r="G26" s="54" t="s">
        <v>115</v>
      </c>
      <c r="H26" s="74" t="s">
        <v>19</v>
      </c>
      <c r="I26" s="42">
        <v>1149784.02</v>
      </c>
      <c r="J26" s="95">
        <v>1149784.02</v>
      </c>
      <c r="K26" s="39">
        <f t="shared" ref="K26" si="16">I26-J26</f>
        <v>0</v>
      </c>
      <c r="L26" s="42">
        <f t="shared" ref="L26" si="17">J26/I26*100</f>
        <v>100</v>
      </c>
    </row>
    <row r="27" spans="1:12" ht="47.25" customHeight="1" outlineLevel="6" x14ac:dyDescent="0.25">
      <c r="A27" s="82" t="s">
        <v>99</v>
      </c>
      <c r="B27" s="74" t="s">
        <v>8</v>
      </c>
      <c r="C27" s="36" t="s">
        <v>10</v>
      </c>
      <c r="D27" s="36" t="s">
        <v>35</v>
      </c>
      <c r="E27" s="41" t="s">
        <v>100</v>
      </c>
      <c r="F27" s="80" t="s">
        <v>33</v>
      </c>
      <c r="G27" s="54" t="s">
        <v>116</v>
      </c>
      <c r="H27" s="74" t="s">
        <v>19</v>
      </c>
      <c r="I27" s="42">
        <v>1721860</v>
      </c>
      <c r="J27" s="94">
        <v>1721860</v>
      </c>
      <c r="K27" s="39">
        <f t="shared" ref="K27" si="18">I27-J27</f>
        <v>0</v>
      </c>
      <c r="L27" s="42">
        <f t="shared" ref="L27" si="19">J27/I27*100</f>
        <v>100</v>
      </c>
    </row>
    <row r="28" spans="1:12" ht="47.25" customHeight="1" outlineLevel="6" x14ac:dyDescent="0.25">
      <c r="A28" s="82" t="s">
        <v>99</v>
      </c>
      <c r="B28" s="74" t="s">
        <v>8</v>
      </c>
      <c r="C28" s="36" t="s">
        <v>10</v>
      </c>
      <c r="D28" s="36" t="s">
        <v>35</v>
      </c>
      <c r="E28" s="41" t="s">
        <v>100</v>
      </c>
      <c r="F28" s="80" t="s">
        <v>33</v>
      </c>
      <c r="G28" s="54" t="s">
        <v>117</v>
      </c>
      <c r="H28" s="74" t="s">
        <v>19</v>
      </c>
      <c r="I28" s="42">
        <v>1715000</v>
      </c>
      <c r="J28" s="94">
        <v>1715000</v>
      </c>
      <c r="K28" s="39">
        <f t="shared" ref="K28" si="20">I28-J28</f>
        <v>0</v>
      </c>
      <c r="L28" s="42">
        <f t="shared" ref="L28" si="21">J28/I28*100</f>
        <v>100</v>
      </c>
    </row>
    <row r="29" spans="1:12" ht="47.25" customHeight="1" outlineLevel="6" x14ac:dyDescent="0.25">
      <c r="A29" s="82" t="s">
        <v>99</v>
      </c>
      <c r="B29" s="74" t="s">
        <v>8</v>
      </c>
      <c r="C29" s="36" t="s">
        <v>10</v>
      </c>
      <c r="D29" s="36" t="s">
        <v>35</v>
      </c>
      <c r="E29" s="41" t="s">
        <v>100</v>
      </c>
      <c r="F29" s="80" t="s">
        <v>33</v>
      </c>
      <c r="G29" s="54" t="s">
        <v>118</v>
      </c>
      <c r="H29" s="74" t="s">
        <v>19</v>
      </c>
      <c r="I29" s="42">
        <v>830955.72</v>
      </c>
      <c r="J29" s="95">
        <v>830955.72</v>
      </c>
      <c r="K29" s="39">
        <f t="shared" ref="K29" si="22">I29-J29</f>
        <v>0</v>
      </c>
      <c r="L29" s="42">
        <f t="shared" ref="L29" si="23">J29/I29*100</f>
        <v>100</v>
      </c>
    </row>
    <row r="30" spans="1:12" ht="71.25" customHeight="1" outlineLevel="6" x14ac:dyDescent="0.25">
      <c r="A30" s="82" t="s">
        <v>101</v>
      </c>
      <c r="B30" s="74" t="s">
        <v>8</v>
      </c>
      <c r="C30" s="36" t="s">
        <v>56</v>
      </c>
      <c r="D30" s="36" t="s">
        <v>57</v>
      </c>
      <c r="E30" s="41" t="s">
        <v>102</v>
      </c>
      <c r="F30" s="80">
        <v>811</v>
      </c>
      <c r="G30" s="54" t="s">
        <v>123</v>
      </c>
      <c r="H30" s="74" t="s">
        <v>19</v>
      </c>
      <c r="I30" s="42">
        <v>399200</v>
      </c>
      <c r="J30" s="94"/>
      <c r="K30" s="39">
        <f t="shared" si="3"/>
        <v>399200</v>
      </c>
      <c r="L30" s="42">
        <f t="shared" si="4"/>
        <v>0</v>
      </c>
    </row>
    <row r="31" spans="1:12" ht="47.25" customHeight="1" outlineLevel="6" x14ac:dyDescent="0.25">
      <c r="A31" s="63" t="s">
        <v>103</v>
      </c>
      <c r="B31" s="64" t="s">
        <v>8</v>
      </c>
      <c r="C31" s="64" t="s">
        <v>36</v>
      </c>
      <c r="D31" s="64" t="s">
        <v>35</v>
      </c>
      <c r="E31" s="64" t="s">
        <v>104</v>
      </c>
      <c r="F31" s="65" t="s">
        <v>33</v>
      </c>
      <c r="G31" s="66" t="s">
        <v>124</v>
      </c>
      <c r="H31" s="83" t="s">
        <v>19</v>
      </c>
      <c r="I31" s="67">
        <v>8355500</v>
      </c>
      <c r="J31" s="96">
        <v>8355500</v>
      </c>
      <c r="K31" s="84">
        <f t="shared" si="3"/>
        <v>0</v>
      </c>
      <c r="L31" s="67">
        <f t="shared" si="4"/>
        <v>100</v>
      </c>
    </row>
    <row r="32" spans="1:12" ht="31.5" customHeight="1" x14ac:dyDescent="0.25">
      <c r="A32" s="63" t="s">
        <v>125</v>
      </c>
      <c r="B32" s="64" t="s">
        <v>8</v>
      </c>
      <c r="C32" s="64">
        <v>14</v>
      </c>
      <c r="D32" s="64" t="s">
        <v>35</v>
      </c>
      <c r="E32" s="64" t="s">
        <v>34</v>
      </c>
      <c r="F32" s="65" t="s">
        <v>33</v>
      </c>
      <c r="G32" s="66" t="s">
        <v>126</v>
      </c>
      <c r="H32" s="83" t="s">
        <v>19</v>
      </c>
      <c r="I32" s="67">
        <v>18670500</v>
      </c>
      <c r="J32" s="96">
        <v>13270681.65</v>
      </c>
      <c r="K32" s="84">
        <f t="shared" ref="K32:K34" si="24">I32-J32</f>
        <v>5399818.3499999996</v>
      </c>
      <c r="L32" s="67">
        <f t="shared" ref="L32:L47" si="25">J32/I32*100</f>
        <v>71.078340965694537</v>
      </c>
    </row>
    <row r="33" spans="1:12" ht="33" customHeight="1" x14ac:dyDescent="0.25">
      <c r="A33" s="63" t="s">
        <v>125</v>
      </c>
      <c r="B33" s="64" t="s">
        <v>8</v>
      </c>
      <c r="C33" s="64">
        <v>14</v>
      </c>
      <c r="D33" s="64" t="s">
        <v>35</v>
      </c>
      <c r="E33" s="64" t="s">
        <v>34</v>
      </c>
      <c r="F33" s="65" t="s">
        <v>33</v>
      </c>
      <c r="G33" s="66" t="s">
        <v>127</v>
      </c>
      <c r="H33" s="83" t="s">
        <v>19</v>
      </c>
      <c r="I33" s="67">
        <v>42510000</v>
      </c>
      <c r="J33" s="96">
        <v>30513537.539999999</v>
      </c>
      <c r="K33" s="84">
        <f t="shared" si="24"/>
        <v>11996462.460000001</v>
      </c>
      <c r="L33" s="67">
        <f t="shared" si="25"/>
        <v>71.779669583627381</v>
      </c>
    </row>
    <row r="34" spans="1:12" ht="25.5" x14ac:dyDescent="0.25">
      <c r="A34" s="63" t="s">
        <v>125</v>
      </c>
      <c r="B34" s="64" t="s">
        <v>8</v>
      </c>
      <c r="C34" s="64">
        <v>14</v>
      </c>
      <c r="D34" s="64" t="s">
        <v>35</v>
      </c>
      <c r="E34" s="64" t="s">
        <v>34</v>
      </c>
      <c r="F34" s="65" t="s">
        <v>33</v>
      </c>
      <c r="G34" s="66" t="s">
        <v>128</v>
      </c>
      <c r="H34" s="83" t="s">
        <v>19</v>
      </c>
      <c r="I34" s="67">
        <v>7293000</v>
      </c>
      <c r="J34" s="96">
        <v>1619452.38</v>
      </c>
      <c r="K34" s="84">
        <f t="shared" si="24"/>
        <v>5673547.6200000001</v>
      </c>
      <c r="L34" s="67">
        <f t="shared" si="25"/>
        <v>22.205572192513369</v>
      </c>
    </row>
    <row r="35" spans="1:12" ht="25.5" x14ac:dyDescent="0.25">
      <c r="A35" s="63" t="s">
        <v>125</v>
      </c>
      <c r="B35" s="64" t="s">
        <v>8</v>
      </c>
      <c r="C35" s="64">
        <v>14</v>
      </c>
      <c r="D35" s="64" t="s">
        <v>35</v>
      </c>
      <c r="E35" s="64" t="s">
        <v>34</v>
      </c>
      <c r="F35" s="65" t="s">
        <v>33</v>
      </c>
      <c r="G35" s="66" t="s">
        <v>129</v>
      </c>
      <c r="H35" s="83" t="s">
        <v>19</v>
      </c>
      <c r="I35" s="67">
        <v>2220000</v>
      </c>
      <c r="J35" s="96">
        <v>2220000</v>
      </c>
      <c r="K35" s="84">
        <f t="shared" ref="K35" si="26">I35-J35</f>
        <v>0</v>
      </c>
      <c r="L35" s="67">
        <f t="shared" si="25"/>
        <v>100</v>
      </c>
    </row>
    <row r="36" spans="1:12" ht="25.5" x14ac:dyDescent="0.25">
      <c r="A36" s="63" t="s">
        <v>125</v>
      </c>
      <c r="B36" s="64" t="s">
        <v>8</v>
      </c>
      <c r="C36" s="64">
        <v>14</v>
      </c>
      <c r="D36" s="64" t="s">
        <v>35</v>
      </c>
      <c r="E36" s="64" t="s">
        <v>34</v>
      </c>
      <c r="F36" s="65" t="s">
        <v>33</v>
      </c>
      <c r="G36" s="66" t="s">
        <v>130</v>
      </c>
      <c r="H36" s="83" t="s">
        <v>19</v>
      </c>
      <c r="I36" s="67">
        <v>48461000</v>
      </c>
      <c r="J36" s="96">
        <v>21128151.850000001</v>
      </c>
      <c r="K36" s="84">
        <f t="shared" ref="K36" si="27">I36-J36</f>
        <v>27332848.149999999</v>
      </c>
      <c r="L36" s="67">
        <f t="shared" si="25"/>
        <v>43.598258083819978</v>
      </c>
    </row>
    <row r="37" spans="1:12" ht="25.5" x14ac:dyDescent="0.25">
      <c r="A37" s="63" t="s">
        <v>125</v>
      </c>
      <c r="B37" s="64" t="s">
        <v>8</v>
      </c>
      <c r="C37" s="64">
        <v>14</v>
      </c>
      <c r="D37" s="64" t="s">
        <v>35</v>
      </c>
      <c r="E37" s="64" t="s">
        <v>34</v>
      </c>
      <c r="F37" s="65" t="s">
        <v>33</v>
      </c>
      <c r="G37" s="66" t="s">
        <v>131</v>
      </c>
      <c r="H37" s="83" t="s">
        <v>19</v>
      </c>
      <c r="I37" s="67">
        <v>34398000</v>
      </c>
      <c r="J37" s="96">
        <v>20269388.609999999</v>
      </c>
      <c r="K37" s="84">
        <f t="shared" ref="K37:K43" si="28">I37-J37</f>
        <v>14128611.390000001</v>
      </c>
      <c r="L37" s="67">
        <f t="shared" si="25"/>
        <v>58.926067242281519</v>
      </c>
    </row>
    <row r="38" spans="1:12" ht="25.5" x14ac:dyDescent="0.25">
      <c r="A38" s="63" t="s">
        <v>125</v>
      </c>
      <c r="B38" s="64" t="s">
        <v>8</v>
      </c>
      <c r="C38" s="64">
        <v>14</v>
      </c>
      <c r="D38" s="64" t="s">
        <v>35</v>
      </c>
      <c r="E38" s="64" t="s">
        <v>34</v>
      </c>
      <c r="F38" s="65" t="s">
        <v>33</v>
      </c>
      <c r="G38" s="66" t="s">
        <v>132</v>
      </c>
      <c r="H38" s="83" t="s">
        <v>19</v>
      </c>
      <c r="I38" s="67">
        <v>30723000</v>
      </c>
      <c r="J38" s="96">
        <v>25001845.920000002</v>
      </c>
      <c r="K38" s="84">
        <f t="shared" si="28"/>
        <v>5721154.0799999982</v>
      </c>
      <c r="L38" s="67">
        <f t="shared" si="25"/>
        <v>81.378270090811455</v>
      </c>
    </row>
    <row r="39" spans="1:12" ht="25.5" x14ac:dyDescent="0.25">
      <c r="A39" s="63" t="s">
        <v>125</v>
      </c>
      <c r="B39" s="64" t="s">
        <v>8</v>
      </c>
      <c r="C39" s="64">
        <v>14</v>
      </c>
      <c r="D39" s="64" t="s">
        <v>35</v>
      </c>
      <c r="E39" s="64" t="s">
        <v>34</v>
      </c>
      <c r="F39" s="65" t="s">
        <v>33</v>
      </c>
      <c r="G39" s="66" t="s">
        <v>133</v>
      </c>
      <c r="H39" s="83" t="s">
        <v>19</v>
      </c>
      <c r="I39" s="67">
        <v>9212000</v>
      </c>
      <c r="J39" s="96">
        <v>5527535.2599999998</v>
      </c>
      <c r="K39" s="84">
        <f t="shared" si="28"/>
        <v>3684464.74</v>
      </c>
      <c r="L39" s="67">
        <f t="shared" si="25"/>
        <v>60.003639383412931</v>
      </c>
    </row>
    <row r="40" spans="1:12" ht="25.5" x14ac:dyDescent="0.25">
      <c r="A40" s="63" t="s">
        <v>125</v>
      </c>
      <c r="B40" s="64" t="s">
        <v>8</v>
      </c>
      <c r="C40" s="64">
        <v>14</v>
      </c>
      <c r="D40" s="64" t="s">
        <v>35</v>
      </c>
      <c r="E40" s="64" t="s">
        <v>34</v>
      </c>
      <c r="F40" s="65" t="s">
        <v>33</v>
      </c>
      <c r="G40" s="66" t="s">
        <v>134</v>
      </c>
      <c r="H40" s="83" t="s">
        <v>19</v>
      </c>
      <c r="I40" s="67">
        <v>10780000</v>
      </c>
      <c r="J40" s="96">
        <v>8511977.9900000002</v>
      </c>
      <c r="K40" s="84">
        <f t="shared" si="28"/>
        <v>2268022.0099999998</v>
      </c>
      <c r="L40" s="67">
        <f t="shared" si="25"/>
        <v>78.960834786641925</v>
      </c>
    </row>
    <row r="41" spans="1:12" ht="25.5" x14ac:dyDescent="0.25">
      <c r="A41" s="63" t="s">
        <v>125</v>
      </c>
      <c r="B41" s="64" t="s">
        <v>8</v>
      </c>
      <c r="C41" s="64">
        <v>14</v>
      </c>
      <c r="D41" s="64" t="s">
        <v>35</v>
      </c>
      <c r="E41" s="64" t="s">
        <v>34</v>
      </c>
      <c r="F41" s="65" t="s">
        <v>33</v>
      </c>
      <c r="G41" s="66" t="s">
        <v>135</v>
      </c>
      <c r="H41" s="83" t="s">
        <v>19</v>
      </c>
      <c r="I41" s="67">
        <v>13931100</v>
      </c>
      <c r="J41" s="97">
        <v>13931100</v>
      </c>
      <c r="K41" s="84">
        <f t="shared" si="28"/>
        <v>0</v>
      </c>
      <c r="L41" s="67">
        <f t="shared" si="25"/>
        <v>100</v>
      </c>
    </row>
    <row r="42" spans="1:12" ht="25.5" x14ac:dyDescent="0.25">
      <c r="A42" s="63" t="s">
        <v>125</v>
      </c>
      <c r="B42" s="64" t="s">
        <v>8</v>
      </c>
      <c r="C42" s="64">
        <v>14</v>
      </c>
      <c r="D42" s="64" t="s">
        <v>35</v>
      </c>
      <c r="E42" s="64" t="s">
        <v>34</v>
      </c>
      <c r="F42" s="65" t="s">
        <v>33</v>
      </c>
      <c r="G42" s="66" t="s">
        <v>136</v>
      </c>
      <c r="H42" s="83" t="s">
        <v>19</v>
      </c>
      <c r="I42" s="67">
        <v>735000</v>
      </c>
      <c r="J42" s="96">
        <v>735000</v>
      </c>
      <c r="K42" s="84">
        <f t="shared" si="28"/>
        <v>0</v>
      </c>
      <c r="L42" s="67">
        <f t="shared" si="25"/>
        <v>100</v>
      </c>
    </row>
    <row r="43" spans="1:12" ht="25.5" x14ac:dyDescent="0.25">
      <c r="A43" s="63" t="s">
        <v>125</v>
      </c>
      <c r="B43" s="64" t="s">
        <v>8</v>
      </c>
      <c r="C43" s="64">
        <v>14</v>
      </c>
      <c r="D43" s="64" t="s">
        <v>35</v>
      </c>
      <c r="E43" s="64" t="s">
        <v>34</v>
      </c>
      <c r="F43" s="65" t="s">
        <v>33</v>
      </c>
      <c r="G43" s="66" t="s">
        <v>137</v>
      </c>
      <c r="H43" s="83" t="s">
        <v>19</v>
      </c>
      <c r="I43" s="67">
        <v>735000</v>
      </c>
      <c r="J43" s="96">
        <v>735000</v>
      </c>
      <c r="K43" s="84">
        <f t="shared" si="28"/>
        <v>0</v>
      </c>
      <c r="L43" s="67">
        <f t="shared" si="25"/>
        <v>100</v>
      </c>
    </row>
    <row r="44" spans="1:12" ht="25.5" x14ac:dyDescent="0.25">
      <c r="A44" s="63" t="s">
        <v>125</v>
      </c>
      <c r="B44" s="64" t="s">
        <v>8</v>
      </c>
      <c r="C44" s="64">
        <v>14</v>
      </c>
      <c r="D44" s="64" t="s">
        <v>35</v>
      </c>
      <c r="E44" s="64" t="s">
        <v>34</v>
      </c>
      <c r="F44" s="65" t="s">
        <v>33</v>
      </c>
      <c r="G44" s="66" t="s">
        <v>138</v>
      </c>
      <c r="H44" s="83" t="s">
        <v>19</v>
      </c>
      <c r="I44" s="67">
        <v>833000</v>
      </c>
      <c r="J44" s="96">
        <v>833000</v>
      </c>
      <c r="K44" s="84">
        <f t="shared" ref="K44:K45" si="29">I44-J44</f>
        <v>0</v>
      </c>
      <c r="L44" s="67">
        <f t="shared" si="25"/>
        <v>100</v>
      </c>
    </row>
    <row r="45" spans="1:12" ht="25.5" x14ac:dyDescent="0.25">
      <c r="A45" s="63" t="s">
        <v>125</v>
      </c>
      <c r="B45" s="64" t="s">
        <v>8</v>
      </c>
      <c r="C45" s="64">
        <v>14</v>
      </c>
      <c r="D45" s="64" t="s">
        <v>35</v>
      </c>
      <c r="E45" s="64" t="s">
        <v>34</v>
      </c>
      <c r="F45" s="65" t="s">
        <v>33</v>
      </c>
      <c r="G45" s="66" t="s">
        <v>139</v>
      </c>
      <c r="H45" s="83" t="s">
        <v>19</v>
      </c>
      <c r="I45" s="67">
        <v>980000</v>
      </c>
      <c r="J45" s="96">
        <v>980000</v>
      </c>
      <c r="K45" s="84">
        <f t="shared" si="29"/>
        <v>0</v>
      </c>
      <c r="L45" s="67">
        <f t="shared" si="25"/>
        <v>100</v>
      </c>
    </row>
    <row r="46" spans="1:12" ht="25.5" x14ac:dyDescent="0.25">
      <c r="A46" s="63" t="s">
        <v>125</v>
      </c>
      <c r="B46" s="64" t="s">
        <v>8</v>
      </c>
      <c r="C46" s="64">
        <v>14</v>
      </c>
      <c r="D46" s="64" t="s">
        <v>35</v>
      </c>
      <c r="E46" s="64" t="s">
        <v>34</v>
      </c>
      <c r="F46" s="65" t="s">
        <v>33</v>
      </c>
      <c r="G46" s="66" t="s">
        <v>140</v>
      </c>
      <c r="H46" s="83" t="s">
        <v>19</v>
      </c>
      <c r="I46" s="67">
        <v>24353000</v>
      </c>
      <c r="J46" s="96">
        <v>15577480.710000001</v>
      </c>
      <c r="K46" s="84">
        <f t="shared" ref="K46" si="30">I46-J46</f>
        <v>8775519.2899999991</v>
      </c>
      <c r="L46" s="67">
        <f t="shared" si="25"/>
        <v>63.965345994333354</v>
      </c>
    </row>
    <row r="47" spans="1:12" ht="25.5" x14ac:dyDescent="0.25">
      <c r="A47" s="63" t="s">
        <v>125</v>
      </c>
      <c r="B47" s="64" t="s">
        <v>8</v>
      </c>
      <c r="C47" s="64">
        <v>14</v>
      </c>
      <c r="D47" s="64" t="s">
        <v>35</v>
      </c>
      <c r="E47" s="64" t="s">
        <v>34</v>
      </c>
      <c r="F47" s="65" t="s">
        <v>33</v>
      </c>
      <c r="G47" s="66" t="s">
        <v>141</v>
      </c>
      <c r="H47" s="83" t="s">
        <v>19</v>
      </c>
      <c r="I47" s="67">
        <v>11829500</v>
      </c>
      <c r="J47" s="96">
        <v>9709728.5800000001</v>
      </c>
      <c r="K47" s="84">
        <f t="shared" ref="K47" si="31">I47-J47</f>
        <v>2119771.42</v>
      </c>
      <c r="L47" s="67">
        <f t="shared" si="25"/>
        <v>82.080633839130996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Татьяна Петровна Махмодьева</cp:lastModifiedBy>
  <cp:lastPrinted>2022-08-01T07:34:39Z</cp:lastPrinted>
  <dcterms:created xsi:type="dcterms:W3CDTF">2020-01-10T07:57:36Z</dcterms:created>
  <dcterms:modified xsi:type="dcterms:W3CDTF">2022-09-07T08:22:22Z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