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На сайт\О_финансирования\Справки по финансированию 2024\"/>
    </mc:Choice>
  </mc:AlternateContent>
  <bookViews>
    <workbookView xWindow="150" yWindow="1215" windowWidth="19320" windowHeight="12630" activeTab="1"/>
  </bookViews>
  <sheets>
    <sheet name="краевые" sheetId="3" r:id="rId1"/>
    <sheet name="федеральные" sheetId="4" r:id="rId2"/>
  </sheets>
  <definedNames>
    <definedName name="_xlnm.Print_Area" localSheetId="0">краевые!$A$1:$L$71</definedName>
    <definedName name="_xlnm.Print_Area" localSheetId="1">федеральные!$A$1:$L$41</definedName>
  </definedNames>
  <calcPr calcId="152511"/>
</workbook>
</file>

<file path=xl/calcChain.xml><?xml version="1.0" encoding="utf-8"?>
<calcChain xmlns="http://schemas.openxmlformats.org/spreadsheetml/2006/main">
  <c r="L30" i="3" l="1"/>
  <c r="K30" i="3"/>
  <c r="L37" i="3" l="1"/>
  <c r="K37" i="3"/>
  <c r="K48" i="3" l="1"/>
  <c r="L55" i="3" l="1"/>
  <c r="K55" i="3"/>
  <c r="L54" i="3"/>
  <c r="K54" i="3"/>
  <c r="K53" i="3" l="1"/>
  <c r="L53" i="3"/>
  <c r="K52" i="3"/>
  <c r="L52" i="3"/>
  <c r="L65" i="3" l="1"/>
  <c r="K65" i="3"/>
  <c r="L64" i="3"/>
  <c r="K64" i="3"/>
  <c r="L63" i="3"/>
  <c r="K63" i="3"/>
  <c r="L36" i="4"/>
  <c r="K36" i="4"/>
  <c r="L35" i="4"/>
  <c r="K35" i="4"/>
  <c r="L34" i="4"/>
  <c r="K34" i="4"/>
  <c r="J4" i="4" l="1"/>
  <c r="I4" i="4"/>
  <c r="J5" i="3" l="1"/>
  <c r="K67" i="3"/>
  <c r="L67" i="3"/>
  <c r="I5" i="3" l="1"/>
  <c r="L71" i="3" l="1"/>
  <c r="K71" i="3"/>
  <c r="L70" i="3"/>
  <c r="K70" i="3"/>
  <c r="L69" i="3"/>
  <c r="K69" i="3"/>
  <c r="L41" i="4"/>
  <c r="K41" i="4"/>
  <c r="L40" i="4"/>
  <c r="K40" i="4"/>
  <c r="L62" i="3" l="1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33" i="4"/>
  <c r="K33" i="4"/>
  <c r="L32" i="4"/>
  <c r="K32" i="4"/>
  <c r="L31" i="4"/>
  <c r="K31" i="4"/>
  <c r="L30" i="4"/>
  <c r="K30" i="4"/>
  <c r="L29" i="4"/>
  <c r="K29" i="4"/>
  <c r="L28" i="4"/>
  <c r="K28" i="4"/>
  <c r="L25" i="4"/>
  <c r="K25" i="4"/>
  <c r="L50" i="3"/>
  <c r="K50" i="3"/>
  <c r="L11" i="4"/>
  <c r="K11" i="4"/>
  <c r="L10" i="4"/>
  <c r="K10" i="4"/>
  <c r="L9" i="4"/>
  <c r="K9" i="4"/>
  <c r="K12" i="4"/>
  <c r="L12" i="4"/>
  <c r="K13" i="4"/>
  <c r="L13" i="4"/>
  <c r="O13" i="4"/>
  <c r="T13" i="4"/>
  <c r="K14" i="4"/>
  <c r="L14" i="4"/>
  <c r="O14" i="4"/>
  <c r="T14" i="4"/>
  <c r="K32" i="3"/>
  <c r="L32" i="3"/>
  <c r="K33" i="3"/>
  <c r="L33" i="3"/>
  <c r="K34" i="3"/>
  <c r="L34" i="3"/>
  <c r="L7" i="3"/>
  <c r="K7" i="3"/>
  <c r="L6" i="4"/>
  <c r="K6" i="4"/>
  <c r="L68" i="3" l="1"/>
  <c r="K68" i="3"/>
  <c r="L37" i="4"/>
  <c r="K37" i="4"/>
  <c r="L51" i="3"/>
  <c r="K51" i="3"/>
  <c r="L49" i="3" l="1"/>
  <c r="K49" i="3"/>
  <c r="L47" i="3"/>
  <c r="K47" i="3"/>
  <c r="L46" i="3"/>
  <c r="K46" i="3"/>
  <c r="L22" i="4"/>
  <c r="K22" i="4"/>
  <c r="L45" i="3"/>
  <c r="K45" i="3"/>
  <c r="L21" i="4"/>
  <c r="K21" i="4"/>
  <c r="L44" i="3"/>
  <c r="K44" i="3"/>
  <c r="L20" i="4"/>
  <c r="K20" i="4"/>
  <c r="L43" i="3"/>
  <c r="K43" i="3"/>
  <c r="L19" i="4"/>
  <c r="K19" i="4"/>
  <c r="L42" i="3"/>
  <c r="K42" i="3"/>
  <c r="L18" i="4"/>
  <c r="K18" i="4"/>
  <c r="L41" i="3"/>
  <c r="K41" i="3"/>
  <c r="L17" i="4"/>
  <c r="K17" i="4"/>
  <c r="L40" i="3"/>
  <c r="K40" i="3"/>
  <c r="L16" i="4"/>
  <c r="K16" i="4"/>
  <c r="L39" i="3"/>
  <c r="K39" i="3"/>
  <c r="L15" i="4"/>
  <c r="K15" i="4"/>
  <c r="T38" i="3"/>
  <c r="T40" i="3" s="1"/>
  <c r="L38" i="3"/>
  <c r="K38" i="3"/>
  <c r="L35" i="3"/>
  <c r="K35" i="3"/>
  <c r="L28" i="3"/>
  <c r="K28" i="3"/>
  <c r="L26" i="3"/>
  <c r="K26" i="3"/>
  <c r="L14" i="3"/>
  <c r="K14" i="3"/>
  <c r="K29" i="3" l="1"/>
  <c r="K13" i="3" l="1"/>
  <c r="L22" i="3" l="1"/>
  <c r="K22" i="3"/>
  <c r="L17" i="3"/>
  <c r="K17" i="3"/>
  <c r="L24" i="3" l="1"/>
  <c r="J43" i="4" l="1"/>
  <c r="L39" i="4"/>
  <c r="K39" i="4"/>
  <c r="L38" i="4"/>
  <c r="K38" i="4"/>
  <c r="L27" i="4"/>
  <c r="K27" i="4"/>
  <c r="L26" i="4"/>
  <c r="K26" i="4"/>
  <c r="L24" i="4"/>
  <c r="K24" i="4"/>
  <c r="L23" i="4"/>
  <c r="K23" i="4"/>
  <c r="L7" i="4"/>
  <c r="K7" i="4"/>
  <c r="L5" i="4"/>
  <c r="K5" i="4"/>
  <c r="L8" i="4"/>
  <c r="K8" i="4"/>
  <c r="K4" i="4" l="1"/>
  <c r="T16" i="4"/>
  <c r="L4" i="4"/>
  <c r="O16" i="4" l="1"/>
  <c r="K24" i="3" l="1"/>
  <c r="L66" i="3" l="1"/>
  <c r="K66" i="3"/>
  <c r="L31" i="3" l="1"/>
  <c r="K31" i="3"/>
  <c r="K16" i="3"/>
  <c r="K18" i="3" l="1"/>
  <c r="L18" i="3"/>
  <c r="L8" i="3" l="1"/>
  <c r="L25" i="3"/>
  <c r="L11" i="3" l="1"/>
  <c r="K11" i="3" l="1"/>
  <c r="K6" i="3"/>
  <c r="K8" i="3"/>
  <c r="K23" i="3"/>
  <c r="K25" i="3"/>
  <c r="J72" i="3" l="1"/>
  <c r="I72" i="3" l="1"/>
  <c r="L10" i="3" l="1"/>
  <c r="K10" i="3"/>
  <c r="L19" i="3"/>
  <c r="K19" i="3"/>
  <c r="L36" i="3" l="1"/>
  <c r="K36" i="3"/>
  <c r="L20" i="3" l="1"/>
  <c r="L27" i="3"/>
  <c r="L29" i="3"/>
  <c r="L6" i="3"/>
  <c r="L15" i="3"/>
  <c r="K21" i="3" l="1"/>
  <c r="K12" i="3" l="1"/>
  <c r="K15" i="3"/>
  <c r="K20" i="3"/>
  <c r="K27" i="3"/>
  <c r="K9" i="3" l="1"/>
  <c r="K5" i="3" s="1"/>
  <c r="L9" i="3"/>
  <c r="L12" i="3"/>
  <c r="L13" i="3"/>
  <c r="K72" i="3" l="1"/>
  <c r="L5" i="3"/>
</calcChain>
</file>

<file path=xl/sharedStrings.xml><?xml version="1.0" encoding="utf-8"?>
<sst xmlns="http://schemas.openxmlformats.org/spreadsheetml/2006/main" count="754" uniqueCount="149">
  <si>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</si>
  <si>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</si>
  <si>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</si>
  <si>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</si>
  <si>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</si>
  <si>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</si>
  <si>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</si>
  <si>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РегКласс</t>
  </si>
  <si>
    <t>066</t>
  </si>
  <si>
    <t>04</t>
  </si>
  <si>
    <t>05</t>
  </si>
  <si>
    <t>811</t>
  </si>
  <si>
    <t>02</t>
  </si>
  <si>
    <t>01</t>
  </si>
  <si>
    <t>812</t>
  </si>
  <si>
    <t>631</t>
  </si>
  <si>
    <t>521</t>
  </si>
  <si>
    <t>03</t>
  </si>
  <si>
    <t>10</t>
  </si>
  <si>
    <t>Министерство сельского хозяйства Забайкальского края</t>
  </si>
  <si>
    <t>Государственная поддержка сельского хозяйства</t>
  </si>
  <si>
    <t>РК</t>
  </si>
  <si>
    <t xml:space="preserve">% </t>
  </si>
  <si>
    <t>07</t>
  </si>
  <si>
    <t>09</t>
  </si>
  <si>
    <t>Участие в презентации продукции предприятий пищевой и перерабатывающей промышленности и прочие мероприятия</t>
  </si>
  <si>
    <t>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</t>
  </si>
  <si>
    <t>Подготовка проектов межевания земельных участков и на проведение кадастровых работ</t>
  </si>
  <si>
    <t>Проведение выставки сельскохозяйственных животных</t>
  </si>
  <si>
    <t>Подведение итогов трудового соперничества</t>
  </si>
  <si>
    <t>сельское хозяйство</t>
  </si>
  <si>
    <t>село</t>
  </si>
  <si>
    <t>финансирование</t>
  </si>
  <si>
    <t>лимит</t>
  </si>
  <si>
    <t>Стимулирование увеличения производства картофеля и овощей</t>
  </si>
  <si>
    <t>Развитие сельского туризма</t>
  </si>
  <si>
    <t>Сумма на 2024 год</t>
  </si>
  <si>
    <t>051I554800</t>
  </si>
  <si>
    <t>Оказание поддержки искусственного осеменения сельскохозяйственных животных</t>
  </si>
  <si>
    <t>0520107022</t>
  </si>
  <si>
    <t>0520107023</t>
  </si>
  <si>
    <t>Оказание поддержки элитного семеноводства</t>
  </si>
  <si>
    <t>0520107082</t>
  </si>
  <si>
    <t xml:space="preserve">Оказание поддержки в проведении комплекса агротехнологических работ, повышении уровня экологической безопасности сельскохозяйственного производства и повышении плодородия почв и качества почв </t>
  </si>
  <si>
    <t>0520107084</t>
  </si>
  <si>
    <t>Оказание поддержки в приобретении минеральных удобрений</t>
  </si>
  <si>
    <t>0520107085</t>
  </si>
  <si>
    <t>Оказание поддержки производства продукции растениеводства</t>
  </si>
  <si>
    <t>0520107086</t>
  </si>
  <si>
    <t>Оказание поддержки государственной регистрации прав на объекты животноводческих стоянок</t>
  </si>
  <si>
    <t>0520107088</t>
  </si>
  <si>
    <t>0520107089</t>
  </si>
  <si>
    <t>Реализация мер поддержки мероприятий Комплексной программы развития овцеводства в Забайкальском крае до 2030 года</t>
  </si>
  <si>
    <t>Проведение научно-исследовательских, опытно-конструкторских, технологических работ</t>
  </si>
  <si>
    <t>0520107090</t>
  </si>
  <si>
    <t>Оказание поддержки производства и реализации молока</t>
  </si>
  <si>
    <t>0520107091</t>
  </si>
  <si>
    <t>0520107092</t>
  </si>
  <si>
    <t>Предоставление грантов в форме субсидий на реализацию проектов научных и образовательных организаций в целях стимулирования развития подотраслей АПК</t>
  </si>
  <si>
    <t>Пилотный проект по развитию овцеводства и скотоводства в Забайкальском крае (Семейная ферма. Забайкалье)</t>
  </si>
  <si>
    <t>0520107093</t>
  </si>
  <si>
    <t>0520107260</t>
  </si>
  <si>
    <t>0520107262</t>
  </si>
  <si>
    <t>Реализация мер поддержки мероприятий по модернизации объектов АПК, приобретению техники и оборудования</t>
  </si>
  <si>
    <t>0520107402</t>
  </si>
  <si>
    <t>0520107407</t>
  </si>
  <si>
    <t>Оказание поддержки на реализованное и (или) отгруженное на собственную переработку молоко, заготовленное у владельцев личных подсобных хозяйств</t>
  </si>
  <si>
    <t>0520107417</t>
  </si>
  <si>
    <t>Оказание поддержки приобретения сельскохозяйственных животных</t>
  </si>
  <si>
    <t>0520107424</t>
  </si>
  <si>
    <t>05201R0140</t>
  </si>
  <si>
    <t>05201R3410</t>
  </si>
  <si>
    <t>05201R3580</t>
  </si>
  <si>
    <t>24-53580-00000-00000</t>
  </si>
  <si>
    <t>Возмещение производителям зерновых культур части затрат на производство и реализацию зерновых культур</t>
  </si>
  <si>
    <t>Поддержка приоритетных направлений агропромышленного комплекса и развитие малых форм хозяйствования (гранты в форме субсидий на развитие семейной фермы и "Агропрогресс")</t>
  </si>
  <si>
    <t>05201R5010</t>
  </si>
  <si>
    <t>Поддержка приоритетных направлений агропромышленного комплекса и развитие малых форм хозяйствования (гранты в форме субсидий на развитие материально-технической базы сельскохозяйственных потребительских кооперативов)</t>
  </si>
  <si>
    <t>05201R5011</t>
  </si>
  <si>
    <t>Поддержка приоритетных направлений агропромышленного комплекса и развитие малых форм хозяйствования (мясное скотоводство)</t>
  </si>
  <si>
    <t>05201R5012</t>
  </si>
  <si>
    <t>Поддержка приоритетных направлений агропромышленного комплекса и развитие малых форм хозяйствования (традиционные подотрасли сельского хозяйства и северное оленеводство)</t>
  </si>
  <si>
    <t>05201R5013</t>
  </si>
  <si>
    <t>Поддержка приоритетных направлений агропромышленного комплекса и развитие малых форм хозяйствования (племенное животноводство)</t>
  </si>
  <si>
    <t>05201R5014</t>
  </si>
  <si>
    <t>Поддержка приоритетных направлений агропромышленного комплекса и развитие малых форм хозяйствования (развитие овцеводства и козоводства и производство шерсти)</t>
  </si>
  <si>
    <t>05201R5015</t>
  </si>
  <si>
    <t>Поддержка приоритетных направлений агропромышленного комплекса и развитие малых форм хозяйствования (проведение агротехнологических работ, повышение уровня экологической безопасности сельскохозяйственного производства, а также повышение плодородия почв и качества почв)</t>
  </si>
  <si>
    <t>05201R5016</t>
  </si>
  <si>
    <t>Поддержка приоритетных направлений агропромышленного комплекса и развитие малых форм хозяйствования (сельскохозяйственное страхование)</t>
  </si>
  <si>
    <t>05201R5017</t>
  </si>
  <si>
    <t>Поддержка приоритетных направлений агропромышленного комплекса и развитие малых форм хозяйствования (поддержка элитного семеноводства)</t>
  </si>
  <si>
    <t>05201R5018</t>
  </si>
  <si>
    <t>05202R5980</t>
  </si>
  <si>
    <t>05202R5990</t>
  </si>
  <si>
    <t>Обеспечение комплексного развития сельских территорий (обучение специалистов для сельскохозяйственных товаропроизводителей и организаций, осуществляющих переработку сельскохозяйственной продукции, на сельских территориях)</t>
  </si>
  <si>
    <t>32202R5761</t>
  </si>
  <si>
    <t>Обеспечение комплексного развития сельских территорий (реализация проектов по благоустройству общественных пространств на сельских территориях)</t>
  </si>
  <si>
    <t>32204R5763</t>
  </si>
  <si>
    <t>Обеспечение комплексного развития сельских территорий (привлечение студентов к работе по срочным трудовым договорам с сельскохозяйственными товаропроизводителями и организациями, осуществляющими переработку сельскохозяйственной продукции, на сельских территориях)</t>
  </si>
  <si>
    <t>32202R5762</t>
  </si>
  <si>
    <t>Обеспечение комплексного развития сельских территорий (осуществление строительства (приобретение) жилья гражданами, проживающими на сельских территориях или изъявившими желание постоянно проживать на сельских территориях, и нуждающимися в улучшении жилищных условий, которым предоставлены целевые социальные выплаты)</t>
  </si>
  <si>
    <t>32201R5764</t>
  </si>
  <si>
    <t>Обеспечение комплексного развития сельских территорий (реализация проектов комплексного развития сельских территорий (агломераций))</t>
  </si>
  <si>
    <t>32205R5760</t>
  </si>
  <si>
    <t>2454800X290760000000</t>
  </si>
  <si>
    <t>2454800X290770000000</t>
  </si>
  <si>
    <t>2450140X221630000000</t>
  </si>
  <si>
    <t>2450140X221640000000</t>
  </si>
  <si>
    <t>2450140X221710000000</t>
  </si>
  <si>
    <t>2450140X221740000000</t>
  </si>
  <si>
    <t>2453410X215550000000</t>
  </si>
  <si>
    <t>24-55010-00000-00000</t>
  </si>
  <si>
    <t>2455980X231510000000</t>
  </si>
  <si>
    <t>2455990X231500000000</t>
  </si>
  <si>
    <t>2455990X258350000000</t>
  </si>
  <si>
    <t>2455760X221520000000</t>
  </si>
  <si>
    <t>24-55760-00000-00001</t>
  </si>
  <si>
    <t>24-55760-00000-00002</t>
  </si>
  <si>
    <t>24-55760-00000-00003</t>
  </si>
  <si>
    <t>24-55760-00000-00004</t>
  </si>
  <si>
    <t>24-55760-00000-00005</t>
  </si>
  <si>
    <t>24-55760-00000-00006</t>
  </si>
  <si>
    <t>24-55760-00000-00007</t>
  </si>
  <si>
    <t>2455760X221530000000</t>
  </si>
  <si>
    <t>2455760X232410000000</t>
  </si>
  <si>
    <t>2455760X291310000001</t>
  </si>
  <si>
    <t>2455760X291310000002</t>
  </si>
  <si>
    <t>2455760X291310000003</t>
  </si>
  <si>
    <t>Создание системы поддержки фермеров и развитие сельской кооперации (грантовая поддержка крестьянским (фермерским) хозяйствам)</t>
  </si>
  <si>
    <t>Создание системы поддержки фермеров и развитие сельской кооперации (возмещение части понесенных затрат сельскохозяйственными потребительскими кооперативами)</t>
  </si>
  <si>
    <t>Создание системы поддержки фермеров и развитие сельской кооперации (осуществление деятельности центра компетенций в сфере сельскохозяйственной кооперации и поддержки фермеров)</t>
  </si>
  <si>
    <t>051I554801</t>
  </si>
  <si>
    <t>051I554802</t>
  </si>
  <si>
    <t>Уничтожение очагов произрастания дикорастущей конопли</t>
  </si>
  <si>
    <t>2340203213</t>
  </si>
  <si>
    <t>24-55760-00000-00008</t>
  </si>
  <si>
    <t>24-55760-00000-00009</t>
  </si>
  <si>
    <t>24-55760-00000-00010</t>
  </si>
  <si>
    <t xml:space="preserve">Оказание поддержки производства и реализации яйца </t>
  </si>
  <si>
    <t>Резервные фонды исполнительных органов государственной власти субъекта Российской Федерации</t>
  </si>
  <si>
    <t>Справка по финансированию мероприятий из краевого бюджета на 01 декабря 2024 года</t>
  </si>
  <si>
    <t>Факт на 01.12.2024</t>
  </si>
  <si>
    <t>Остаток ЛБА на 01.12.2024 г</t>
  </si>
  <si>
    <t xml:space="preserve">                                                 Справка по финансированию мероприятий из федерального бюджета на  01 декабря  2024 года</t>
  </si>
  <si>
    <t>Факт на 01.12.2024 г</t>
  </si>
  <si>
    <t>Остаток ЛБА на 01.12.2024</t>
  </si>
  <si>
    <t>Создание и (или) модернизация объектов агропромышленного комплекса, а также приобретение и ввод в промышленную эксплуатацию маркировочного оборудования для внедрения обязательной маркировки отдельных видов молочной продукции</t>
  </si>
  <si>
    <t>05201R4740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</si>
</sst>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</numFmts>
  <fonts count="15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164" fontId="4" fillId="0" borderId="0" applyFont="0" applyFill="0" applyBorder="0" applyAlignment="0" applyProtection="0"/>
    <xf numFmtId="49" fontId="11" fillId="0" borderId="9">
      <alignment horizontal="center" vertical="top" shrinkToFit="1"/>
    </xf>
    <xf numFmtId="49" fontId="12" fillId="0" borderId="9">
      <alignment horizontal="center" vertical="top" shrinkToFit="1"/>
    </xf>
    <xf numFmtId="4" fontId="13" fillId="0" borderId="9">
      <alignment horizontal="right" vertical="top" shrinkToFit="1"/>
    </xf>
  </cellStyleXfs>
  <cellXfs count="129">
    <xf numFmtId="0" fontId="0" fillId="0" borderId="0" xfId="0"/>
    <xf numFmtId="0" fontId="10" fillId="5" borderId="1" xfId="1" applyNumberFormat="1" applyFont="1" applyFill="1" applyAlignment="1" applyProtection="1"/>
    <xf numFmtId="0" fontId="8" fillId="5" borderId="0" xfId="0" applyFont="1" applyFill="1" applyProtection="1">
      <protection locked="0"/>
    </xf>
    <xf numFmtId="0" fontId="8" fillId="5" borderId="4" xfId="0" applyFont="1" applyFill="1" applyBorder="1" applyAlignment="1" applyProtection="1">
      <alignment vertical="top" wrapText="1"/>
      <protection locked="0"/>
    </xf>
    <xf numFmtId="0" fontId="8" fillId="5" borderId="0" xfId="0" applyFont="1" applyFill="1" applyAlignment="1" applyProtection="1">
      <alignment vertical="top"/>
      <protection locked="0"/>
    </xf>
    <xf numFmtId="0" fontId="8" fillId="5" borderId="4" xfId="0" applyFont="1" applyFill="1" applyBorder="1" applyAlignment="1" applyProtection="1">
      <alignment vertical="top"/>
      <protection locked="0"/>
    </xf>
    <xf numFmtId="0" fontId="8" fillId="5" borderId="4" xfId="0" applyFont="1" applyFill="1" applyBorder="1" applyProtection="1">
      <protection locked="0"/>
    </xf>
    <xf numFmtId="1" fontId="5" fillId="5" borderId="2" xfId="6" applyNumberFormat="1" applyFont="1" applyFill="1" applyProtection="1">
      <alignment horizontal="center" vertical="top" shrinkToFit="1"/>
    </xf>
    <xf numFmtId="1" fontId="9" fillId="5" borderId="4" xfId="6" applyNumberFormat="1" applyFont="1" applyFill="1" applyBorder="1" applyProtection="1">
      <alignment horizontal="center" vertical="top" shrinkToFit="1"/>
    </xf>
    <xf numFmtId="0" fontId="5" fillId="5" borderId="2" xfId="4" applyNumberFormat="1" applyFont="1" applyFill="1" applyAlignment="1" applyProtection="1">
      <alignment horizontal="center" vertical="top" wrapText="1"/>
    </xf>
    <xf numFmtId="164" fontId="6" fillId="5" borderId="5" xfId="25" applyFont="1" applyFill="1" applyBorder="1" applyAlignment="1" applyProtection="1">
      <alignment horizontal="right" vertical="top" shrinkToFit="1"/>
    </xf>
    <xf numFmtId="0" fontId="7" fillId="5" borderId="4" xfId="25" applyNumberFormat="1" applyFont="1" applyFill="1" applyBorder="1" applyAlignment="1">
      <alignment horizontal="left" vertical="top" wrapText="1"/>
    </xf>
    <xf numFmtId="164" fontId="8" fillId="5" borderId="0" xfId="0" applyNumberFormat="1" applyFont="1" applyFill="1" applyProtection="1">
      <protection locked="0"/>
    </xf>
    <xf numFmtId="0" fontId="9" fillId="5" borderId="6" xfId="4" applyNumberFormat="1" applyFont="1" applyFill="1" applyBorder="1" applyAlignment="1" applyProtection="1">
      <alignment horizontal="center" vertical="top" wrapText="1"/>
    </xf>
    <xf numFmtId="0" fontId="9" fillId="5" borderId="7" xfId="4" applyNumberFormat="1" applyFont="1" applyFill="1" applyBorder="1" applyAlignment="1" applyProtection="1">
      <alignment horizontal="center" vertical="top" wrapText="1"/>
    </xf>
    <xf numFmtId="0" fontId="8" fillId="5" borderId="8" xfId="0" applyFont="1" applyFill="1" applyBorder="1" applyAlignment="1" applyProtection="1">
      <alignment vertical="top" wrapText="1"/>
      <protection locked="0"/>
    </xf>
    <xf numFmtId="0" fontId="9" fillId="5" borderId="4" xfId="5" applyNumberFormat="1" applyFont="1" applyFill="1" applyBorder="1" applyAlignment="1" applyProtection="1">
      <alignment horizontal="left" vertical="top" wrapText="1"/>
    </xf>
    <xf numFmtId="0" fontId="5" fillId="5" borderId="2" xfId="5" applyNumberFormat="1" applyFont="1" applyFill="1" applyAlignment="1" applyProtection="1">
      <alignment horizontal="left" vertical="top" wrapText="1"/>
    </xf>
    <xf numFmtId="0" fontId="5" fillId="5" borderId="4" xfId="0" applyFont="1" applyFill="1" applyBorder="1" applyAlignment="1">
      <alignment vertical="top" wrapText="1"/>
    </xf>
    <xf numFmtId="0" fontId="5" fillId="5" borderId="8" xfId="0" applyFont="1" applyFill="1" applyBorder="1" applyAlignment="1">
      <alignment vertical="top" wrapText="1"/>
    </xf>
    <xf numFmtId="0" fontId="5" fillId="5" borderId="8" xfId="0" quotePrefix="1" applyFont="1" applyFill="1" applyBorder="1" applyAlignment="1">
      <alignment vertical="top" wrapText="1"/>
    </xf>
    <xf numFmtId="0" fontId="5" fillId="5" borderId="4" xfId="0" quotePrefix="1" applyFont="1" applyFill="1" applyBorder="1" applyAlignment="1">
      <alignment vertical="top" wrapText="1"/>
    </xf>
    <xf numFmtId="4" fontId="9" fillId="5" borderId="7" xfId="7" applyNumberFormat="1" applyFont="1" applyFill="1" applyBorder="1" applyAlignment="1" applyProtection="1">
      <alignment horizontal="right" vertical="top" shrinkToFit="1"/>
    </xf>
    <xf numFmtId="0" fontId="5" fillId="5" borderId="8" xfId="5" applyNumberFormat="1" applyFont="1" applyFill="1" applyBorder="1" applyAlignment="1" applyProtection="1">
      <alignment horizontal="left" vertical="top" wrapText="1"/>
    </xf>
    <xf numFmtId="0" fontId="5" fillId="5" borderId="4" xfId="5" applyNumberFormat="1" applyFont="1" applyFill="1" applyBorder="1" applyAlignment="1" applyProtection="1">
      <alignment horizontal="left" vertical="top" wrapText="1"/>
    </xf>
    <xf numFmtId="0" fontId="5" fillId="5" borderId="1" xfId="0" applyFont="1" applyFill="1" applyBorder="1" applyAlignment="1">
      <alignment vertical="top" wrapText="1"/>
    </xf>
    <xf numFmtId="0" fontId="9" fillId="5" borderId="6" xfId="5" applyNumberFormat="1" applyFont="1" applyFill="1" applyBorder="1" applyAlignment="1" applyProtection="1">
      <alignment horizontal="left" vertical="top" wrapText="1"/>
    </xf>
    <xf numFmtId="165" fontId="8" fillId="5" borderId="4" xfId="0" applyNumberFormat="1" applyFont="1" applyFill="1" applyBorder="1" applyAlignment="1" applyProtection="1">
      <alignment vertical="top"/>
      <protection locked="0"/>
    </xf>
    <xf numFmtId="1" fontId="5" fillId="5" borderId="12" xfId="6" applyNumberFormat="1" applyFont="1" applyFill="1" applyBorder="1" applyProtection="1">
      <alignment horizontal="center" vertical="top" shrinkToFit="1"/>
    </xf>
    <xf numFmtId="1" fontId="5" fillId="5" borderId="14" xfId="6" applyNumberFormat="1" applyFont="1" applyFill="1" applyBorder="1" applyProtection="1">
      <alignment horizontal="center" vertical="top" shrinkToFit="1"/>
    </xf>
    <xf numFmtId="1" fontId="5" fillId="5" borderId="6" xfId="6" applyNumberFormat="1" applyFont="1" applyFill="1" applyBorder="1" applyProtection="1">
      <alignment horizontal="center" vertical="top" shrinkToFit="1"/>
    </xf>
    <xf numFmtId="1" fontId="5" fillId="5" borderId="8" xfId="6" applyNumberFormat="1" applyFont="1" applyFill="1" applyBorder="1" applyProtection="1">
      <alignment horizontal="center" vertical="top" shrinkToFit="1"/>
    </xf>
    <xf numFmtId="1" fontId="5" fillId="5" borderId="4" xfId="6" applyNumberFormat="1" applyFont="1" applyFill="1" applyBorder="1" applyProtection="1">
      <alignment horizontal="center" vertical="top" shrinkToFit="1"/>
    </xf>
    <xf numFmtId="1" fontId="5" fillId="5" borderId="13" xfId="6" applyNumberFormat="1" applyFont="1" applyFill="1" applyBorder="1" applyProtection="1">
      <alignment horizontal="center" vertical="top" shrinkToFit="1"/>
    </xf>
    <xf numFmtId="1" fontId="5" fillId="5" borderId="10" xfId="6" applyNumberFormat="1" applyFont="1" applyFill="1" applyBorder="1" applyProtection="1">
      <alignment horizontal="center" vertical="top" shrinkToFit="1"/>
    </xf>
    <xf numFmtId="1" fontId="5" fillId="5" borderId="11" xfId="6" applyNumberFormat="1" applyFont="1" applyFill="1" applyBorder="1" applyProtection="1">
      <alignment horizontal="center" vertical="top" shrinkToFit="1"/>
    </xf>
    <xf numFmtId="49" fontId="9" fillId="5" borderId="2" xfId="6" applyNumberFormat="1" applyFont="1" applyFill="1" applyProtection="1">
      <alignment horizontal="center" vertical="top" shrinkToFit="1"/>
    </xf>
    <xf numFmtId="1" fontId="9" fillId="5" borderId="2" xfId="6" applyNumberFormat="1" applyFont="1" applyFill="1" applyProtection="1">
      <alignment horizontal="center" vertical="top" shrinkToFit="1"/>
    </xf>
    <xf numFmtId="4" fontId="9" fillId="5" borderId="5" xfId="7" applyNumberFormat="1" applyFont="1" applyFill="1" applyBorder="1" applyAlignment="1" applyProtection="1">
      <alignment horizontal="right" vertical="top" shrinkToFit="1"/>
    </xf>
    <xf numFmtId="165" fontId="8" fillId="5" borderId="8" xfId="0" applyNumberFormat="1" applyFont="1" applyFill="1" applyBorder="1" applyAlignment="1" applyProtection="1">
      <alignment vertical="top"/>
      <protection locked="0"/>
    </xf>
    <xf numFmtId="49" fontId="5" fillId="5" borderId="4" xfId="6" applyNumberFormat="1" applyFont="1" applyFill="1" applyBorder="1" applyProtection="1">
      <alignment horizontal="center" vertical="top" shrinkToFit="1"/>
    </xf>
    <xf numFmtId="49" fontId="9" fillId="5" borderId="6" xfId="6" applyNumberFormat="1" applyFont="1" applyFill="1" applyBorder="1" applyProtection="1">
      <alignment horizontal="center" vertical="top" shrinkToFit="1"/>
    </xf>
    <xf numFmtId="1" fontId="9" fillId="5" borderId="6" xfId="6" applyNumberFormat="1" applyFont="1" applyFill="1" applyBorder="1" applyProtection="1">
      <alignment horizontal="center" vertical="top" shrinkToFit="1"/>
    </xf>
    <xf numFmtId="1" fontId="9" fillId="5" borderId="7" xfId="6" applyNumberFormat="1" applyFont="1" applyFill="1" applyBorder="1" applyProtection="1">
      <alignment horizontal="center" vertical="top" shrinkToFit="1"/>
    </xf>
    <xf numFmtId="49" fontId="9" fillId="5" borderId="4" xfId="6" applyNumberFormat="1" applyFont="1" applyFill="1" applyBorder="1" applyProtection="1">
      <alignment horizontal="center" vertical="top" shrinkToFit="1"/>
    </xf>
    <xf numFmtId="4" fontId="8" fillId="5" borderId="4" xfId="0" applyNumberFormat="1" applyFont="1" applyFill="1" applyBorder="1" applyProtection="1">
      <protection locked="0"/>
    </xf>
    <xf numFmtId="1" fontId="9" fillId="5" borderId="12" xfId="6" applyNumberFormat="1" applyFont="1" applyFill="1" applyBorder="1" applyProtection="1">
      <alignment horizontal="center" vertical="top" shrinkToFit="1"/>
    </xf>
    <xf numFmtId="1" fontId="9" fillId="5" borderId="2" xfId="6" applyNumberFormat="1" applyFont="1" applyFill="1" applyBorder="1" applyProtection="1">
      <alignment horizontal="center" vertical="top" shrinkToFit="1"/>
    </xf>
    <xf numFmtId="49" fontId="9" fillId="5" borderId="2" xfId="6" applyNumberFormat="1" applyFont="1" applyFill="1" applyBorder="1" applyProtection="1">
      <alignment horizontal="center" vertical="top" shrinkToFit="1"/>
    </xf>
    <xf numFmtId="164" fontId="8" fillId="5" borderId="4" xfId="0" applyNumberFormat="1" applyFont="1" applyFill="1" applyBorder="1" applyProtection="1">
      <protection locked="0"/>
    </xf>
    <xf numFmtId="0" fontId="9" fillId="5" borderId="2" xfId="5" applyNumberFormat="1" applyFont="1" applyFill="1" applyBorder="1" applyAlignment="1" applyProtection="1">
      <alignment horizontal="left" vertical="top" wrapText="1"/>
    </xf>
    <xf numFmtId="0" fontId="5" fillId="5" borderId="2" xfId="5" applyNumberFormat="1" applyFont="1" applyFill="1" applyBorder="1" applyAlignment="1" applyProtection="1">
      <alignment horizontal="left" vertical="top" wrapText="1"/>
    </xf>
    <xf numFmtId="1" fontId="5" fillId="5" borderId="2" xfId="6" applyNumberFormat="1" applyFont="1" applyFill="1" applyBorder="1" applyProtection="1">
      <alignment horizontal="center" vertical="top" shrinkToFit="1"/>
    </xf>
    <xf numFmtId="1" fontId="9" fillId="5" borderId="5" xfId="6" applyNumberFormat="1" applyFont="1" applyFill="1" applyBorder="1" applyProtection="1">
      <alignment horizontal="center" vertical="top" shrinkToFit="1"/>
    </xf>
    <xf numFmtId="49" fontId="9" fillId="5" borderId="8" xfId="6" applyNumberFormat="1" applyFont="1" applyFill="1" applyBorder="1" applyProtection="1">
      <alignment horizontal="center" vertical="top" shrinkToFit="1"/>
    </xf>
    <xf numFmtId="1" fontId="9" fillId="5" borderId="14" xfId="6" applyNumberFormat="1" applyFont="1" applyFill="1" applyBorder="1" applyProtection="1">
      <alignment horizontal="center" vertical="top" shrinkToFit="1"/>
    </xf>
    <xf numFmtId="4" fontId="5" fillId="5" borderId="5" xfId="7" applyNumberFormat="1" applyFont="1" applyFill="1" applyBorder="1" applyAlignment="1" applyProtection="1">
      <alignment horizontal="right" vertical="top" shrinkToFit="1"/>
    </xf>
    <xf numFmtId="49" fontId="5" fillId="5" borderId="6" xfId="6" applyNumberFormat="1" applyFont="1" applyFill="1" applyBorder="1" applyProtection="1">
      <alignment horizontal="center" vertical="top" shrinkToFit="1"/>
    </xf>
    <xf numFmtId="4" fontId="9" fillId="5" borderId="4" xfId="7" applyNumberFormat="1" applyFont="1" applyFill="1" applyBorder="1" applyAlignment="1" applyProtection="1">
      <alignment horizontal="right" vertical="top" shrinkToFit="1"/>
    </xf>
    <xf numFmtId="49" fontId="5" fillId="5" borderId="2" xfId="6" applyNumberFormat="1" applyFont="1" applyFill="1" applyBorder="1" applyProtection="1">
      <alignment horizontal="center" vertical="top" shrinkToFit="1"/>
    </xf>
    <xf numFmtId="49" fontId="5" fillId="5" borderId="2" xfId="6" applyNumberFormat="1" applyFont="1" applyFill="1" applyProtection="1">
      <alignment horizontal="center" vertical="top" shrinkToFit="1"/>
    </xf>
    <xf numFmtId="49" fontId="11" fillId="5" borderId="4" xfId="27" applyNumberFormat="1" applyFont="1" applyFill="1" applyBorder="1" applyProtection="1">
      <alignment horizontal="center" vertical="top" shrinkToFit="1"/>
    </xf>
    <xf numFmtId="49" fontId="11" fillId="5" borderId="8" xfId="26" applyNumberFormat="1" applyFill="1" applyBorder="1" applyProtection="1">
      <alignment horizontal="center" vertical="top" shrinkToFit="1"/>
    </xf>
    <xf numFmtId="165" fontId="8" fillId="5" borderId="11" xfId="0" applyNumberFormat="1" applyFont="1" applyFill="1" applyBorder="1" applyAlignment="1" applyProtection="1">
      <alignment vertical="top"/>
      <protection locked="0"/>
    </xf>
    <xf numFmtId="4" fontId="8" fillId="5" borderId="11" xfId="0" applyNumberFormat="1" applyFont="1" applyFill="1" applyBorder="1" applyAlignment="1" applyProtection="1">
      <alignment vertical="top"/>
      <protection locked="0"/>
    </xf>
    <xf numFmtId="4" fontId="8" fillId="5" borderId="4" xfId="0" applyNumberFormat="1" applyFont="1" applyFill="1" applyBorder="1" applyAlignment="1" applyProtection="1">
      <alignment vertical="top"/>
      <protection locked="0"/>
    </xf>
    <xf numFmtId="164" fontId="8" fillId="5" borderId="4" xfId="25" applyFont="1" applyFill="1" applyBorder="1" applyAlignment="1" applyProtection="1">
      <alignment vertical="top"/>
      <protection locked="0"/>
    </xf>
    <xf numFmtId="164" fontId="8" fillId="5" borderId="8" xfId="25" applyFont="1" applyFill="1" applyBorder="1" applyAlignment="1" applyProtection="1">
      <alignment vertical="top"/>
      <protection locked="0"/>
    </xf>
    <xf numFmtId="4" fontId="8" fillId="5" borderId="8" xfId="0" applyNumberFormat="1" applyFont="1" applyFill="1" applyBorder="1" applyAlignment="1" applyProtection="1">
      <alignment vertical="top"/>
      <protection locked="0"/>
    </xf>
    <xf numFmtId="164" fontId="5" fillId="5" borderId="5" xfId="25" applyFont="1" applyFill="1" applyBorder="1" applyAlignment="1" applyProtection="1">
      <alignment horizontal="right" vertical="top" shrinkToFit="1"/>
    </xf>
    <xf numFmtId="164" fontId="5" fillId="5" borderId="7" xfId="25" applyFont="1" applyFill="1" applyBorder="1" applyAlignment="1" applyProtection="1">
      <alignment horizontal="right" vertical="top" shrinkToFit="1"/>
    </xf>
    <xf numFmtId="164" fontId="5" fillId="5" borderId="4" xfId="25" applyFont="1" applyFill="1" applyBorder="1" applyAlignment="1" applyProtection="1">
      <alignment horizontal="right" vertical="top" shrinkToFit="1"/>
    </xf>
    <xf numFmtId="164" fontId="8" fillId="5" borderId="11" xfId="25" applyFont="1" applyFill="1" applyBorder="1" applyAlignment="1" applyProtection="1">
      <alignment vertical="top"/>
      <protection locked="0"/>
    </xf>
    <xf numFmtId="164" fontId="5" fillId="5" borderId="10" xfId="25" applyFont="1" applyFill="1" applyBorder="1" applyAlignment="1" applyProtection="1">
      <alignment horizontal="right" vertical="top" shrinkToFit="1"/>
    </xf>
    <xf numFmtId="164" fontId="8" fillId="5" borderId="7" xfId="25" applyFont="1" applyFill="1" applyBorder="1" applyAlignment="1" applyProtection="1">
      <alignment horizontal="right" vertical="top" shrinkToFit="1"/>
    </xf>
    <xf numFmtId="49" fontId="5" fillId="5" borderId="8" xfId="6" applyNumberFormat="1" applyFont="1" applyFill="1" applyBorder="1" applyProtection="1">
      <alignment horizontal="center" vertical="top" shrinkToFit="1"/>
    </xf>
    <xf numFmtId="49" fontId="5" fillId="5" borderId="13" xfId="6" applyNumberFormat="1" applyFont="1" applyFill="1" applyBorder="1" applyProtection="1">
      <alignment horizontal="center" vertical="top" shrinkToFit="1"/>
    </xf>
    <xf numFmtId="164" fontId="5" fillId="5" borderId="5" xfId="25" applyFont="1" applyFill="1" applyBorder="1" applyAlignment="1" applyProtection="1">
      <alignment horizontal="center" vertical="top" shrinkToFit="1"/>
    </xf>
    <xf numFmtId="164" fontId="5" fillId="5" borderId="7" xfId="25" applyFont="1" applyFill="1" applyBorder="1" applyAlignment="1" applyProtection="1">
      <alignment horizontal="center" vertical="top" shrinkToFit="1"/>
    </xf>
    <xf numFmtId="4" fontId="9" fillId="5" borderId="7" xfId="7" applyNumberFormat="1" applyFont="1" applyFill="1" applyBorder="1" applyAlignment="1" applyProtection="1">
      <alignment horizontal="center" vertical="top" shrinkToFit="1"/>
    </xf>
    <xf numFmtId="4" fontId="5" fillId="5" borderId="7" xfId="7" applyNumberFormat="1" applyFont="1" applyFill="1" applyBorder="1" applyAlignment="1" applyProtection="1">
      <alignment horizontal="center" vertical="top" shrinkToFit="1"/>
    </xf>
    <xf numFmtId="1" fontId="5" fillId="5" borderId="5" xfId="6" applyNumberFormat="1" applyFont="1" applyFill="1" applyBorder="1" applyProtection="1">
      <alignment horizontal="center" vertical="top" shrinkToFit="1"/>
    </xf>
    <xf numFmtId="1" fontId="5" fillId="5" borderId="18" xfId="6" applyNumberFormat="1" applyFont="1" applyFill="1" applyBorder="1" applyProtection="1">
      <alignment horizontal="center" vertical="top" shrinkToFit="1"/>
    </xf>
    <xf numFmtId="0" fontId="5" fillId="5" borderId="4" xfId="0" applyFont="1" applyFill="1" applyBorder="1" applyAlignment="1">
      <alignment horizontal="justify" vertical="top" wrapText="1"/>
    </xf>
    <xf numFmtId="164" fontId="8" fillId="5" borderId="11" xfId="25" applyFont="1" applyFill="1" applyBorder="1" applyAlignment="1">
      <alignment vertical="top" wrapText="1"/>
    </xf>
    <xf numFmtId="4" fontId="5" fillId="5" borderId="10" xfId="7" applyNumberFormat="1" applyFont="1" applyFill="1" applyBorder="1" applyAlignment="1" applyProtection="1">
      <alignment horizontal="right" vertical="top" shrinkToFit="1"/>
    </xf>
    <xf numFmtId="0" fontId="8" fillId="5" borderId="1" xfId="0" applyFont="1" applyFill="1" applyBorder="1" applyProtection="1">
      <protection locked="0"/>
    </xf>
    <xf numFmtId="4" fontId="8" fillId="5" borderId="1" xfId="0" applyNumberFormat="1" applyFont="1" applyFill="1" applyBorder="1" applyProtection="1">
      <protection locked="0"/>
    </xf>
    <xf numFmtId="0" fontId="5" fillId="5" borderId="1" xfId="5" applyNumberFormat="1" applyFont="1" applyFill="1" applyBorder="1" applyAlignment="1" applyProtection="1">
      <alignment horizontal="left" vertical="top" wrapText="1"/>
    </xf>
    <xf numFmtId="0" fontId="5" fillId="5" borderId="8" xfId="0" applyFont="1" applyFill="1" applyBorder="1" applyAlignment="1">
      <alignment horizontal="justify" vertical="top" wrapText="1"/>
    </xf>
    <xf numFmtId="164" fontId="8" fillId="5" borderId="8" xfId="25" applyFont="1" applyFill="1" applyBorder="1" applyAlignment="1">
      <alignment vertical="top" wrapText="1"/>
    </xf>
    <xf numFmtId="4" fontId="5" fillId="5" borderId="8" xfId="7" applyNumberFormat="1" applyFont="1" applyFill="1" applyBorder="1" applyAlignment="1" applyProtection="1">
      <alignment horizontal="right" vertical="top" shrinkToFit="1"/>
    </xf>
    <xf numFmtId="164" fontId="8" fillId="5" borderId="1" xfId="0" applyNumberFormat="1" applyFont="1" applyFill="1" applyBorder="1" applyProtection="1">
      <protection locked="0"/>
    </xf>
    <xf numFmtId="4" fontId="6" fillId="5" borderId="4" xfId="7" applyNumberFormat="1" applyFont="1" applyFill="1" applyBorder="1" applyProtection="1">
      <alignment horizontal="right" vertical="top" shrinkToFit="1"/>
    </xf>
    <xf numFmtId="4" fontId="5" fillId="5" borderId="19" xfId="7" applyNumberFormat="1" applyFont="1" applyFill="1" applyBorder="1" applyAlignment="1" applyProtection="1">
      <alignment horizontal="right" vertical="top" shrinkToFit="1"/>
    </xf>
    <xf numFmtId="1" fontId="5" fillId="5" borderId="7" xfId="6" applyNumberFormat="1" applyFont="1" applyFill="1" applyBorder="1" applyProtection="1">
      <alignment horizontal="center" vertical="top" shrinkToFit="1"/>
    </xf>
    <xf numFmtId="1" fontId="5" fillId="5" borderId="17" xfId="6" applyNumberFormat="1" applyFont="1" applyFill="1" applyBorder="1" applyProtection="1">
      <alignment horizontal="center" vertical="top" shrinkToFit="1"/>
    </xf>
    <xf numFmtId="1" fontId="5" fillId="5" borderId="20" xfId="6" applyNumberFormat="1" applyFont="1" applyFill="1" applyBorder="1" applyProtection="1">
      <alignment horizontal="center" vertical="top" shrinkToFit="1"/>
    </xf>
    <xf numFmtId="0" fontId="5" fillId="5" borderId="4" xfId="26" applyNumberFormat="1" applyFont="1" applyFill="1" applyBorder="1" applyAlignment="1" applyProtection="1">
      <alignment horizontal="left" vertical="top" wrapText="1"/>
    </xf>
    <xf numFmtId="49" fontId="5" fillId="5" borderId="4" xfId="27" applyNumberFormat="1" applyFont="1" applyFill="1" applyBorder="1" applyProtection="1">
      <alignment horizontal="center" vertical="top" shrinkToFit="1"/>
    </xf>
    <xf numFmtId="4" fontId="5" fillId="5" borderId="4" xfId="7" applyNumberFormat="1" applyFont="1" applyFill="1" applyBorder="1" applyProtection="1">
      <alignment horizontal="right" vertical="top" shrinkToFit="1"/>
    </xf>
    <xf numFmtId="4" fontId="5" fillId="5" borderId="15" xfId="7" applyNumberFormat="1" applyFont="1" applyFill="1" applyBorder="1" applyAlignment="1" applyProtection="1">
      <alignment horizontal="right" vertical="top" shrinkToFit="1"/>
    </xf>
    <xf numFmtId="49" fontId="9" fillId="5" borderId="4" xfId="27" applyNumberFormat="1" applyFont="1" applyFill="1" applyBorder="1" applyProtection="1">
      <alignment horizontal="center" vertical="top" shrinkToFit="1"/>
    </xf>
    <xf numFmtId="0" fontId="5" fillId="5" borderId="13" xfId="5" applyNumberFormat="1" applyFont="1" applyFill="1" applyBorder="1" applyAlignment="1" applyProtection="1">
      <alignment horizontal="left" vertical="top" wrapText="1"/>
    </xf>
    <xf numFmtId="4" fontId="5" fillId="5" borderId="11" xfId="7" applyNumberFormat="1" applyFont="1" applyFill="1" applyBorder="1" applyProtection="1">
      <alignment horizontal="right" vertical="top" shrinkToFit="1"/>
    </xf>
    <xf numFmtId="0" fontId="5" fillId="5" borderId="16" xfId="5" applyNumberFormat="1" applyFont="1" applyFill="1" applyBorder="1" applyAlignment="1" applyProtection="1">
      <alignment horizontal="left" vertical="top" wrapText="1"/>
    </xf>
    <xf numFmtId="164" fontId="8" fillId="5" borderId="4" xfId="25" applyFont="1" applyFill="1" applyBorder="1" applyAlignment="1">
      <alignment vertical="top" wrapText="1"/>
    </xf>
    <xf numFmtId="4" fontId="5" fillId="5" borderId="4" xfId="7" applyNumberFormat="1" applyFont="1" applyFill="1" applyBorder="1" applyAlignment="1" applyProtection="1">
      <alignment horizontal="right" vertical="top" shrinkToFit="1"/>
    </xf>
    <xf numFmtId="49" fontId="14" fillId="5" borderId="8" xfId="26" applyNumberFormat="1" applyFont="1" applyFill="1" applyBorder="1" applyProtection="1">
      <alignment horizontal="center" vertical="top" shrinkToFit="1"/>
    </xf>
    <xf numFmtId="165" fontId="7" fillId="5" borderId="4" xfId="0" applyNumberFormat="1" applyFont="1" applyFill="1" applyBorder="1" applyProtection="1">
      <protection locked="0"/>
    </xf>
    <xf numFmtId="164" fontId="5" fillId="5" borderId="8" xfId="25" applyFont="1" applyFill="1" applyBorder="1" applyAlignment="1" applyProtection="1">
      <alignment horizontal="center" vertical="top" shrinkToFit="1"/>
    </xf>
    <xf numFmtId="164" fontId="5" fillId="5" borderId="4" xfId="25" applyFont="1" applyFill="1" applyBorder="1" applyAlignment="1" applyProtection="1">
      <alignment horizontal="center" vertical="top" shrinkToFit="1"/>
    </xf>
    <xf numFmtId="164" fontId="5" fillId="5" borderId="10" xfId="25" applyFont="1" applyFill="1" applyBorder="1" applyAlignment="1" applyProtection="1">
      <alignment horizontal="center" vertical="top" shrinkToFit="1"/>
    </xf>
    <xf numFmtId="4" fontId="5" fillId="5" borderId="4" xfId="7" applyNumberFormat="1" applyFont="1" applyFill="1" applyBorder="1" applyAlignment="1" applyProtection="1">
      <alignment horizontal="center" vertical="top" shrinkToFit="1"/>
    </xf>
    <xf numFmtId="4" fontId="9" fillId="5" borderId="10" xfId="7" applyNumberFormat="1" applyFont="1" applyFill="1" applyBorder="1" applyAlignment="1" applyProtection="1">
      <alignment horizontal="right" vertical="top" shrinkToFit="1"/>
    </xf>
    <xf numFmtId="0" fontId="9" fillId="5" borderId="16" xfId="5" applyNumberFormat="1" applyFont="1" applyFill="1" applyBorder="1" applyAlignment="1" applyProtection="1">
      <alignment horizontal="left" vertical="top" wrapText="1"/>
    </xf>
    <xf numFmtId="0" fontId="5" fillId="5" borderId="21" xfId="0" applyFont="1" applyFill="1" applyBorder="1" applyAlignment="1">
      <alignment horizontal="justify" vertical="top" wrapText="1"/>
    </xf>
    <xf numFmtId="1" fontId="5" fillId="5" borderId="21" xfId="6" applyNumberFormat="1" applyFont="1" applyFill="1" applyBorder="1" applyProtection="1">
      <alignment horizontal="center" vertical="top" shrinkToFit="1"/>
    </xf>
    <xf numFmtId="49" fontId="5" fillId="5" borderId="16" xfId="6" applyNumberFormat="1" applyFont="1" applyFill="1" applyBorder="1" applyProtection="1">
      <alignment horizontal="center" vertical="top" shrinkToFit="1"/>
    </xf>
    <xf numFmtId="164" fontId="8" fillId="5" borderId="21" xfId="25" applyFont="1" applyFill="1" applyBorder="1" applyAlignment="1">
      <alignment vertical="top" wrapText="1"/>
    </xf>
    <xf numFmtId="4" fontId="8" fillId="5" borderId="21" xfId="0" applyNumberFormat="1" applyFont="1" applyFill="1" applyBorder="1" applyAlignment="1" applyProtection="1">
      <alignment vertical="top"/>
      <protection locked="0"/>
    </xf>
    <xf numFmtId="4" fontId="5" fillId="5" borderId="21" xfId="7" applyNumberFormat="1" applyFont="1" applyFill="1" applyBorder="1" applyAlignment="1" applyProtection="1">
      <alignment horizontal="right" vertical="top" shrinkToFit="1"/>
    </xf>
    <xf numFmtId="43" fontId="8" fillId="5" borderId="0" xfId="0" applyNumberFormat="1" applyFont="1" applyFill="1" applyProtection="1">
      <protection locked="0"/>
    </xf>
    <xf numFmtId="0" fontId="6" fillId="5" borderId="1" xfId="1" applyNumberFormat="1" applyFont="1" applyFill="1" applyProtection="1">
      <alignment horizontal="center"/>
    </xf>
    <xf numFmtId="0" fontId="6" fillId="5" borderId="1" xfId="1" applyFont="1" applyFill="1">
      <alignment horizontal="center"/>
    </xf>
    <xf numFmtId="0" fontId="5" fillId="5" borderId="1" xfId="3" applyNumberFormat="1" applyFont="1" applyFill="1" applyProtection="1">
      <alignment horizontal="right"/>
    </xf>
    <xf numFmtId="0" fontId="5" fillId="5" borderId="1" xfId="3" applyFont="1" applyFill="1">
      <alignment horizontal="right"/>
    </xf>
    <xf numFmtId="0" fontId="9" fillId="5" borderId="1" xfId="3" applyNumberFormat="1" applyFont="1" applyFill="1" applyProtection="1">
      <alignment horizontal="right"/>
    </xf>
    <xf numFmtId="0" fontId="9" fillId="5" borderId="1" xfId="3" applyFont="1" applyFill="1">
      <alignment horizontal="right"/>
    </xf>
  </cellXfs>
  <cellStyles count="29">
    <cellStyle name="br" xfId="15"/>
    <cellStyle name="col" xfId="14"/>
    <cellStyle name="ex66" xfId="27"/>
    <cellStyle name="ex67" xfId="26"/>
    <cellStyle name="ex68" xfId="2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view="pageBreakPreview" zoomScaleSheetLayoutView="100" workbookViewId="0">
      <selection activeCell="C9" sqref="C9"/>
    </sheetView>
  </sheetViews>
  <sheetFormatPr defaultRowHeight="15" outlineLevelRow="6" x14ac:dyDescent="0.25"/>
  <cols>
    <col min="1" max="1" width="52" style="2" customWidth="1"/>
    <col min="2" max="2" width="6" style="2" customWidth="1"/>
    <col min="3" max="3" width="6.28515625" style="2" customWidth="1"/>
    <col min="4" max="4" width="6.42578125" style="2" customWidth="1"/>
    <col min="5" max="5" width="12.42578125" style="2" customWidth="1"/>
    <col min="6" max="6" width="6" style="2" customWidth="1"/>
    <col min="7" max="7" width="20.7109375" style="2" customWidth="1"/>
    <col min="8" max="8" width="4.7109375" style="2" customWidth="1"/>
    <col min="9" max="9" width="20.140625" style="2" customWidth="1"/>
    <col min="10" max="10" width="19" style="2" customWidth="1"/>
    <col min="11" max="11" width="18.5703125" style="2" customWidth="1"/>
    <col min="12" max="12" width="9.140625" style="2"/>
    <col min="13" max="13" width="18.140625" style="2" customWidth="1"/>
    <col min="14" max="14" width="16.85546875" style="2" bestFit="1" customWidth="1"/>
    <col min="15" max="16384" width="9.140625" style="2"/>
  </cols>
  <sheetData>
    <row r="1" spans="1:14" ht="15.75" customHeight="1" x14ac:dyDescent="0.25">
      <c r="A1" s="123"/>
      <c r="B1" s="124"/>
      <c r="C1" s="124"/>
      <c r="D1" s="124"/>
      <c r="E1" s="124"/>
      <c r="F1" s="124"/>
      <c r="G1" s="124"/>
      <c r="H1" s="124"/>
      <c r="I1" s="124"/>
    </row>
    <row r="2" spans="1:14" ht="15.75" customHeight="1" x14ac:dyDescent="0.25">
      <c r="A2" s="123" t="s">
        <v>141</v>
      </c>
      <c r="B2" s="124"/>
      <c r="C2" s="124"/>
      <c r="D2" s="124"/>
      <c r="E2" s="124"/>
      <c r="F2" s="124"/>
      <c r="G2" s="124"/>
      <c r="H2" s="124"/>
      <c r="I2" s="124"/>
    </row>
    <row r="3" spans="1:14" ht="12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</row>
    <row r="4" spans="1:14" s="4" customFormat="1" ht="45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36</v>
      </c>
      <c r="J4" s="3" t="s">
        <v>142</v>
      </c>
      <c r="K4" s="3" t="s">
        <v>143</v>
      </c>
      <c r="L4" s="3" t="s">
        <v>22</v>
      </c>
    </row>
    <row r="5" spans="1:14" x14ac:dyDescent="0.25">
      <c r="A5" s="11" t="s">
        <v>20</v>
      </c>
      <c r="B5" s="7"/>
      <c r="C5" s="7"/>
      <c r="D5" s="7"/>
      <c r="E5" s="7"/>
      <c r="F5" s="7"/>
      <c r="G5" s="7"/>
      <c r="H5" s="7"/>
      <c r="I5" s="10">
        <f>SUM(I6:I71)</f>
        <v>550429599.41999996</v>
      </c>
      <c r="J5" s="10">
        <f>SUM(J6:J71)</f>
        <v>474844037.75000006</v>
      </c>
      <c r="K5" s="10">
        <f>SUM(K6:K71)</f>
        <v>75585561.670000002</v>
      </c>
      <c r="L5" s="109">
        <f t="shared" ref="L5:L27" si="0">J5/I5*100</f>
        <v>86.267896612092429</v>
      </c>
      <c r="N5" s="12"/>
    </row>
    <row r="6" spans="1:14" ht="45" outlineLevel="6" x14ac:dyDescent="0.25">
      <c r="A6" s="98" t="s">
        <v>129</v>
      </c>
      <c r="B6" s="28" t="s">
        <v>8</v>
      </c>
      <c r="C6" s="52" t="s">
        <v>9</v>
      </c>
      <c r="D6" s="52" t="s">
        <v>10</v>
      </c>
      <c r="E6" s="30" t="s">
        <v>37</v>
      </c>
      <c r="F6" s="95" t="s">
        <v>14</v>
      </c>
      <c r="G6" s="40" t="s">
        <v>105</v>
      </c>
      <c r="H6" s="7" t="s">
        <v>12</v>
      </c>
      <c r="I6" s="77">
        <v>2600416.38</v>
      </c>
      <c r="J6" s="66">
        <v>2600416.38</v>
      </c>
      <c r="K6" s="70">
        <f>I6-J6</f>
        <v>0</v>
      </c>
      <c r="L6" s="27">
        <f>J6/I6*100</f>
        <v>100</v>
      </c>
    </row>
    <row r="7" spans="1:14" ht="59.25" customHeight="1" outlineLevel="6" x14ac:dyDescent="0.25">
      <c r="A7" s="98" t="s">
        <v>130</v>
      </c>
      <c r="B7" s="28" t="s">
        <v>8</v>
      </c>
      <c r="C7" s="52" t="s">
        <v>9</v>
      </c>
      <c r="D7" s="81" t="s">
        <v>10</v>
      </c>
      <c r="E7" s="32" t="s">
        <v>132</v>
      </c>
      <c r="F7" s="96" t="s">
        <v>15</v>
      </c>
      <c r="G7" s="99" t="s">
        <v>105</v>
      </c>
      <c r="H7" s="30" t="s">
        <v>12</v>
      </c>
      <c r="I7" s="56">
        <v>404297.9</v>
      </c>
      <c r="J7" s="66">
        <v>404297.9</v>
      </c>
      <c r="K7" s="65">
        <f>I7-J7</f>
        <v>0</v>
      </c>
      <c r="L7" s="56">
        <f>J7/I7*100</f>
        <v>100</v>
      </c>
    </row>
    <row r="8" spans="1:14" ht="60.75" customHeight="1" outlineLevel="6" x14ac:dyDescent="0.25">
      <c r="A8" s="98" t="s">
        <v>131</v>
      </c>
      <c r="B8" s="28" t="s">
        <v>8</v>
      </c>
      <c r="C8" s="52" t="s">
        <v>9</v>
      </c>
      <c r="D8" s="81" t="s">
        <v>10</v>
      </c>
      <c r="E8" s="52" t="s">
        <v>133</v>
      </c>
      <c r="F8" s="81">
        <v>633</v>
      </c>
      <c r="G8" s="99" t="s">
        <v>106</v>
      </c>
      <c r="H8" s="32" t="s">
        <v>12</v>
      </c>
      <c r="I8" s="77">
        <v>102040.82</v>
      </c>
      <c r="J8" s="66">
        <v>100000</v>
      </c>
      <c r="K8" s="74">
        <f>I8-J8</f>
        <v>2040.820000000007</v>
      </c>
      <c r="L8" s="27">
        <f>J8/I8*100</f>
        <v>97.99999647200012</v>
      </c>
      <c r="M8" s="122"/>
    </row>
    <row r="9" spans="1:14" ht="30" outlineLevel="6" x14ac:dyDescent="0.25">
      <c r="A9" s="17" t="s">
        <v>38</v>
      </c>
      <c r="B9" s="7" t="s">
        <v>8</v>
      </c>
      <c r="C9" s="7" t="s">
        <v>9</v>
      </c>
      <c r="D9" s="7" t="s">
        <v>10</v>
      </c>
      <c r="E9" s="60" t="s">
        <v>39</v>
      </c>
      <c r="F9" s="7">
        <v>811</v>
      </c>
      <c r="G9" s="7"/>
      <c r="H9" s="7" t="s">
        <v>12</v>
      </c>
      <c r="I9" s="77">
        <v>20000000</v>
      </c>
      <c r="J9" s="66">
        <v>11542290.24</v>
      </c>
      <c r="K9" s="69">
        <f t="shared" ref="K9:K27" si="1">I9-J9</f>
        <v>8457709.7599999998</v>
      </c>
      <c r="L9" s="27">
        <f t="shared" si="0"/>
        <v>57.711451199999999</v>
      </c>
      <c r="N9" s="12"/>
    </row>
    <row r="10" spans="1:14" ht="30" outlineLevel="6" x14ac:dyDescent="0.25">
      <c r="A10" s="23" t="s">
        <v>28</v>
      </c>
      <c r="B10" s="29" t="s">
        <v>8</v>
      </c>
      <c r="C10" s="30" t="s">
        <v>9</v>
      </c>
      <c r="D10" s="30" t="s">
        <v>10</v>
      </c>
      <c r="E10" s="57" t="s">
        <v>40</v>
      </c>
      <c r="F10" s="30">
        <v>244</v>
      </c>
      <c r="G10" s="57"/>
      <c r="H10" s="30" t="s">
        <v>12</v>
      </c>
      <c r="I10" s="80">
        <v>1605954.5</v>
      </c>
      <c r="J10" s="67">
        <v>1605954.5</v>
      </c>
      <c r="K10" s="70">
        <f>I10-J10</f>
        <v>0</v>
      </c>
      <c r="L10" s="39">
        <f t="shared" ref="L10:L11" si="2">J10/I10*100</f>
        <v>100</v>
      </c>
    </row>
    <row r="11" spans="1:14" ht="30" outlineLevel="6" x14ac:dyDescent="0.25">
      <c r="A11" s="24" t="s">
        <v>28</v>
      </c>
      <c r="B11" s="32" t="s">
        <v>8</v>
      </c>
      <c r="C11" s="32" t="s">
        <v>9</v>
      </c>
      <c r="D11" s="32" t="s">
        <v>10</v>
      </c>
      <c r="E11" s="40" t="s">
        <v>40</v>
      </c>
      <c r="F11" s="32">
        <v>633</v>
      </c>
      <c r="G11" s="40"/>
      <c r="H11" s="32" t="s">
        <v>12</v>
      </c>
      <c r="I11" s="113">
        <v>6850000</v>
      </c>
      <c r="J11" s="66">
        <v>6454235.7400000002</v>
      </c>
      <c r="K11" s="70">
        <f>I11-J11</f>
        <v>395764.25999999978</v>
      </c>
      <c r="L11" s="39">
        <f t="shared" si="2"/>
        <v>94.222419562043797</v>
      </c>
    </row>
    <row r="12" spans="1:14" outlineLevel="6" x14ac:dyDescent="0.25">
      <c r="A12" s="17" t="s">
        <v>41</v>
      </c>
      <c r="B12" s="7" t="s">
        <v>8</v>
      </c>
      <c r="C12" s="7" t="s">
        <v>9</v>
      </c>
      <c r="D12" s="7" t="s">
        <v>10</v>
      </c>
      <c r="E12" s="60" t="s">
        <v>42</v>
      </c>
      <c r="F12" s="7" t="s">
        <v>11</v>
      </c>
      <c r="G12" s="7"/>
      <c r="H12" s="7" t="s">
        <v>12</v>
      </c>
      <c r="I12" s="77">
        <v>12000000</v>
      </c>
      <c r="J12" s="66"/>
      <c r="K12" s="69">
        <f t="shared" si="1"/>
        <v>12000000</v>
      </c>
      <c r="L12" s="27">
        <f t="shared" si="0"/>
        <v>0</v>
      </c>
      <c r="N12" s="12"/>
    </row>
    <row r="13" spans="1:14" ht="80.25" customHeight="1" outlineLevel="6" x14ac:dyDescent="0.25">
      <c r="A13" s="17" t="s">
        <v>43</v>
      </c>
      <c r="B13" s="7" t="s">
        <v>8</v>
      </c>
      <c r="C13" s="7" t="s">
        <v>9</v>
      </c>
      <c r="D13" s="7" t="s">
        <v>10</v>
      </c>
      <c r="E13" s="60" t="s">
        <v>44</v>
      </c>
      <c r="F13" s="7">
        <v>813</v>
      </c>
      <c r="G13" s="7"/>
      <c r="H13" s="7" t="s">
        <v>12</v>
      </c>
      <c r="I13" s="77">
        <v>15000000</v>
      </c>
      <c r="J13" s="66">
        <v>12690972.49</v>
      </c>
      <c r="K13" s="69">
        <f t="shared" si="1"/>
        <v>2309027.5099999998</v>
      </c>
      <c r="L13" s="27">
        <f t="shared" si="0"/>
        <v>84.606483266666672</v>
      </c>
      <c r="N13" s="12"/>
    </row>
    <row r="14" spans="1:14" ht="35.25" customHeight="1" outlineLevel="6" x14ac:dyDescent="0.25">
      <c r="A14" s="17" t="s">
        <v>45</v>
      </c>
      <c r="B14" s="7" t="s">
        <v>8</v>
      </c>
      <c r="C14" s="7" t="s">
        <v>9</v>
      </c>
      <c r="D14" s="7" t="s">
        <v>10</v>
      </c>
      <c r="E14" s="60" t="s">
        <v>46</v>
      </c>
      <c r="F14" s="7">
        <v>811</v>
      </c>
      <c r="G14" s="7"/>
      <c r="H14" s="7" t="s">
        <v>12</v>
      </c>
      <c r="I14" s="77">
        <v>6000000</v>
      </c>
      <c r="J14" s="66">
        <v>5474567.6900000004</v>
      </c>
      <c r="K14" s="69">
        <f t="shared" ref="K14" si="3">I14-J14</f>
        <v>525432.30999999959</v>
      </c>
      <c r="L14" s="27">
        <f t="shared" ref="L14" si="4">J14/I14*100</f>
        <v>91.242794833333335</v>
      </c>
      <c r="N14" s="12"/>
    </row>
    <row r="15" spans="1:14" ht="31.5" customHeight="1" outlineLevel="6" x14ac:dyDescent="0.25">
      <c r="A15" s="18" t="s">
        <v>47</v>
      </c>
      <c r="B15" s="28" t="s">
        <v>8</v>
      </c>
      <c r="C15" s="7" t="s">
        <v>9</v>
      </c>
      <c r="D15" s="7" t="s">
        <v>10</v>
      </c>
      <c r="E15" s="60" t="s">
        <v>48</v>
      </c>
      <c r="F15" s="7">
        <v>811</v>
      </c>
      <c r="G15" s="7"/>
      <c r="H15" s="7" t="s">
        <v>12</v>
      </c>
      <c r="I15" s="77">
        <v>86429353.109999999</v>
      </c>
      <c r="J15" s="66">
        <v>85719655.409999996</v>
      </c>
      <c r="K15" s="69">
        <f t="shared" si="1"/>
        <v>709697.70000000298</v>
      </c>
      <c r="L15" s="27">
        <f t="shared" si="0"/>
        <v>99.178869591796243</v>
      </c>
      <c r="N15" s="12"/>
    </row>
    <row r="16" spans="1:14" ht="42.75" customHeight="1" outlineLevel="6" x14ac:dyDescent="0.25">
      <c r="A16" s="19" t="s">
        <v>49</v>
      </c>
      <c r="B16" s="28" t="s">
        <v>8</v>
      </c>
      <c r="C16" s="7" t="s">
        <v>9</v>
      </c>
      <c r="D16" s="7" t="s">
        <v>10</v>
      </c>
      <c r="E16" s="60" t="s">
        <v>50</v>
      </c>
      <c r="F16" s="7">
        <v>811</v>
      </c>
      <c r="G16" s="7"/>
      <c r="H16" s="7" t="s">
        <v>12</v>
      </c>
      <c r="I16" s="77">
        <v>0</v>
      </c>
      <c r="J16" s="66"/>
      <c r="K16" s="69">
        <f t="shared" ref="K16:K17" si="5">I16-J16</f>
        <v>0</v>
      </c>
      <c r="L16" s="27">
        <v>0</v>
      </c>
      <c r="N16" s="12"/>
    </row>
    <row r="17" spans="1:14" ht="42.75" customHeight="1" outlineLevel="6" x14ac:dyDescent="0.25">
      <c r="A17" s="19" t="s">
        <v>52</v>
      </c>
      <c r="B17" s="29" t="s">
        <v>8</v>
      </c>
      <c r="C17" s="30" t="s">
        <v>9</v>
      </c>
      <c r="D17" s="30" t="s">
        <v>10</v>
      </c>
      <c r="E17" s="57" t="s">
        <v>51</v>
      </c>
      <c r="F17" s="30">
        <v>244</v>
      </c>
      <c r="G17" s="30"/>
      <c r="H17" s="30" t="s">
        <v>12</v>
      </c>
      <c r="I17" s="78">
        <v>200000</v>
      </c>
      <c r="J17" s="67">
        <v>200000</v>
      </c>
      <c r="K17" s="69">
        <f t="shared" si="5"/>
        <v>0</v>
      </c>
      <c r="L17" s="27">
        <f t="shared" ref="L17" si="6">J17/I17*100</f>
        <v>100</v>
      </c>
      <c r="N17" s="12"/>
    </row>
    <row r="18" spans="1:14" ht="45.75" customHeight="1" outlineLevel="6" x14ac:dyDescent="0.25">
      <c r="A18" s="19" t="s">
        <v>52</v>
      </c>
      <c r="B18" s="29" t="s">
        <v>8</v>
      </c>
      <c r="C18" s="30" t="s">
        <v>9</v>
      </c>
      <c r="D18" s="30" t="s">
        <v>10</v>
      </c>
      <c r="E18" s="57" t="s">
        <v>51</v>
      </c>
      <c r="F18" s="30">
        <v>811</v>
      </c>
      <c r="G18" s="30"/>
      <c r="H18" s="30" t="s">
        <v>12</v>
      </c>
      <c r="I18" s="78">
        <v>29800000</v>
      </c>
      <c r="J18" s="67"/>
      <c r="K18" s="69">
        <f t="shared" ref="K18" si="7">I18-J18</f>
        <v>29800000</v>
      </c>
      <c r="L18" s="27">
        <f t="shared" ref="L18" si="8">J18/I18*100</f>
        <v>0</v>
      </c>
    </row>
    <row r="19" spans="1:14" ht="36" customHeight="1" outlineLevel="6" x14ac:dyDescent="0.25">
      <c r="A19" s="18" t="s">
        <v>53</v>
      </c>
      <c r="B19" s="28" t="s">
        <v>8</v>
      </c>
      <c r="C19" s="7" t="s">
        <v>9</v>
      </c>
      <c r="D19" s="7" t="s">
        <v>10</v>
      </c>
      <c r="E19" s="60" t="s">
        <v>54</v>
      </c>
      <c r="F19" s="7">
        <v>244</v>
      </c>
      <c r="G19" s="7"/>
      <c r="H19" s="7" t="s">
        <v>12</v>
      </c>
      <c r="I19" s="77">
        <v>2000000</v>
      </c>
      <c r="J19" s="66"/>
      <c r="K19" s="69">
        <f t="shared" ref="K19" si="9">I19-J19</f>
        <v>2000000</v>
      </c>
      <c r="L19" s="27">
        <f t="shared" ref="L19" si="10">J19/I19*100</f>
        <v>0</v>
      </c>
    </row>
    <row r="20" spans="1:14" ht="37.5" customHeight="1" outlineLevel="6" x14ac:dyDescent="0.25">
      <c r="A20" s="20" t="s">
        <v>55</v>
      </c>
      <c r="B20" s="31" t="s">
        <v>8</v>
      </c>
      <c r="C20" s="31" t="s">
        <v>9</v>
      </c>
      <c r="D20" s="31" t="s">
        <v>10</v>
      </c>
      <c r="E20" s="75" t="s">
        <v>56</v>
      </c>
      <c r="F20" s="31">
        <v>811</v>
      </c>
      <c r="G20" s="31"/>
      <c r="H20" s="30" t="s">
        <v>12</v>
      </c>
      <c r="I20" s="110">
        <v>4000000</v>
      </c>
      <c r="J20" s="67"/>
      <c r="K20" s="70">
        <f t="shared" si="1"/>
        <v>4000000</v>
      </c>
      <c r="L20" s="27">
        <f t="shared" si="0"/>
        <v>0</v>
      </c>
    </row>
    <row r="21" spans="1:14" ht="60" customHeight="1" outlineLevel="6" x14ac:dyDescent="0.25">
      <c r="A21" s="21" t="s">
        <v>58</v>
      </c>
      <c r="B21" s="32" t="s">
        <v>8</v>
      </c>
      <c r="C21" s="32" t="s">
        <v>9</v>
      </c>
      <c r="D21" s="32" t="s">
        <v>10</v>
      </c>
      <c r="E21" s="40" t="s">
        <v>57</v>
      </c>
      <c r="F21" s="32">
        <v>613</v>
      </c>
      <c r="G21" s="32"/>
      <c r="H21" s="32" t="s">
        <v>12</v>
      </c>
      <c r="I21" s="111">
        <v>0</v>
      </c>
      <c r="J21" s="66"/>
      <c r="K21" s="71">
        <f t="shared" ref="K21:K22" si="11">I21-J21</f>
        <v>0</v>
      </c>
      <c r="L21" s="27">
        <v>0</v>
      </c>
    </row>
    <row r="22" spans="1:14" ht="48" customHeight="1" outlineLevel="6" x14ac:dyDescent="0.25">
      <c r="A22" s="21" t="s">
        <v>59</v>
      </c>
      <c r="B22" s="32" t="s">
        <v>8</v>
      </c>
      <c r="C22" s="32" t="s">
        <v>9</v>
      </c>
      <c r="D22" s="32" t="s">
        <v>10</v>
      </c>
      <c r="E22" s="40" t="s">
        <v>60</v>
      </c>
      <c r="F22" s="32">
        <v>633</v>
      </c>
      <c r="G22" s="32"/>
      <c r="H22" s="32" t="s">
        <v>12</v>
      </c>
      <c r="I22" s="111">
        <v>50000000</v>
      </c>
      <c r="J22" s="66">
        <v>50000000</v>
      </c>
      <c r="K22" s="71">
        <f t="shared" si="11"/>
        <v>0</v>
      </c>
      <c r="L22" s="27">
        <f>J22/I22*100</f>
        <v>100</v>
      </c>
    </row>
    <row r="23" spans="1:14" ht="24" customHeight="1" outlineLevel="6" x14ac:dyDescent="0.25">
      <c r="A23" s="17" t="s">
        <v>29</v>
      </c>
      <c r="B23" s="7" t="s">
        <v>8</v>
      </c>
      <c r="C23" s="7" t="s">
        <v>9</v>
      </c>
      <c r="D23" s="7" t="s">
        <v>10</v>
      </c>
      <c r="E23" s="60" t="s">
        <v>61</v>
      </c>
      <c r="F23" s="7">
        <v>631</v>
      </c>
      <c r="G23" s="7"/>
      <c r="H23" s="7" t="s">
        <v>12</v>
      </c>
      <c r="I23" s="77">
        <v>0</v>
      </c>
      <c r="J23" s="66"/>
      <c r="K23" s="70">
        <f>I23-J23</f>
        <v>0</v>
      </c>
      <c r="L23" s="27">
        <v>0</v>
      </c>
    </row>
    <row r="24" spans="1:14" ht="46.5" customHeight="1" outlineLevel="6" x14ac:dyDescent="0.25">
      <c r="A24" s="17" t="s">
        <v>25</v>
      </c>
      <c r="B24" s="7" t="s">
        <v>8</v>
      </c>
      <c r="C24" s="7" t="s">
        <v>9</v>
      </c>
      <c r="D24" s="7" t="s">
        <v>10</v>
      </c>
      <c r="E24" s="60" t="s">
        <v>62</v>
      </c>
      <c r="F24" s="7">
        <v>633</v>
      </c>
      <c r="G24" s="7"/>
      <c r="H24" s="7" t="s">
        <v>12</v>
      </c>
      <c r="I24" s="77">
        <v>3742150.44</v>
      </c>
      <c r="J24" s="66">
        <v>3742150.44</v>
      </c>
      <c r="K24" s="70">
        <f>I24-J24</f>
        <v>0</v>
      </c>
      <c r="L24" s="27">
        <f>J24/I24*100</f>
        <v>100</v>
      </c>
    </row>
    <row r="25" spans="1:14" ht="45.75" customHeight="1" outlineLevel="6" x14ac:dyDescent="0.25">
      <c r="A25" s="25" t="s">
        <v>25</v>
      </c>
      <c r="B25" s="30" t="s">
        <v>8</v>
      </c>
      <c r="C25" s="30" t="s">
        <v>9</v>
      </c>
      <c r="D25" s="30" t="s">
        <v>10</v>
      </c>
      <c r="E25" s="57" t="s">
        <v>62</v>
      </c>
      <c r="F25" s="30">
        <v>813</v>
      </c>
      <c r="G25" s="30"/>
      <c r="H25" s="30" t="s">
        <v>12</v>
      </c>
      <c r="I25" s="78">
        <v>4905775.0599999996</v>
      </c>
      <c r="J25" s="67">
        <v>4905775.0599999996</v>
      </c>
      <c r="K25" s="70">
        <f>I25-J25</f>
        <v>0</v>
      </c>
      <c r="L25" s="39">
        <f>J25/I25*100</f>
        <v>100</v>
      </c>
    </row>
    <row r="26" spans="1:14" ht="45.75" customHeight="1" outlineLevel="6" x14ac:dyDescent="0.25">
      <c r="A26" s="19" t="s">
        <v>63</v>
      </c>
      <c r="B26" s="30" t="s">
        <v>8</v>
      </c>
      <c r="C26" s="30" t="s">
        <v>9</v>
      </c>
      <c r="D26" s="30" t="s">
        <v>10</v>
      </c>
      <c r="E26" s="57" t="s">
        <v>64</v>
      </c>
      <c r="F26" s="30">
        <v>811</v>
      </c>
      <c r="G26" s="30"/>
      <c r="H26" s="30" t="s">
        <v>12</v>
      </c>
      <c r="I26" s="78">
        <v>190756720.87</v>
      </c>
      <c r="J26" s="67">
        <v>190756720.87</v>
      </c>
      <c r="K26" s="70">
        <f>I26-J26</f>
        <v>0</v>
      </c>
      <c r="L26" s="39">
        <f>J26/I26*100</f>
        <v>100</v>
      </c>
    </row>
    <row r="27" spans="1:14" outlineLevel="6" x14ac:dyDescent="0.25">
      <c r="A27" s="24" t="s">
        <v>139</v>
      </c>
      <c r="B27" s="32" t="s">
        <v>8</v>
      </c>
      <c r="C27" s="32" t="s">
        <v>9</v>
      </c>
      <c r="D27" s="32" t="s">
        <v>10</v>
      </c>
      <c r="E27" s="40" t="s">
        <v>65</v>
      </c>
      <c r="F27" s="32" t="s">
        <v>11</v>
      </c>
      <c r="G27" s="32"/>
      <c r="H27" s="32" t="s">
        <v>12</v>
      </c>
      <c r="I27" s="111">
        <v>4000000</v>
      </c>
      <c r="J27" s="66">
        <v>2505600</v>
      </c>
      <c r="K27" s="71">
        <f t="shared" si="1"/>
        <v>1494400</v>
      </c>
      <c r="L27" s="27">
        <f t="shared" si="0"/>
        <v>62.639999999999993</v>
      </c>
    </row>
    <row r="28" spans="1:14" ht="60" outlineLevel="6" x14ac:dyDescent="0.25">
      <c r="A28" s="88" t="s">
        <v>66</v>
      </c>
      <c r="B28" s="32" t="s">
        <v>8</v>
      </c>
      <c r="C28" s="32" t="s">
        <v>9</v>
      </c>
      <c r="D28" s="32" t="s">
        <v>10</v>
      </c>
      <c r="E28" s="40" t="s">
        <v>67</v>
      </c>
      <c r="F28" s="32" t="s">
        <v>11</v>
      </c>
      <c r="G28" s="32"/>
      <c r="H28" s="32" t="s">
        <v>12</v>
      </c>
      <c r="I28" s="111">
        <v>6700000</v>
      </c>
      <c r="J28" s="66">
        <v>2685748.44</v>
      </c>
      <c r="K28" s="71">
        <f t="shared" ref="K28" si="12">I28-J28</f>
        <v>4014251.56</v>
      </c>
      <c r="L28" s="27">
        <f t="shared" ref="L28" si="13">J28/I28*100</f>
        <v>40.085797611940301</v>
      </c>
    </row>
    <row r="29" spans="1:14" ht="35.25" customHeight="1" outlineLevel="6" x14ac:dyDescent="0.25">
      <c r="A29" s="24" t="s">
        <v>68</v>
      </c>
      <c r="B29" s="82" t="s">
        <v>8</v>
      </c>
      <c r="C29" s="33" t="s">
        <v>9</v>
      </c>
      <c r="D29" s="33" t="s">
        <v>10</v>
      </c>
      <c r="E29" s="76" t="s">
        <v>69</v>
      </c>
      <c r="F29" s="34" t="s">
        <v>11</v>
      </c>
      <c r="G29" s="35"/>
      <c r="H29" s="82" t="s">
        <v>12</v>
      </c>
      <c r="I29" s="112">
        <v>2500000</v>
      </c>
      <c r="J29" s="72"/>
      <c r="K29" s="73">
        <f>I29-J29</f>
        <v>2500000</v>
      </c>
      <c r="L29" s="63">
        <f>J29/I29*100</f>
        <v>0</v>
      </c>
    </row>
    <row r="30" spans="1:14" ht="30" x14ac:dyDescent="0.25">
      <c r="A30" s="103" t="s">
        <v>34</v>
      </c>
      <c r="B30" s="7" t="s">
        <v>8</v>
      </c>
      <c r="C30" s="7" t="s">
        <v>9</v>
      </c>
      <c r="D30" s="7" t="s">
        <v>10</v>
      </c>
      <c r="E30" s="60" t="s">
        <v>70</v>
      </c>
      <c r="F30" s="81">
        <v>813</v>
      </c>
      <c r="G30" s="32"/>
      <c r="H30" s="28" t="s">
        <v>12</v>
      </c>
      <c r="I30" s="77">
        <v>142734.07</v>
      </c>
      <c r="J30" s="66"/>
      <c r="K30" s="69">
        <f t="shared" ref="K30" si="14">I30-J30</f>
        <v>142734.07</v>
      </c>
      <c r="L30" s="27">
        <f t="shared" ref="L30" si="15">J30/I30*100</f>
        <v>0</v>
      </c>
    </row>
    <row r="31" spans="1:14" ht="35.25" customHeight="1" outlineLevel="6" x14ac:dyDescent="0.25">
      <c r="A31" s="103" t="s">
        <v>34</v>
      </c>
      <c r="B31" s="7" t="s">
        <v>8</v>
      </c>
      <c r="C31" s="7" t="s">
        <v>9</v>
      </c>
      <c r="D31" s="7" t="s">
        <v>10</v>
      </c>
      <c r="E31" s="60" t="s">
        <v>70</v>
      </c>
      <c r="F31" s="81">
        <v>813</v>
      </c>
      <c r="G31" s="32" t="s">
        <v>107</v>
      </c>
      <c r="H31" s="28" t="s">
        <v>12</v>
      </c>
      <c r="I31" s="77">
        <v>68301.100000000006</v>
      </c>
      <c r="J31" s="66">
        <v>68300.12</v>
      </c>
      <c r="K31" s="69">
        <f t="shared" ref="K31" si="16">I31-J31</f>
        <v>0.98000000001047738</v>
      </c>
      <c r="L31" s="27">
        <f t="shared" ref="L31" si="17">J31/I31*100</f>
        <v>99.998565176841936</v>
      </c>
    </row>
    <row r="32" spans="1:14" ht="35.25" customHeight="1" outlineLevel="6" x14ac:dyDescent="0.25">
      <c r="A32" s="103" t="s">
        <v>34</v>
      </c>
      <c r="B32" s="7" t="s">
        <v>8</v>
      </c>
      <c r="C32" s="7" t="s">
        <v>9</v>
      </c>
      <c r="D32" s="7" t="s">
        <v>10</v>
      </c>
      <c r="E32" s="60" t="s">
        <v>70</v>
      </c>
      <c r="F32" s="81">
        <v>813</v>
      </c>
      <c r="G32" s="99" t="s">
        <v>108</v>
      </c>
      <c r="H32" s="28" t="s">
        <v>12</v>
      </c>
      <c r="I32" s="77">
        <v>318540.65999999997</v>
      </c>
      <c r="J32" s="66">
        <v>318540.65999999997</v>
      </c>
      <c r="K32" s="69">
        <f t="shared" ref="K32:K34" si="18">I32-J32</f>
        <v>0</v>
      </c>
      <c r="L32" s="27">
        <f t="shared" ref="L32:L34" si="19">J32/I32*100</f>
        <v>100</v>
      </c>
    </row>
    <row r="33" spans="1:20" ht="35.25" customHeight="1" outlineLevel="6" x14ac:dyDescent="0.25">
      <c r="A33" s="103" t="s">
        <v>34</v>
      </c>
      <c r="B33" s="7" t="s">
        <v>8</v>
      </c>
      <c r="C33" s="7" t="s">
        <v>9</v>
      </c>
      <c r="D33" s="7" t="s">
        <v>10</v>
      </c>
      <c r="E33" s="60" t="s">
        <v>70</v>
      </c>
      <c r="F33" s="81">
        <v>813</v>
      </c>
      <c r="G33" s="99" t="s">
        <v>109</v>
      </c>
      <c r="H33" s="28" t="s">
        <v>12</v>
      </c>
      <c r="I33" s="77">
        <v>160110.99</v>
      </c>
      <c r="J33" s="66">
        <v>160110.15</v>
      </c>
      <c r="K33" s="69">
        <f t="shared" si="18"/>
        <v>0.83999999999650754</v>
      </c>
      <c r="L33" s="27">
        <f t="shared" si="19"/>
        <v>99.999475363933485</v>
      </c>
    </row>
    <row r="34" spans="1:20" ht="35.25" customHeight="1" outlineLevel="6" x14ac:dyDescent="0.25">
      <c r="A34" s="103" t="s">
        <v>34</v>
      </c>
      <c r="B34" s="7" t="s">
        <v>8</v>
      </c>
      <c r="C34" s="7" t="s">
        <v>9</v>
      </c>
      <c r="D34" s="7" t="s">
        <v>10</v>
      </c>
      <c r="E34" s="60" t="s">
        <v>70</v>
      </c>
      <c r="F34" s="81">
        <v>813</v>
      </c>
      <c r="G34" s="99" t="s">
        <v>110</v>
      </c>
      <c r="H34" s="28" t="s">
        <v>12</v>
      </c>
      <c r="I34" s="77">
        <v>117267.03</v>
      </c>
      <c r="J34" s="66">
        <v>117258.49</v>
      </c>
      <c r="K34" s="69">
        <f t="shared" si="18"/>
        <v>8.5399999999935972</v>
      </c>
      <c r="L34" s="27">
        <f t="shared" si="19"/>
        <v>99.992717475662175</v>
      </c>
    </row>
    <row r="35" spans="1:20" ht="24.75" customHeight="1" outlineLevel="6" x14ac:dyDescent="0.25">
      <c r="A35" s="51" t="s">
        <v>35</v>
      </c>
      <c r="B35" s="52" t="s">
        <v>8</v>
      </c>
      <c r="C35" s="52" t="s">
        <v>9</v>
      </c>
      <c r="D35" s="52" t="s">
        <v>10</v>
      </c>
      <c r="E35" s="52" t="s">
        <v>71</v>
      </c>
      <c r="F35" s="52">
        <v>812</v>
      </c>
      <c r="G35" s="76" t="s">
        <v>111</v>
      </c>
      <c r="H35" s="7" t="s">
        <v>12</v>
      </c>
      <c r="I35" s="56">
        <v>882000</v>
      </c>
      <c r="J35" s="66">
        <v>882000</v>
      </c>
      <c r="K35" s="65">
        <f>I35-J35</f>
        <v>0</v>
      </c>
      <c r="L35" s="56">
        <f>J35/I35*100</f>
        <v>100</v>
      </c>
    </row>
    <row r="36" spans="1:20" s="86" customFormat="1" ht="33" customHeight="1" outlineLevel="6" x14ac:dyDescent="0.25">
      <c r="A36" s="105" t="s">
        <v>74</v>
      </c>
      <c r="B36" s="30" t="s">
        <v>8</v>
      </c>
      <c r="C36" s="30" t="s">
        <v>9</v>
      </c>
      <c r="D36" s="30" t="s">
        <v>10</v>
      </c>
      <c r="E36" s="57" t="s">
        <v>72</v>
      </c>
      <c r="F36" s="30" t="s">
        <v>11</v>
      </c>
      <c r="G36" s="30" t="s">
        <v>73</v>
      </c>
      <c r="H36" s="30" t="s">
        <v>12</v>
      </c>
      <c r="I36" s="78">
        <v>722769.23</v>
      </c>
      <c r="J36" s="70">
        <v>722769.23</v>
      </c>
      <c r="K36" s="70">
        <f t="shared" ref="K36:K46" si="20">I36-J36</f>
        <v>0</v>
      </c>
      <c r="L36" s="39">
        <f t="shared" ref="L36:L46" si="21">J36/I36*100</f>
        <v>100</v>
      </c>
    </row>
    <row r="37" spans="1:20" s="86" customFormat="1" ht="83.25" customHeight="1" outlineLevel="6" x14ac:dyDescent="0.25">
      <c r="A37" s="24" t="s">
        <v>147</v>
      </c>
      <c r="B37" s="32" t="s">
        <v>8</v>
      </c>
      <c r="C37" s="32" t="s">
        <v>9</v>
      </c>
      <c r="D37" s="32" t="s">
        <v>10</v>
      </c>
      <c r="E37" s="40" t="s">
        <v>148</v>
      </c>
      <c r="F37" s="32" t="s">
        <v>11</v>
      </c>
      <c r="G37" s="32"/>
      <c r="H37" s="32" t="s">
        <v>12</v>
      </c>
      <c r="I37" s="111">
        <v>1186813.18</v>
      </c>
      <c r="J37" s="71"/>
      <c r="K37" s="71">
        <f t="shared" ref="K37" si="22">I37-J37</f>
        <v>1186813.18</v>
      </c>
      <c r="L37" s="27">
        <f t="shared" ref="L37" si="23">J37/I37*100</f>
        <v>0</v>
      </c>
    </row>
    <row r="38" spans="1:20" s="86" customFormat="1" ht="63.75" customHeight="1" outlineLevel="6" x14ac:dyDescent="0.25">
      <c r="A38" s="116" t="s">
        <v>75</v>
      </c>
      <c r="B38" s="117" t="s">
        <v>8</v>
      </c>
      <c r="C38" s="117" t="s">
        <v>9</v>
      </c>
      <c r="D38" s="117" t="s">
        <v>10</v>
      </c>
      <c r="E38" s="117" t="s">
        <v>76</v>
      </c>
      <c r="F38" s="117">
        <v>812</v>
      </c>
      <c r="G38" s="118" t="s">
        <v>112</v>
      </c>
      <c r="H38" s="117" t="s">
        <v>12</v>
      </c>
      <c r="I38" s="119">
        <v>7634927.4699999997</v>
      </c>
      <c r="J38" s="119">
        <v>6844085.8600000003</v>
      </c>
      <c r="K38" s="120">
        <f t="shared" si="20"/>
        <v>790841.6099999994</v>
      </c>
      <c r="L38" s="121">
        <f t="shared" si="21"/>
        <v>89.64179275955847</v>
      </c>
      <c r="O38" s="92"/>
      <c r="T38" s="87">
        <f>SUM(I8:I56)</f>
        <v>543612440.10000014</v>
      </c>
    </row>
    <row r="39" spans="1:20" s="86" customFormat="1" ht="85.5" customHeight="1" outlineLevel="6" x14ac:dyDescent="0.25">
      <c r="A39" s="89" t="s">
        <v>77</v>
      </c>
      <c r="B39" s="31" t="s">
        <v>8</v>
      </c>
      <c r="C39" s="31" t="s">
        <v>9</v>
      </c>
      <c r="D39" s="31" t="s">
        <v>10</v>
      </c>
      <c r="E39" s="31" t="s">
        <v>78</v>
      </c>
      <c r="F39" s="31">
        <v>632</v>
      </c>
      <c r="G39" s="57" t="s">
        <v>112</v>
      </c>
      <c r="H39" s="31" t="s">
        <v>12</v>
      </c>
      <c r="I39" s="90">
        <v>6293467.9800000004</v>
      </c>
      <c r="J39" s="90">
        <v>6071908.0800000001</v>
      </c>
      <c r="K39" s="68">
        <f t="shared" si="20"/>
        <v>221559.90000000037</v>
      </c>
      <c r="L39" s="91">
        <f t="shared" si="21"/>
        <v>96.479526062512832</v>
      </c>
      <c r="O39" s="92"/>
      <c r="T39" s="87"/>
    </row>
    <row r="40" spans="1:20" s="86" customFormat="1" ht="60.75" customHeight="1" outlineLevel="6" x14ac:dyDescent="0.25">
      <c r="A40" s="24" t="s">
        <v>79</v>
      </c>
      <c r="B40" s="32" t="s">
        <v>8</v>
      </c>
      <c r="C40" s="32" t="s">
        <v>9</v>
      </c>
      <c r="D40" s="32" t="s">
        <v>10</v>
      </c>
      <c r="E40" s="32" t="s">
        <v>80</v>
      </c>
      <c r="F40" s="32">
        <v>813</v>
      </c>
      <c r="G40" s="57" t="s">
        <v>112</v>
      </c>
      <c r="H40" s="32" t="s">
        <v>12</v>
      </c>
      <c r="I40" s="106">
        <v>9394650</v>
      </c>
      <c r="J40" s="106">
        <v>9368190</v>
      </c>
      <c r="K40" s="65">
        <f t="shared" si="20"/>
        <v>26460</v>
      </c>
      <c r="L40" s="107">
        <f t="shared" si="21"/>
        <v>99.7183503376922</v>
      </c>
      <c r="O40" s="87"/>
      <c r="T40" s="87">
        <f>T36+T38</f>
        <v>543612440.10000014</v>
      </c>
    </row>
    <row r="41" spans="1:20" s="86" customFormat="1" ht="70.5" customHeight="1" outlineLevel="6" x14ac:dyDescent="0.25">
      <c r="A41" s="51" t="s">
        <v>81</v>
      </c>
      <c r="B41" s="29" t="s">
        <v>8</v>
      </c>
      <c r="C41" s="30" t="s">
        <v>9</v>
      </c>
      <c r="D41" s="30" t="s">
        <v>10</v>
      </c>
      <c r="E41" s="30" t="s">
        <v>82</v>
      </c>
      <c r="F41" s="30">
        <v>813</v>
      </c>
      <c r="G41" s="57" t="s">
        <v>112</v>
      </c>
      <c r="H41" s="32" t="s">
        <v>12</v>
      </c>
      <c r="I41" s="84">
        <v>2096109.89</v>
      </c>
      <c r="J41" s="84">
        <v>2096109.89</v>
      </c>
      <c r="K41" s="64">
        <f t="shared" si="20"/>
        <v>0</v>
      </c>
      <c r="L41" s="85">
        <f t="shared" si="21"/>
        <v>100</v>
      </c>
    </row>
    <row r="42" spans="1:20" ht="54.75" customHeight="1" outlineLevel="6" x14ac:dyDescent="0.25">
      <c r="A42" s="51" t="s">
        <v>83</v>
      </c>
      <c r="B42" s="29" t="s">
        <v>8</v>
      </c>
      <c r="C42" s="30" t="s">
        <v>9</v>
      </c>
      <c r="D42" s="30" t="s">
        <v>10</v>
      </c>
      <c r="E42" s="30" t="s">
        <v>84</v>
      </c>
      <c r="F42" s="30">
        <v>813</v>
      </c>
      <c r="G42" s="57" t="s">
        <v>112</v>
      </c>
      <c r="H42" s="32" t="s">
        <v>12</v>
      </c>
      <c r="I42" s="84">
        <v>3599416.49</v>
      </c>
      <c r="J42" s="84">
        <v>3230047.04</v>
      </c>
      <c r="K42" s="64">
        <f t="shared" si="20"/>
        <v>369369.45000000019</v>
      </c>
      <c r="L42" s="85">
        <f t="shared" si="21"/>
        <v>89.73807418435203</v>
      </c>
    </row>
    <row r="43" spans="1:20" ht="66.75" customHeight="1" outlineLevel="6" x14ac:dyDescent="0.25">
      <c r="A43" s="51" t="s">
        <v>85</v>
      </c>
      <c r="B43" s="29" t="s">
        <v>8</v>
      </c>
      <c r="C43" s="30" t="s">
        <v>9</v>
      </c>
      <c r="D43" s="30" t="s">
        <v>10</v>
      </c>
      <c r="E43" s="30" t="s">
        <v>86</v>
      </c>
      <c r="F43" s="30">
        <v>813</v>
      </c>
      <c r="G43" s="57" t="s">
        <v>112</v>
      </c>
      <c r="H43" s="32" t="s">
        <v>12</v>
      </c>
      <c r="I43" s="84">
        <v>3170878.02</v>
      </c>
      <c r="J43" s="84">
        <v>3161258.27</v>
      </c>
      <c r="K43" s="64">
        <f t="shared" si="20"/>
        <v>9619.75</v>
      </c>
      <c r="L43" s="85">
        <f t="shared" si="21"/>
        <v>99.696621883928543</v>
      </c>
    </row>
    <row r="44" spans="1:20" ht="105" outlineLevel="6" x14ac:dyDescent="0.25">
      <c r="A44" s="51" t="s">
        <v>87</v>
      </c>
      <c r="B44" s="29" t="s">
        <v>8</v>
      </c>
      <c r="C44" s="30" t="s">
        <v>9</v>
      </c>
      <c r="D44" s="30" t="s">
        <v>10</v>
      </c>
      <c r="E44" s="30" t="s">
        <v>88</v>
      </c>
      <c r="F44" s="30">
        <v>813</v>
      </c>
      <c r="G44" s="57" t="s">
        <v>112</v>
      </c>
      <c r="H44" s="32" t="s">
        <v>12</v>
      </c>
      <c r="I44" s="84">
        <v>5488268.8399999999</v>
      </c>
      <c r="J44" s="84">
        <v>5488268.8399999999</v>
      </c>
      <c r="K44" s="64">
        <f t="shared" si="20"/>
        <v>0</v>
      </c>
      <c r="L44" s="85">
        <f t="shared" si="21"/>
        <v>100</v>
      </c>
    </row>
    <row r="45" spans="1:20" ht="53.25" customHeight="1" outlineLevel="6" x14ac:dyDescent="0.25">
      <c r="A45" s="51" t="s">
        <v>89</v>
      </c>
      <c r="B45" s="29" t="s">
        <v>8</v>
      </c>
      <c r="C45" s="30" t="s">
        <v>9</v>
      </c>
      <c r="D45" s="30" t="s">
        <v>10</v>
      </c>
      <c r="E45" s="30" t="s">
        <v>90</v>
      </c>
      <c r="F45" s="30">
        <v>811</v>
      </c>
      <c r="G45" s="57" t="s">
        <v>112</v>
      </c>
      <c r="H45" s="32" t="s">
        <v>12</v>
      </c>
      <c r="I45" s="84">
        <v>1460739.56</v>
      </c>
      <c r="J45" s="84">
        <v>1460739.56</v>
      </c>
      <c r="K45" s="64">
        <f t="shared" si="20"/>
        <v>0</v>
      </c>
      <c r="L45" s="85">
        <f t="shared" si="21"/>
        <v>100</v>
      </c>
    </row>
    <row r="46" spans="1:20" ht="51" customHeight="1" outlineLevel="6" x14ac:dyDescent="0.25">
      <c r="A46" s="17" t="s">
        <v>91</v>
      </c>
      <c r="B46" s="29" t="s">
        <v>8</v>
      </c>
      <c r="C46" s="30" t="s">
        <v>9</v>
      </c>
      <c r="D46" s="30" t="s">
        <v>10</v>
      </c>
      <c r="E46" s="30" t="s">
        <v>92</v>
      </c>
      <c r="F46" s="30">
        <v>811</v>
      </c>
      <c r="G46" s="57" t="s">
        <v>112</v>
      </c>
      <c r="H46" s="32" t="s">
        <v>12</v>
      </c>
      <c r="I46" s="84">
        <v>336392.31</v>
      </c>
      <c r="J46" s="84">
        <v>336392.31</v>
      </c>
      <c r="K46" s="64">
        <f t="shared" si="20"/>
        <v>0</v>
      </c>
      <c r="L46" s="85">
        <f t="shared" si="21"/>
        <v>100</v>
      </c>
    </row>
    <row r="47" spans="1:20" ht="62.25" customHeight="1" outlineLevel="6" x14ac:dyDescent="0.25">
      <c r="A47" s="51" t="s">
        <v>26</v>
      </c>
      <c r="B47" s="52" t="s">
        <v>8</v>
      </c>
      <c r="C47" s="52" t="s">
        <v>9</v>
      </c>
      <c r="D47" s="52" t="s">
        <v>10</v>
      </c>
      <c r="E47" s="52" t="s">
        <v>93</v>
      </c>
      <c r="F47" s="52" t="s">
        <v>11</v>
      </c>
      <c r="G47" s="59" t="s">
        <v>113</v>
      </c>
      <c r="H47" s="32" t="s">
        <v>12</v>
      </c>
      <c r="I47" s="56">
        <v>9501596.6999999993</v>
      </c>
      <c r="J47" s="66">
        <v>7308246.71</v>
      </c>
      <c r="K47" s="65">
        <f>I47-J47</f>
        <v>2193349.9899999993</v>
      </c>
      <c r="L47" s="56">
        <f>J47/I47*100</f>
        <v>76.915985183837577</v>
      </c>
    </row>
    <row r="48" spans="1:20" ht="62.25" customHeight="1" outlineLevel="6" x14ac:dyDescent="0.25">
      <c r="A48" s="51" t="s">
        <v>26</v>
      </c>
      <c r="B48" s="52" t="s">
        <v>8</v>
      </c>
      <c r="C48" s="52" t="s">
        <v>9</v>
      </c>
      <c r="D48" s="52" t="s">
        <v>10</v>
      </c>
      <c r="E48" s="52" t="s">
        <v>93</v>
      </c>
      <c r="F48" s="52" t="s">
        <v>11</v>
      </c>
      <c r="G48" s="59"/>
      <c r="H48" s="32" t="s">
        <v>12</v>
      </c>
      <c r="I48" s="56"/>
      <c r="J48" s="66"/>
      <c r="K48" s="65">
        <f>I48-J48</f>
        <v>0</v>
      </c>
      <c r="L48" s="56"/>
    </row>
    <row r="49" spans="1:12" ht="34.5" customHeight="1" outlineLevel="6" x14ac:dyDescent="0.25">
      <c r="A49" s="51" t="s">
        <v>27</v>
      </c>
      <c r="B49" s="52" t="s">
        <v>8</v>
      </c>
      <c r="C49" s="52" t="s">
        <v>9</v>
      </c>
      <c r="D49" s="52" t="s">
        <v>10</v>
      </c>
      <c r="E49" s="52" t="s">
        <v>94</v>
      </c>
      <c r="F49" s="52">
        <v>521</v>
      </c>
      <c r="G49" s="59" t="s">
        <v>114</v>
      </c>
      <c r="H49" s="32" t="s">
        <v>12</v>
      </c>
      <c r="I49" s="56">
        <v>1361363.74</v>
      </c>
      <c r="J49" s="66">
        <v>134049.10999999999</v>
      </c>
      <c r="K49" s="65">
        <f>I49-J49</f>
        <v>1227314.6299999999</v>
      </c>
      <c r="L49" s="56">
        <f>J49/I49*100</f>
        <v>9.8466784490675501</v>
      </c>
    </row>
    <row r="50" spans="1:12" ht="34.5" customHeight="1" outlineLevel="6" x14ac:dyDescent="0.25">
      <c r="A50" s="51" t="s">
        <v>27</v>
      </c>
      <c r="B50" s="52" t="s">
        <v>8</v>
      </c>
      <c r="C50" s="52" t="s">
        <v>9</v>
      </c>
      <c r="D50" s="52" t="s">
        <v>10</v>
      </c>
      <c r="E50" s="52" t="s">
        <v>94</v>
      </c>
      <c r="F50" s="52">
        <v>521</v>
      </c>
      <c r="G50" s="59" t="s">
        <v>115</v>
      </c>
      <c r="H50" s="32" t="s">
        <v>12</v>
      </c>
      <c r="I50" s="56">
        <v>154948.35</v>
      </c>
      <c r="J50" s="66">
        <v>21959.86</v>
      </c>
      <c r="K50" s="65">
        <f>I50-J50</f>
        <v>132988.49</v>
      </c>
      <c r="L50" s="56">
        <f>J50/I50*100</f>
        <v>14.172374213729929</v>
      </c>
    </row>
    <row r="51" spans="1:12" ht="90" outlineLevel="6" x14ac:dyDescent="0.25">
      <c r="A51" s="51" t="s">
        <v>95</v>
      </c>
      <c r="B51" s="7" t="s">
        <v>8</v>
      </c>
      <c r="C51" s="7" t="s">
        <v>9</v>
      </c>
      <c r="D51" s="7" t="s">
        <v>10</v>
      </c>
      <c r="E51" s="7" t="s">
        <v>96</v>
      </c>
      <c r="F51" s="81">
        <v>811</v>
      </c>
      <c r="G51" s="40" t="s">
        <v>116</v>
      </c>
      <c r="H51" s="32" t="s">
        <v>12</v>
      </c>
      <c r="I51" s="56">
        <v>14208.16</v>
      </c>
      <c r="J51" s="66">
        <v>9423</v>
      </c>
      <c r="K51" s="65">
        <f t="shared" ref="K51:K65" si="24">I51-J51</f>
        <v>4785.16</v>
      </c>
      <c r="L51" s="56">
        <f t="shared" ref="L51:L65" si="25">J51/I51*100</f>
        <v>66.321043681940523</v>
      </c>
    </row>
    <row r="52" spans="1:12" ht="45" outlineLevel="6" x14ac:dyDescent="0.25">
      <c r="A52" s="51" t="s">
        <v>140</v>
      </c>
      <c r="B52" s="7" t="s">
        <v>8</v>
      </c>
      <c r="C52" s="7" t="s">
        <v>9</v>
      </c>
      <c r="D52" s="7" t="s">
        <v>10</v>
      </c>
      <c r="E52" s="7">
        <v>8800000704</v>
      </c>
      <c r="F52" s="81">
        <v>244</v>
      </c>
      <c r="G52" s="40"/>
      <c r="H52" s="32" t="s">
        <v>12</v>
      </c>
      <c r="I52" s="56">
        <v>4424436.6100000003</v>
      </c>
      <c r="J52" s="66">
        <v>4424436.6100000003</v>
      </c>
      <c r="K52" s="65">
        <f t="shared" si="24"/>
        <v>0</v>
      </c>
      <c r="L52" s="56">
        <f t="shared" si="25"/>
        <v>100</v>
      </c>
    </row>
    <row r="53" spans="1:12" ht="45" outlineLevel="6" x14ac:dyDescent="0.25">
      <c r="A53" s="51" t="s">
        <v>140</v>
      </c>
      <c r="B53" s="7" t="s">
        <v>8</v>
      </c>
      <c r="C53" s="7" t="s">
        <v>9</v>
      </c>
      <c r="D53" s="7" t="s">
        <v>10</v>
      </c>
      <c r="E53" s="7">
        <v>8800000704</v>
      </c>
      <c r="F53" s="81">
        <v>360</v>
      </c>
      <c r="G53" s="40"/>
      <c r="H53" s="32" t="s">
        <v>12</v>
      </c>
      <c r="I53" s="56">
        <v>1855179.71</v>
      </c>
      <c r="J53" s="66">
        <v>1855179.71</v>
      </c>
      <c r="K53" s="65">
        <f t="shared" si="24"/>
        <v>0</v>
      </c>
      <c r="L53" s="56">
        <f t="shared" si="25"/>
        <v>100</v>
      </c>
    </row>
    <row r="54" spans="1:12" ht="45" outlineLevel="6" x14ac:dyDescent="0.25">
      <c r="A54" s="51" t="s">
        <v>140</v>
      </c>
      <c r="B54" s="7" t="s">
        <v>8</v>
      </c>
      <c r="C54" s="7" t="s">
        <v>9</v>
      </c>
      <c r="D54" s="7" t="s">
        <v>10</v>
      </c>
      <c r="E54" s="7">
        <v>8800000704</v>
      </c>
      <c r="F54" s="81">
        <v>811</v>
      </c>
      <c r="G54" s="40"/>
      <c r="H54" s="32" t="s">
        <v>12</v>
      </c>
      <c r="I54" s="56">
        <v>14037352.09</v>
      </c>
      <c r="J54" s="66">
        <v>14037352.09</v>
      </c>
      <c r="K54" s="65">
        <f t="shared" ref="K54" si="26">I54-J54</f>
        <v>0</v>
      </c>
      <c r="L54" s="56">
        <f t="shared" ref="L54" si="27">J54/I54*100</f>
        <v>100</v>
      </c>
    </row>
    <row r="55" spans="1:12" ht="45" outlineLevel="6" x14ac:dyDescent="0.25">
      <c r="A55" s="51" t="s">
        <v>140</v>
      </c>
      <c r="B55" s="7" t="s">
        <v>8</v>
      </c>
      <c r="C55" s="7" t="s">
        <v>9</v>
      </c>
      <c r="D55" s="7" t="s">
        <v>10</v>
      </c>
      <c r="E55" s="7">
        <v>8800000704</v>
      </c>
      <c r="F55" s="81">
        <v>813</v>
      </c>
      <c r="G55" s="40"/>
      <c r="H55" s="32" t="s">
        <v>12</v>
      </c>
      <c r="I55" s="56">
        <v>22578729.91</v>
      </c>
      <c r="J55" s="66">
        <v>21508329.91</v>
      </c>
      <c r="K55" s="65">
        <f t="shared" ref="K55" si="28">I55-J55</f>
        <v>1070400</v>
      </c>
      <c r="L55" s="56">
        <f t="shared" ref="L55" si="29">J55/I55*100</f>
        <v>95.259255041064435</v>
      </c>
    </row>
    <row r="56" spans="1:12" ht="45" outlineLevel="6" x14ac:dyDescent="0.25">
      <c r="A56" s="18" t="s">
        <v>97</v>
      </c>
      <c r="B56" s="46" t="s">
        <v>8</v>
      </c>
      <c r="C56" s="36" t="s">
        <v>10</v>
      </c>
      <c r="D56" s="36" t="s">
        <v>17</v>
      </c>
      <c r="E56" s="37" t="s">
        <v>98</v>
      </c>
      <c r="F56" s="53" t="s">
        <v>16</v>
      </c>
      <c r="G56" s="61" t="s">
        <v>117</v>
      </c>
      <c r="H56" s="32" t="s">
        <v>12</v>
      </c>
      <c r="I56" s="38">
        <v>19243.21</v>
      </c>
      <c r="J56" s="114">
        <v>19243.21</v>
      </c>
      <c r="K56" s="65">
        <f t="shared" si="24"/>
        <v>0</v>
      </c>
      <c r="L56" s="38">
        <f t="shared" si="25"/>
        <v>100</v>
      </c>
    </row>
    <row r="57" spans="1:12" ht="45" outlineLevel="6" x14ac:dyDescent="0.25">
      <c r="A57" s="18" t="s">
        <v>97</v>
      </c>
      <c r="B57" s="46" t="s">
        <v>8</v>
      </c>
      <c r="C57" s="36" t="s">
        <v>10</v>
      </c>
      <c r="D57" s="36" t="s">
        <v>17</v>
      </c>
      <c r="E57" s="37" t="s">
        <v>98</v>
      </c>
      <c r="F57" s="53" t="s">
        <v>16</v>
      </c>
      <c r="G57" s="61" t="s">
        <v>118</v>
      </c>
      <c r="H57" s="32" t="s">
        <v>12</v>
      </c>
      <c r="I57" s="38">
        <v>17955.54</v>
      </c>
      <c r="J57" s="38">
        <v>17955.54</v>
      </c>
      <c r="K57" s="65">
        <f t="shared" si="24"/>
        <v>0</v>
      </c>
      <c r="L57" s="38">
        <f t="shared" si="25"/>
        <v>100</v>
      </c>
    </row>
    <row r="58" spans="1:12" ht="45" outlineLevel="6" x14ac:dyDescent="0.25">
      <c r="A58" s="18" t="s">
        <v>97</v>
      </c>
      <c r="B58" s="46" t="s">
        <v>8</v>
      </c>
      <c r="C58" s="36" t="s">
        <v>10</v>
      </c>
      <c r="D58" s="36" t="s">
        <v>17</v>
      </c>
      <c r="E58" s="37" t="s">
        <v>98</v>
      </c>
      <c r="F58" s="53" t="s">
        <v>16</v>
      </c>
      <c r="G58" s="61" t="s">
        <v>119</v>
      </c>
      <c r="H58" s="32" t="s">
        <v>12</v>
      </c>
      <c r="I58" s="38">
        <v>5177.0600000000004</v>
      </c>
      <c r="J58" s="38">
        <v>5177.0600000000004</v>
      </c>
      <c r="K58" s="65">
        <f t="shared" si="24"/>
        <v>0</v>
      </c>
      <c r="L58" s="38">
        <f t="shared" si="25"/>
        <v>100</v>
      </c>
    </row>
    <row r="59" spans="1:12" ht="45" outlineLevel="6" x14ac:dyDescent="0.25">
      <c r="A59" s="18" t="s">
        <v>97</v>
      </c>
      <c r="B59" s="46" t="s">
        <v>8</v>
      </c>
      <c r="C59" s="36" t="s">
        <v>10</v>
      </c>
      <c r="D59" s="36" t="s">
        <v>17</v>
      </c>
      <c r="E59" s="37" t="s">
        <v>98</v>
      </c>
      <c r="F59" s="53" t="s">
        <v>16</v>
      </c>
      <c r="G59" s="61" t="s">
        <v>120</v>
      </c>
      <c r="H59" s="32" t="s">
        <v>12</v>
      </c>
      <c r="I59" s="38">
        <v>21632.01</v>
      </c>
      <c r="J59" s="38">
        <v>20980.9</v>
      </c>
      <c r="K59" s="65">
        <f t="shared" si="24"/>
        <v>651.10999999999694</v>
      </c>
      <c r="L59" s="38">
        <f t="shared" si="25"/>
        <v>96.990062412138329</v>
      </c>
    </row>
    <row r="60" spans="1:12" ht="45" outlineLevel="6" x14ac:dyDescent="0.25">
      <c r="A60" s="18" t="s">
        <v>97</v>
      </c>
      <c r="B60" s="46" t="s">
        <v>8</v>
      </c>
      <c r="C60" s="36" t="s">
        <v>10</v>
      </c>
      <c r="D60" s="36" t="s">
        <v>17</v>
      </c>
      <c r="E60" s="37" t="s">
        <v>98</v>
      </c>
      <c r="F60" s="53" t="s">
        <v>16</v>
      </c>
      <c r="G60" s="61" t="s">
        <v>121</v>
      </c>
      <c r="H60" s="32" t="s">
        <v>12</v>
      </c>
      <c r="I60" s="38">
        <v>33116.6</v>
      </c>
      <c r="J60" s="38">
        <v>33116.6</v>
      </c>
      <c r="K60" s="65">
        <f t="shared" si="24"/>
        <v>0</v>
      </c>
      <c r="L60" s="38">
        <f t="shared" si="25"/>
        <v>100</v>
      </c>
    </row>
    <row r="61" spans="1:12" ht="45" outlineLevel="6" x14ac:dyDescent="0.25">
      <c r="A61" s="18" t="s">
        <v>97</v>
      </c>
      <c r="B61" s="46" t="s">
        <v>8</v>
      </c>
      <c r="C61" s="36" t="s">
        <v>10</v>
      </c>
      <c r="D61" s="36" t="s">
        <v>17</v>
      </c>
      <c r="E61" s="37" t="s">
        <v>98</v>
      </c>
      <c r="F61" s="53" t="s">
        <v>16</v>
      </c>
      <c r="G61" s="61" t="s">
        <v>122</v>
      </c>
      <c r="H61" s="32" t="s">
        <v>12</v>
      </c>
      <c r="I61" s="38">
        <v>15265.06</v>
      </c>
      <c r="J61" s="38">
        <v>15265.06</v>
      </c>
      <c r="K61" s="65">
        <f t="shared" si="24"/>
        <v>0</v>
      </c>
      <c r="L61" s="38">
        <f t="shared" si="25"/>
        <v>100</v>
      </c>
    </row>
    <row r="62" spans="1:12" ht="45" outlineLevel="6" x14ac:dyDescent="0.25">
      <c r="A62" s="18" t="s">
        <v>97</v>
      </c>
      <c r="B62" s="46" t="s">
        <v>8</v>
      </c>
      <c r="C62" s="36" t="s">
        <v>10</v>
      </c>
      <c r="D62" s="36" t="s">
        <v>17</v>
      </c>
      <c r="E62" s="37" t="s">
        <v>98</v>
      </c>
      <c r="F62" s="53" t="s">
        <v>16</v>
      </c>
      <c r="G62" s="61" t="s">
        <v>123</v>
      </c>
      <c r="H62" s="32" t="s">
        <v>12</v>
      </c>
      <c r="I62" s="38">
        <v>24190.1</v>
      </c>
      <c r="J62" s="38">
        <v>24190.1</v>
      </c>
      <c r="K62" s="65">
        <f t="shared" si="24"/>
        <v>0</v>
      </c>
      <c r="L62" s="38">
        <f t="shared" si="25"/>
        <v>100</v>
      </c>
    </row>
    <row r="63" spans="1:12" ht="50.25" customHeight="1" outlineLevel="6" x14ac:dyDescent="0.25">
      <c r="A63" s="18" t="s">
        <v>97</v>
      </c>
      <c r="B63" s="46" t="s">
        <v>8</v>
      </c>
      <c r="C63" s="36" t="s">
        <v>10</v>
      </c>
      <c r="D63" s="36" t="s">
        <v>17</v>
      </c>
      <c r="E63" s="37" t="s">
        <v>98</v>
      </c>
      <c r="F63" s="53" t="s">
        <v>16</v>
      </c>
      <c r="G63" s="61" t="s">
        <v>136</v>
      </c>
      <c r="H63" s="32" t="s">
        <v>12</v>
      </c>
      <c r="I63" s="38">
        <v>9007.39</v>
      </c>
      <c r="J63" s="38">
        <v>9007.39</v>
      </c>
      <c r="K63" s="65">
        <f t="shared" si="24"/>
        <v>0</v>
      </c>
      <c r="L63" s="38">
        <f t="shared" si="25"/>
        <v>100</v>
      </c>
    </row>
    <row r="64" spans="1:12" ht="52.5" customHeight="1" outlineLevel="6" x14ac:dyDescent="0.25">
      <c r="A64" s="18" t="s">
        <v>97</v>
      </c>
      <c r="B64" s="46" t="s">
        <v>8</v>
      </c>
      <c r="C64" s="36" t="s">
        <v>10</v>
      </c>
      <c r="D64" s="36" t="s">
        <v>17</v>
      </c>
      <c r="E64" s="37" t="s">
        <v>98</v>
      </c>
      <c r="F64" s="53" t="s">
        <v>16</v>
      </c>
      <c r="G64" s="61" t="s">
        <v>137</v>
      </c>
      <c r="H64" s="32" t="s">
        <v>12</v>
      </c>
      <c r="I64" s="38">
        <v>13296.14</v>
      </c>
      <c r="J64" s="38">
        <v>12956.09</v>
      </c>
      <c r="K64" s="65">
        <f t="shared" si="24"/>
        <v>340.04999999999927</v>
      </c>
      <c r="L64" s="38">
        <f t="shared" si="25"/>
        <v>97.442490828165177</v>
      </c>
    </row>
    <row r="65" spans="1:12" ht="51.75" customHeight="1" outlineLevel="6" x14ac:dyDescent="0.25">
      <c r="A65" s="18" t="s">
        <v>97</v>
      </c>
      <c r="B65" s="46" t="s">
        <v>8</v>
      </c>
      <c r="C65" s="36" t="s">
        <v>10</v>
      </c>
      <c r="D65" s="36" t="s">
        <v>17</v>
      </c>
      <c r="E65" s="37" t="s">
        <v>98</v>
      </c>
      <c r="F65" s="53" t="s">
        <v>16</v>
      </c>
      <c r="G65" s="61" t="s">
        <v>138</v>
      </c>
      <c r="H65" s="32" t="s">
        <v>12</v>
      </c>
      <c r="I65" s="38">
        <v>12529.13</v>
      </c>
      <c r="J65" s="38">
        <v>12529.13</v>
      </c>
      <c r="K65" s="65">
        <f t="shared" si="24"/>
        <v>0</v>
      </c>
      <c r="L65" s="38">
        <f t="shared" si="25"/>
        <v>100</v>
      </c>
    </row>
    <row r="66" spans="1:12" ht="105.75" customHeight="1" outlineLevel="6" x14ac:dyDescent="0.25">
      <c r="A66" s="19" t="s">
        <v>99</v>
      </c>
      <c r="B66" s="29" t="s">
        <v>8</v>
      </c>
      <c r="C66" s="57" t="s">
        <v>23</v>
      </c>
      <c r="D66" s="57" t="s">
        <v>24</v>
      </c>
      <c r="E66" s="57" t="s">
        <v>100</v>
      </c>
      <c r="F66" s="95">
        <v>811</v>
      </c>
      <c r="G66" s="108" t="s">
        <v>124</v>
      </c>
      <c r="H66" s="30" t="s">
        <v>12</v>
      </c>
      <c r="I66" s="80">
        <v>9402.0400000000009</v>
      </c>
      <c r="J66" s="67">
        <v>9402.0400000000009</v>
      </c>
      <c r="K66" s="68">
        <f t="shared" ref="K66:K67" si="30">I66-J66</f>
        <v>0</v>
      </c>
      <c r="L66" s="38">
        <f t="shared" ref="L66:L67" si="31">J66/I66*100</f>
        <v>100</v>
      </c>
    </row>
    <row r="67" spans="1:12" ht="44.25" customHeight="1" outlineLevel="6" x14ac:dyDescent="0.25">
      <c r="A67" s="98" t="s">
        <v>134</v>
      </c>
      <c r="B67" s="29">
        <v>66</v>
      </c>
      <c r="C67" s="57" t="s">
        <v>24</v>
      </c>
      <c r="D67" s="57" t="s">
        <v>24</v>
      </c>
      <c r="E67" s="57" t="s">
        <v>135</v>
      </c>
      <c r="F67" s="95">
        <v>244</v>
      </c>
      <c r="G67" s="108"/>
      <c r="H67" s="30" t="s">
        <v>12</v>
      </c>
      <c r="I67" s="80">
        <v>1800000</v>
      </c>
      <c r="J67" s="67">
        <v>1800000</v>
      </c>
      <c r="K67" s="68">
        <f t="shared" si="30"/>
        <v>0</v>
      </c>
      <c r="L67" s="22">
        <f t="shared" si="31"/>
        <v>100</v>
      </c>
    </row>
    <row r="68" spans="1:12" ht="89.25" outlineLevel="6" x14ac:dyDescent="0.25">
      <c r="A68" s="115" t="s">
        <v>101</v>
      </c>
      <c r="B68" s="42" t="s">
        <v>8</v>
      </c>
      <c r="C68" s="42" t="s">
        <v>18</v>
      </c>
      <c r="D68" s="42" t="s">
        <v>17</v>
      </c>
      <c r="E68" s="42" t="s">
        <v>102</v>
      </c>
      <c r="F68" s="43" t="s">
        <v>16</v>
      </c>
      <c r="G68" s="54" t="s">
        <v>125</v>
      </c>
      <c r="H68" s="30" t="s">
        <v>12</v>
      </c>
      <c r="I68" s="22">
        <v>137963.26999999999</v>
      </c>
      <c r="J68" s="67">
        <v>137963.26999999999</v>
      </c>
      <c r="K68" s="68">
        <f t="shared" ref="K68:K71" si="32">I68-J68</f>
        <v>0</v>
      </c>
      <c r="L68" s="22">
        <f t="shared" ref="L68:L71" si="33">J68/I68*100</f>
        <v>100</v>
      </c>
    </row>
    <row r="69" spans="1:12" ht="42.75" customHeight="1" outlineLevel="6" x14ac:dyDescent="0.25">
      <c r="A69" s="16" t="s">
        <v>103</v>
      </c>
      <c r="B69" s="8" t="s">
        <v>8</v>
      </c>
      <c r="C69" s="8">
        <v>14</v>
      </c>
      <c r="D69" s="8" t="s">
        <v>17</v>
      </c>
      <c r="E69" s="8" t="s">
        <v>104</v>
      </c>
      <c r="F69" s="8" t="s">
        <v>16</v>
      </c>
      <c r="G69" s="44" t="s">
        <v>126</v>
      </c>
      <c r="H69" s="32" t="s">
        <v>12</v>
      </c>
      <c r="I69" s="58">
        <v>569208</v>
      </c>
      <c r="J69" s="66">
        <v>569208</v>
      </c>
      <c r="K69" s="65">
        <f t="shared" si="32"/>
        <v>0</v>
      </c>
      <c r="L69" s="58">
        <f t="shared" si="33"/>
        <v>100</v>
      </c>
    </row>
    <row r="70" spans="1:12" ht="38.25" x14ac:dyDescent="0.25">
      <c r="A70" s="16" t="s">
        <v>103</v>
      </c>
      <c r="B70" s="8" t="s">
        <v>8</v>
      </c>
      <c r="C70" s="8">
        <v>14</v>
      </c>
      <c r="D70" s="8" t="s">
        <v>17</v>
      </c>
      <c r="E70" s="8" t="s">
        <v>104</v>
      </c>
      <c r="F70" s="8" t="s">
        <v>16</v>
      </c>
      <c r="G70" s="44" t="s">
        <v>127</v>
      </c>
      <c r="H70" s="30" t="s">
        <v>12</v>
      </c>
      <c r="I70" s="58">
        <v>725713.6</v>
      </c>
      <c r="J70" s="66">
        <v>725713.6</v>
      </c>
      <c r="K70" s="65">
        <f t="shared" si="32"/>
        <v>0</v>
      </c>
      <c r="L70" s="58">
        <f t="shared" si="33"/>
        <v>100</v>
      </c>
    </row>
    <row r="71" spans="1:12" ht="38.25" x14ac:dyDescent="0.25">
      <c r="A71" s="16" t="s">
        <v>103</v>
      </c>
      <c r="B71" s="8" t="s">
        <v>8</v>
      </c>
      <c r="C71" s="8">
        <v>14</v>
      </c>
      <c r="D71" s="8" t="s">
        <v>17</v>
      </c>
      <c r="E71" s="8" t="s">
        <v>104</v>
      </c>
      <c r="F71" s="8" t="s">
        <v>16</v>
      </c>
      <c r="G71" s="44" t="s">
        <v>128</v>
      </c>
      <c r="H71" s="30" t="s">
        <v>12</v>
      </c>
      <c r="I71" s="58">
        <v>417989.1</v>
      </c>
      <c r="J71" s="66">
        <v>417989.1</v>
      </c>
      <c r="K71" s="65">
        <f t="shared" si="32"/>
        <v>0</v>
      </c>
      <c r="L71" s="58">
        <f t="shared" si="33"/>
        <v>100</v>
      </c>
    </row>
    <row r="72" spans="1:12" x14ac:dyDescent="0.25">
      <c r="I72" s="12" t="e">
        <f>#REF!+федеральные!I4</f>
        <v>#REF!</v>
      </c>
      <c r="J72" s="12" t="e">
        <f>#REF!+федеральные!J4</f>
        <v>#REF!</v>
      </c>
      <c r="K72" s="12" t="e">
        <f>#REF!+федеральные!K4</f>
        <v>#REF!</v>
      </c>
    </row>
    <row r="73" spans="1:12" x14ac:dyDescent="0.25">
      <c r="I73" s="12"/>
      <c r="J73" s="12"/>
    </row>
    <row r="74" spans="1:12" x14ac:dyDescent="0.25">
      <c r="I74" s="12"/>
      <c r="J74" s="12"/>
    </row>
    <row r="75" spans="1:12" x14ac:dyDescent="0.25">
      <c r="I75" s="12"/>
    </row>
    <row r="76" spans="1:12" x14ac:dyDescent="0.25">
      <c r="I76" s="12"/>
    </row>
    <row r="77" spans="1:12" x14ac:dyDescent="0.25">
      <c r="I77" s="12"/>
      <c r="J77" s="12"/>
      <c r="K77" s="12"/>
    </row>
  </sheetData>
  <mergeCells count="3">
    <mergeCell ref="A1:I1"/>
    <mergeCell ref="A2:I2"/>
    <mergeCell ref="A3:I3"/>
  </mergeCells>
  <pageMargins left="0" right="0" top="0.35433070866141736" bottom="0.35433070866141736" header="0.31496062992125984" footer="0.31496062992125984"/>
  <pageSetup paperSize="9" scale="51" orientation="portrait" r:id="rId1"/>
  <rowBreaks count="1" manualBreakCount="1">
    <brk id="3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="80" zoomScaleSheetLayoutView="80" workbookViewId="0">
      <selection activeCell="E10" sqref="E10"/>
    </sheetView>
  </sheetViews>
  <sheetFormatPr defaultRowHeight="15" outlineLevelRow="6" x14ac:dyDescent="0.25"/>
  <cols>
    <col min="1" max="1" width="47.140625" style="2" customWidth="1"/>
    <col min="2" max="2" width="6.42578125" style="2" customWidth="1"/>
    <col min="3" max="3" width="5.5703125" style="2" customWidth="1"/>
    <col min="4" max="4" width="5.7109375" style="2" customWidth="1"/>
    <col min="5" max="5" width="12.7109375" style="2" customWidth="1"/>
    <col min="6" max="6" width="5.42578125" style="2" customWidth="1"/>
    <col min="7" max="7" width="23" style="2" customWidth="1"/>
    <col min="8" max="8" width="5.85546875" style="2" customWidth="1"/>
    <col min="9" max="9" width="20.5703125" style="2" customWidth="1"/>
    <col min="10" max="10" width="18" style="2" customWidth="1"/>
    <col min="11" max="11" width="14.5703125" style="2" customWidth="1"/>
    <col min="12" max="12" width="10.85546875" style="2" customWidth="1"/>
    <col min="13" max="13" width="14.28515625" style="2" customWidth="1"/>
    <col min="14" max="14" width="0" style="2" hidden="1" customWidth="1"/>
    <col min="15" max="15" width="18" style="2" hidden="1" customWidth="1"/>
    <col min="16" max="19" width="0" style="2" hidden="1" customWidth="1"/>
    <col min="20" max="20" width="14.85546875" style="2" hidden="1" customWidth="1"/>
    <col min="21" max="16384" width="9.140625" style="2"/>
  </cols>
  <sheetData>
    <row r="1" spans="1:20" ht="15.75" customHeight="1" x14ac:dyDescent="0.25">
      <c r="A1" s="1" t="s">
        <v>144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0" ht="12" customHeight="1" x14ac:dyDescent="0.25">
      <c r="A2" s="127"/>
      <c r="B2" s="128"/>
      <c r="C2" s="128"/>
      <c r="D2" s="128"/>
      <c r="E2" s="128"/>
      <c r="F2" s="128"/>
      <c r="G2" s="128"/>
      <c r="H2" s="128"/>
      <c r="I2" s="128"/>
    </row>
    <row r="3" spans="1:20" s="4" customFormat="1" ht="41.25" customHeight="1" x14ac:dyDescent="0.25">
      <c r="A3" s="13"/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21</v>
      </c>
      <c r="I3" s="14" t="s">
        <v>36</v>
      </c>
      <c r="J3" s="15" t="s">
        <v>145</v>
      </c>
      <c r="K3" s="15" t="s">
        <v>146</v>
      </c>
      <c r="L3" s="15" t="s">
        <v>22</v>
      </c>
      <c r="N3" s="5"/>
      <c r="O3" s="5" t="s">
        <v>32</v>
      </c>
      <c r="P3" s="5"/>
      <c r="Q3" s="5"/>
      <c r="R3" s="5"/>
      <c r="S3" s="5"/>
      <c r="T3" s="5" t="s">
        <v>33</v>
      </c>
    </row>
    <row r="4" spans="1:20" ht="30" x14ac:dyDescent="0.25">
      <c r="A4" s="24" t="s">
        <v>19</v>
      </c>
      <c r="B4" s="32"/>
      <c r="C4" s="32"/>
      <c r="D4" s="32"/>
      <c r="E4" s="52"/>
      <c r="F4" s="52"/>
      <c r="G4" s="57"/>
      <c r="H4" s="32"/>
      <c r="I4" s="93">
        <f>SUM(I5:I41)</f>
        <v>785961100.00000012</v>
      </c>
      <c r="J4" s="93">
        <f t="shared" ref="J4:K4" si="0">SUM(J5:J41)</f>
        <v>735311673.58999991</v>
      </c>
      <c r="K4" s="93">
        <f t="shared" si="0"/>
        <v>50649426.410000004</v>
      </c>
      <c r="L4" s="93">
        <f t="shared" ref="L4:L39" si="1">J4/I4*100</f>
        <v>93.555733685801982</v>
      </c>
      <c r="N4" s="6"/>
      <c r="O4" s="6"/>
      <c r="P4" s="6"/>
      <c r="Q4" s="6"/>
      <c r="R4" s="6"/>
      <c r="S4" s="6"/>
      <c r="T4" s="6"/>
    </row>
    <row r="5" spans="1:20" ht="63.75" customHeight="1" outlineLevel="6" x14ac:dyDescent="0.25">
      <c r="A5" s="98" t="s">
        <v>129</v>
      </c>
      <c r="B5" s="28" t="s">
        <v>8</v>
      </c>
      <c r="C5" s="52" t="s">
        <v>9</v>
      </c>
      <c r="D5" s="52" t="s">
        <v>10</v>
      </c>
      <c r="E5" s="30" t="s">
        <v>37</v>
      </c>
      <c r="F5" s="95" t="s">
        <v>14</v>
      </c>
      <c r="G5" s="40" t="s">
        <v>105</v>
      </c>
      <c r="H5" s="29" t="s">
        <v>13</v>
      </c>
      <c r="I5" s="56">
        <v>127420402.86</v>
      </c>
      <c r="J5" s="66">
        <v>127420402.86</v>
      </c>
      <c r="K5" s="65">
        <f>I5-J5</f>
        <v>0</v>
      </c>
      <c r="L5" s="56">
        <f>J5/I5*100</f>
        <v>100</v>
      </c>
    </row>
    <row r="6" spans="1:20" ht="69.75" customHeight="1" outlineLevel="6" x14ac:dyDescent="0.25">
      <c r="A6" s="98" t="s">
        <v>130</v>
      </c>
      <c r="B6" s="28" t="s">
        <v>8</v>
      </c>
      <c r="C6" s="52" t="s">
        <v>9</v>
      </c>
      <c r="D6" s="81" t="s">
        <v>10</v>
      </c>
      <c r="E6" s="32" t="s">
        <v>132</v>
      </c>
      <c r="F6" s="96" t="s">
        <v>15</v>
      </c>
      <c r="G6" s="99" t="s">
        <v>105</v>
      </c>
      <c r="H6" s="97" t="s">
        <v>13</v>
      </c>
      <c r="I6" s="94">
        <v>19810597.140000001</v>
      </c>
      <c r="J6" s="66">
        <v>19810597.140000001</v>
      </c>
      <c r="K6" s="65">
        <f>I6-J6</f>
        <v>0</v>
      </c>
      <c r="L6" s="56">
        <f>J6/I6*100</f>
        <v>100</v>
      </c>
    </row>
    <row r="7" spans="1:20" ht="70.5" customHeight="1" outlineLevel="6" x14ac:dyDescent="0.25">
      <c r="A7" s="98" t="s">
        <v>131</v>
      </c>
      <c r="B7" s="28" t="s">
        <v>8</v>
      </c>
      <c r="C7" s="52" t="s">
        <v>9</v>
      </c>
      <c r="D7" s="81" t="s">
        <v>10</v>
      </c>
      <c r="E7" s="52" t="s">
        <v>133</v>
      </c>
      <c r="F7" s="81">
        <v>633</v>
      </c>
      <c r="G7" s="99" t="s">
        <v>106</v>
      </c>
      <c r="H7" s="97" t="s">
        <v>13</v>
      </c>
      <c r="I7" s="94">
        <v>5000000</v>
      </c>
      <c r="J7" s="66">
        <v>4900000</v>
      </c>
      <c r="K7" s="65">
        <f>I7-J7</f>
        <v>100000</v>
      </c>
      <c r="L7" s="56">
        <f>J7/I7*100</f>
        <v>98</v>
      </c>
    </row>
    <row r="8" spans="1:20" ht="30" x14ac:dyDescent="0.25">
      <c r="A8" s="24" t="s">
        <v>34</v>
      </c>
      <c r="B8" s="32" t="s">
        <v>8</v>
      </c>
      <c r="C8" s="32" t="s">
        <v>9</v>
      </c>
      <c r="D8" s="32" t="s">
        <v>10</v>
      </c>
      <c r="E8" s="35" t="s">
        <v>70</v>
      </c>
      <c r="F8" s="35">
        <v>813</v>
      </c>
      <c r="G8" s="35" t="s">
        <v>107</v>
      </c>
      <c r="H8" s="35" t="s">
        <v>13</v>
      </c>
      <c r="I8" s="100">
        <v>690600</v>
      </c>
      <c r="J8" s="100">
        <v>690590.1</v>
      </c>
      <c r="K8" s="64">
        <f t="shared" ref="K8:K39" si="2">I8-J8</f>
        <v>9.9000000000232831</v>
      </c>
      <c r="L8" s="101">
        <f t="shared" si="1"/>
        <v>99.9985664639444</v>
      </c>
      <c r="N8" s="6"/>
      <c r="O8" s="6"/>
      <c r="P8" s="6"/>
      <c r="Q8" s="6"/>
      <c r="R8" s="6"/>
      <c r="S8" s="6"/>
      <c r="T8" s="6"/>
    </row>
    <row r="9" spans="1:20" ht="30" x14ac:dyDescent="0.25">
      <c r="A9" s="24" t="s">
        <v>34</v>
      </c>
      <c r="B9" s="32" t="s">
        <v>8</v>
      </c>
      <c r="C9" s="32" t="s">
        <v>9</v>
      </c>
      <c r="D9" s="32" t="s">
        <v>10</v>
      </c>
      <c r="E9" s="32" t="s">
        <v>70</v>
      </c>
      <c r="F9" s="32">
        <v>813</v>
      </c>
      <c r="G9" s="102" t="s">
        <v>108</v>
      </c>
      <c r="H9" s="35" t="s">
        <v>13</v>
      </c>
      <c r="I9" s="100">
        <v>3220800</v>
      </c>
      <c r="J9" s="100">
        <v>3220800</v>
      </c>
      <c r="K9" s="64">
        <f t="shared" ref="K9:K11" si="3">I9-J9</f>
        <v>0</v>
      </c>
      <c r="L9" s="101">
        <f t="shared" ref="L9:L11" si="4">J9/I9*100</f>
        <v>100</v>
      </c>
      <c r="N9" s="86"/>
      <c r="O9" s="86"/>
      <c r="P9" s="86"/>
      <c r="Q9" s="86"/>
      <c r="R9" s="86"/>
      <c r="S9" s="86"/>
      <c r="T9" s="86"/>
    </row>
    <row r="10" spans="1:20" ht="30" x14ac:dyDescent="0.25">
      <c r="A10" s="24" t="s">
        <v>34</v>
      </c>
      <c r="B10" s="32" t="s">
        <v>8</v>
      </c>
      <c r="C10" s="32" t="s">
        <v>9</v>
      </c>
      <c r="D10" s="32" t="s">
        <v>10</v>
      </c>
      <c r="E10" s="32" t="s">
        <v>70</v>
      </c>
      <c r="F10" s="32">
        <v>813</v>
      </c>
      <c r="G10" s="102" t="s">
        <v>109</v>
      </c>
      <c r="H10" s="35" t="s">
        <v>13</v>
      </c>
      <c r="I10" s="100">
        <v>1618900</v>
      </c>
      <c r="J10" s="100">
        <v>1618891.42</v>
      </c>
      <c r="K10" s="64">
        <f t="shared" si="3"/>
        <v>8.5800000000745058</v>
      </c>
      <c r="L10" s="101">
        <f t="shared" si="4"/>
        <v>99.999470010500957</v>
      </c>
      <c r="N10" s="86"/>
      <c r="O10" s="86"/>
      <c r="P10" s="86"/>
      <c r="Q10" s="86"/>
      <c r="R10" s="86"/>
      <c r="S10" s="86"/>
      <c r="T10" s="86"/>
    </row>
    <row r="11" spans="1:20" ht="30" x14ac:dyDescent="0.25">
      <c r="A11" s="24" t="s">
        <v>34</v>
      </c>
      <c r="B11" s="32" t="s">
        <v>8</v>
      </c>
      <c r="C11" s="32" t="s">
        <v>9</v>
      </c>
      <c r="D11" s="32" t="s">
        <v>10</v>
      </c>
      <c r="E11" s="32" t="s">
        <v>70</v>
      </c>
      <c r="F11" s="32">
        <v>813</v>
      </c>
      <c r="G11" s="102" t="s">
        <v>110</v>
      </c>
      <c r="H11" s="35" t="s">
        <v>13</v>
      </c>
      <c r="I11" s="100">
        <v>1185700</v>
      </c>
      <c r="J11" s="100">
        <v>1185613.6100000001</v>
      </c>
      <c r="K11" s="64">
        <f t="shared" si="3"/>
        <v>86.389999999897555</v>
      </c>
      <c r="L11" s="101">
        <f t="shared" si="4"/>
        <v>99.992714008602519</v>
      </c>
      <c r="N11" s="86"/>
      <c r="O11" s="86"/>
      <c r="P11" s="86"/>
      <c r="Q11" s="86"/>
      <c r="R11" s="86"/>
      <c r="S11" s="86"/>
      <c r="T11" s="86"/>
    </row>
    <row r="12" spans="1:20" ht="24.75" customHeight="1" outlineLevel="6" x14ac:dyDescent="0.25">
      <c r="A12" s="51" t="s">
        <v>35</v>
      </c>
      <c r="B12" s="52" t="s">
        <v>8</v>
      </c>
      <c r="C12" s="52" t="s">
        <v>9</v>
      </c>
      <c r="D12" s="52" t="s">
        <v>10</v>
      </c>
      <c r="E12" s="52" t="s">
        <v>71</v>
      </c>
      <c r="F12" s="52">
        <v>812</v>
      </c>
      <c r="G12" s="76" t="s">
        <v>111</v>
      </c>
      <c r="H12" s="52" t="s">
        <v>13</v>
      </c>
      <c r="I12" s="56">
        <v>8918000</v>
      </c>
      <c r="J12" s="66">
        <v>8918000</v>
      </c>
      <c r="K12" s="65">
        <f>I12-J12</f>
        <v>0</v>
      </c>
      <c r="L12" s="56">
        <f>J12/I12*100</f>
        <v>100</v>
      </c>
    </row>
    <row r="13" spans="1:20" ht="47.25" customHeight="1" x14ac:dyDescent="0.25">
      <c r="A13" s="103" t="s">
        <v>74</v>
      </c>
      <c r="B13" s="33" t="s">
        <v>8</v>
      </c>
      <c r="C13" s="33" t="s">
        <v>9</v>
      </c>
      <c r="D13" s="33" t="s">
        <v>10</v>
      </c>
      <c r="E13" s="33" t="s">
        <v>72</v>
      </c>
      <c r="F13" s="33" t="s">
        <v>11</v>
      </c>
      <c r="G13" s="33" t="s">
        <v>73</v>
      </c>
      <c r="H13" s="35" t="s">
        <v>13</v>
      </c>
      <c r="I13" s="104">
        <v>7308000</v>
      </c>
      <c r="J13" s="104">
        <v>7308000</v>
      </c>
      <c r="K13" s="64">
        <f t="shared" si="2"/>
        <v>0</v>
      </c>
      <c r="L13" s="101">
        <f t="shared" si="1"/>
        <v>100</v>
      </c>
      <c r="N13" s="6"/>
      <c r="O13" s="45">
        <f>SUM(J13:J22)</f>
        <v>392106553.89999998</v>
      </c>
      <c r="P13" s="6" t="s">
        <v>30</v>
      </c>
      <c r="Q13" s="6"/>
      <c r="R13" s="6"/>
      <c r="S13" s="6"/>
      <c r="T13" s="45">
        <f>SUM(I13:I22)</f>
        <v>406442600</v>
      </c>
    </row>
    <row r="14" spans="1:20" ht="72" customHeight="1" outlineLevel="6" x14ac:dyDescent="0.25">
      <c r="A14" s="89" t="s">
        <v>75</v>
      </c>
      <c r="B14" s="29" t="s">
        <v>8</v>
      </c>
      <c r="C14" s="30" t="s">
        <v>9</v>
      </c>
      <c r="D14" s="30" t="s">
        <v>10</v>
      </c>
      <c r="E14" s="30" t="s">
        <v>76</v>
      </c>
      <c r="F14" s="30">
        <v>812</v>
      </c>
      <c r="G14" s="57" t="s">
        <v>112</v>
      </c>
      <c r="H14" s="52" t="s">
        <v>13</v>
      </c>
      <c r="I14" s="84">
        <v>77197600</v>
      </c>
      <c r="J14" s="84">
        <v>69201312.569999993</v>
      </c>
      <c r="K14" s="64">
        <f t="shared" si="2"/>
        <v>7996287.4300000072</v>
      </c>
      <c r="L14" s="85">
        <f t="shared" si="1"/>
        <v>89.641792711172357</v>
      </c>
      <c r="N14" s="6"/>
      <c r="O14" s="49">
        <f>SUM(J26:J39)</f>
        <v>43926927</v>
      </c>
      <c r="P14" s="6" t="s">
        <v>31</v>
      </c>
      <c r="Q14" s="6"/>
      <c r="R14" s="6"/>
      <c r="S14" s="6"/>
      <c r="T14" s="45">
        <f>SUM(I26:I39)</f>
        <v>44208800</v>
      </c>
    </row>
    <row r="15" spans="1:20" ht="97.5" customHeight="1" outlineLevel="6" x14ac:dyDescent="0.25">
      <c r="A15" s="83" t="s">
        <v>77</v>
      </c>
      <c r="B15" s="29" t="s">
        <v>8</v>
      </c>
      <c r="C15" s="30" t="s">
        <v>9</v>
      </c>
      <c r="D15" s="30" t="s">
        <v>10</v>
      </c>
      <c r="E15" s="30" t="s">
        <v>78</v>
      </c>
      <c r="F15" s="30">
        <v>632</v>
      </c>
      <c r="G15" s="57" t="s">
        <v>112</v>
      </c>
      <c r="H15" s="52" t="s">
        <v>13</v>
      </c>
      <c r="I15" s="84">
        <v>63633954</v>
      </c>
      <c r="J15" s="84">
        <v>61393737.219999999</v>
      </c>
      <c r="K15" s="64">
        <f t="shared" ref="K15" si="5">I15-J15</f>
        <v>2240216.7800000012</v>
      </c>
      <c r="L15" s="85">
        <f t="shared" ref="L15" si="6">J15/I15*100</f>
        <v>96.47952604045318</v>
      </c>
      <c r="N15" s="6"/>
      <c r="O15" s="49"/>
      <c r="P15" s="6"/>
      <c r="Q15" s="6"/>
      <c r="R15" s="6"/>
      <c r="S15" s="6"/>
      <c r="T15" s="45"/>
    </row>
    <row r="16" spans="1:20" ht="60.75" customHeight="1" outlineLevel="6" x14ac:dyDescent="0.25">
      <c r="A16" s="103" t="s">
        <v>79</v>
      </c>
      <c r="B16" s="29" t="s">
        <v>8</v>
      </c>
      <c r="C16" s="30" t="s">
        <v>9</v>
      </c>
      <c r="D16" s="30" t="s">
        <v>10</v>
      </c>
      <c r="E16" s="30" t="s">
        <v>80</v>
      </c>
      <c r="F16" s="30">
        <v>813</v>
      </c>
      <c r="G16" s="57" t="s">
        <v>112</v>
      </c>
      <c r="H16" s="52" t="s">
        <v>13</v>
      </c>
      <c r="I16" s="84">
        <v>94990350</v>
      </c>
      <c r="J16" s="84">
        <v>94722810</v>
      </c>
      <c r="K16" s="64">
        <f t="shared" ref="K16" si="7">I16-J16</f>
        <v>267540</v>
      </c>
      <c r="L16" s="85">
        <f t="shared" ref="L16" si="8">J16/I16*100</f>
        <v>99.7183503376922</v>
      </c>
      <c r="N16" s="6"/>
      <c r="O16" s="45">
        <f>O13+O14</f>
        <v>436033480.89999998</v>
      </c>
      <c r="P16" s="6"/>
      <c r="Q16" s="6"/>
      <c r="R16" s="6"/>
      <c r="S16" s="6"/>
      <c r="T16" s="45">
        <f>T13+T14</f>
        <v>450651400</v>
      </c>
    </row>
    <row r="17" spans="1:20" ht="71.25" customHeight="1" outlineLevel="6" x14ac:dyDescent="0.25">
      <c r="A17" s="51" t="s">
        <v>81</v>
      </c>
      <c r="B17" s="29" t="s">
        <v>8</v>
      </c>
      <c r="C17" s="30" t="s">
        <v>9</v>
      </c>
      <c r="D17" s="30" t="s">
        <v>10</v>
      </c>
      <c r="E17" s="30" t="s">
        <v>82</v>
      </c>
      <c r="F17" s="30">
        <v>813</v>
      </c>
      <c r="G17" s="57" t="s">
        <v>112</v>
      </c>
      <c r="H17" s="52" t="s">
        <v>13</v>
      </c>
      <c r="I17" s="84">
        <v>21194000</v>
      </c>
      <c r="J17" s="84">
        <v>21194000</v>
      </c>
      <c r="K17" s="64">
        <f t="shared" ref="K17" si="9">I17-J17</f>
        <v>0</v>
      </c>
      <c r="L17" s="85">
        <f t="shared" ref="L17" si="10">J17/I17*100</f>
        <v>100</v>
      </c>
      <c r="N17" s="6"/>
      <c r="O17" s="6"/>
      <c r="P17" s="6"/>
      <c r="Q17" s="6"/>
      <c r="R17" s="6"/>
      <c r="S17" s="6"/>
      <c r="T17" s="6"/>
    </row>
    <row r="18" spans="1:20" ht="54.75" customHeight="1" outlineLevel="6" x14ac:dyDescent="0.25">
      <c r="A18" s="51" t="s">
        <v>83</v>
      </c>
      <c r="B18" s="29" t="s">
        <v>8</v>
      </c>
      <c r="C18" s="30" t="s">
        <v>9</v>
      </c>
      <c r="D18" s="30" t="s">
        <v>10</v>
      </c>
      <c r="E18" s="30" t="s">
        <v>84</v>
      </c>
      <c r="F18" s="30">
        <v>813</v>
      </c>
      <c r="G18" s="57" t="s">
        <v>112</v>
      </c>
      <c r="H18" s="52" t="s">
        <v>13</v>
      </c>
      <c r="I18" s="84">
        <v>36394100</v>
      </c>
      <c r="J18" s="84">
        <v>32659364.48</v>
      </c>
      <c r="K18" s="64">
        <f t="shared" ref="K18" si="11">I18-J18</f>
        <v>3734735.5199999996</v>
      </c>
      <c r="L18" s="85">
        <f t="shared" ref="L18" si="12">J18/I18*100</f>
        <v>89.738074248298489</v>
      </c>
    </row>
    <row r="19" spans="1:20" ht="70.5" customHeight="1" outlineLevel="6" x14ac:dyDescent="0.25">
      <c r="A19" s="51" t="s">
        <v>85</v>
      </c>
      <c r="B19" s="29" t="s">
        <v>8</v>
      </c>
      <c r="C19" s="30" t="s">
        <v>9</v>
      </c>
      <c r="D19" s="30" t="s">
        <v>10</v>
      </c>
      <c r="E19" s="30" t="s">
        <v>86</v>
      </c>
      <c r="F19" s="30">
        <v>813</v>
      </c>
      <c r="G19" s="57" t="s">
        <v>112</v>
      </c>
      <c r="H19" s="52" t="s">
        <v>13</v>
      </c>
      <c r="I19" s="84">
        <v>32061100</v>
      </c>
      <c r="J19" s="84">
        <v>31963833.629999999</v>
      </c>
      <c r="K19" s="64">
        <f t="shared" ref="K19" si="13">I19-J19</f>
        <v>97266.370000001043</v>
      </c>
      <c r="L19" s="85">
        <f t="shared" ref="L19" si="14">J19/I19*100</f>
        <v>99.696621856392937</v>
      </c>
    </row>
    <row r="20" spans="1:20" ht="110.25" customHeight="1" outlineLevel="6" x14ac:dyDescent="0.25">
      <c r="A20" s="51" t="s">
        <v>87</v>
      </c>
      <c r="B20" s="29" t="s">
        <v>8</v>
      </c>
      <c r="C20" s="30" t="s">
        <v>9</v>
      </c>
      <c r="D20" s="30" t="s">
        <v>10</v>
      </c>
      <c r="E20" s="30" t="s">
        <v>88</v>
      </c>
      <c r="F20" s="30">
        <v>813</v>
      </c>
      <c r="G20" s="57" t="s">
        <v>112</v>
      </c>
      <c r="H20" s="52" t="s">
        <v>13</v>
      </c>
      <c r="I20" s="84">
        <v>55492496</v>
      </c>
      <c r="J20" s="84">
        <v>55492496</v>
      </c>
      <c r="K20" s="64">
        <f t="shared" ref="K20" si="15">I20-J20</f>
        <v>0</v>
      </c>
      <c r="L20" s="85">
        <f t="shared" ref="L20" si="16">J20/I20*100</f>
        <v>100</v>
      </c>
    </row>
    <row r="21" spans="1:20" ht="72.75" customHeight="1" outlineLevel="6" x14ac:dyDescent="0.25">
      <c r="A21" s="51" t="s">
        <v>89</v>
      </c>
      <c r="B21" s="29" t="s">
        <v>8</v>
      </c>
      <c r="C21" s="30" t="s">
        <v>9</v>
      </c>
      <c r="D21" s="30" t="s">
        <v>10</v>
      </c>
      <c r="E21" s="30" t="s">
        <v>90</v>
      </c>
      <c r="F21" s="30">
        <v>811</v>
      </c>
      <c r="G21" s="57" t="s">
        <v>112</v>
      </c>
      <c r="H21" s="52" t="s">
        <v>13</v>
      </c>
      <c r="I21" s="84">
        <v>14769700</v>
      </c>
      <c r="J21" s="84">
        <v>14769700</v>
      </c>
      <c r="K21" s="64">
        <f t="shared" ref="K21" si="17">I21-J21</f>
        <v>0</v>
      </c>
      <c r="L21" s="85">
        <f t="shared" ref="L21" si="18">J21/I21*100</f>
        <v>100</v>
      </c>
    </row>
    <row r="22" spans="1:20" ht="72.75" customHeight="1" outlineLevel="6" x14ac:dyDescent="0.25">
      <c r="A22" s="17" t="s">
        <v>91</v>
      </c>
      <c r="B22" s="29" t="s">
        <v>8</v>
      </c>
      <c r="C22" s="30" t="s">
        <v>9</v>
      </c>
      <c r="D22" s="30" t="s">
        <v>10</v>
      </c>
      <c r="E22" s="30" t="s">
        <v>92</v>
      </c>
      <c r="F22" s="30">
        <v>811</v>
      </c>
      <c r="G22" s="57" t="s">
        <v>112</v>
      </c>
      <c r="H22" s="52" t="s">
        <v>13</v>
      </c>
      <c r="I22" s="84">
        <v>3401300</v>
      </c>
      <c r="J22" s="84">
        <v>3401300</v>
      </c>
      <c r="K22" s="64">
        <f t="shared" ref="K22" si="19">I22-J22</f>
        <v>0</v>
      </c>
      <c r="L22" s="85">
        <f t="shared" ref="L22" si="20">J22/I22*100</f>
        <v>100</v>
      </c>
    </row>
    <row r="23" spans="1:20" ht="68.25" customHeight="1" outlineLevel="6" x14ac:dyDescent="0.25">
      <c r="A23" s="50" t="s">
        <v>26</v>
      </c>
      <c r="B23" s="47" t="s">
        <v>8</v>
      </c>
      <c r="C23" s="47" t="s">
        <v>9</v>
      </c>
      <c r="D23" s="47" t="s">
        <v>10</v>
      </c>
      <c r="E23" s="47" t="s">
        <v>93</v>
      </c>
      <c r="F23" s="47" t="s">
        <v>11</v>
      </c>
      <c r="G23" s="48" t="s">
        <v>113</v>
      </c>
      <c r="H23" s="47" t="s">
        <v>13</v>
      </c>
      <c r="I23" s="38">
        <v>96071700</v>
      </c>
      <c r="J23" s="66">
        <v>73894494.670000002</v>
      </c>
      <c r="K23" s="65">
        <f>I23-J23</f>
        <v>22177205.329999998</v>
      </c>
      <c r="L23" s="38">
        <f>J23/I23*100</f>
        <v>76.915985321379765</v>
      </c>
    </row>
    <row r="24" spans="1:20" ht="34.5" customHeight="1" outlineLevel="6" x14ac:dyDescent="0.25">
      <c r="A24" s="50" t="s">
        <v>27</v>
      </c>
      <c r="B24" s="47" t="s">
        <v>8</v>
      </c>
      <c r="C24" s="47" t="s">
        <v>9</v>
      </c>
      <c r="D24" s="47" t="s">
        <v>10</v>
      </c>
      <c r="E24" s="47" t="s">
        <v>94</v>
      </c>
      <c r="F24" s="47">
        <v>521</v>
      </c>
      <c r="G24" s="48" t="s">
        <v>114</v>
      </c>
      <c r="H24" s="47" t="s">
        <v>13</v>
      </c>
      <c r="I24" s="38">
        <v>13764900</v>
      </c>
      <c r="J24" s="66">
        <v>1355365.37</v>
      </c>
      <c r="K24" s="65">
        <f>I24-J24</f>
        <v>12409534.629999999</v>
      </c>
      <c r="L24" s="38">
        <f>J24/I24*100</f>
        <v>9.8465326300953873</v>
      </c>
    </row>
    <row r="25" spans="1:20" ht="34.5" customHeight="1" outlineLevel="6" x14ac:dyDescent="0.25">
      <c r="A25" s="50" t="s">
        <v>27</v>
      </c>
      <c r="B25" s="47" t="s">
        <v>8</v>
      </c>
      <c r="C25" s="47" t="s">
        <v>9</v>
      </c>
      <c r="D25" s="47" t="s">
        <v>10</v>
      </c>
      <c r="E25" s="47" t="s">
        <v>94</v>
      </c>
      <c r="F25" s="47">
        <v>521</v>
      </c>
      <c r="G25" s="48" t="s">
        <v>115</v>
      </c>
      <c r="H25" s="47" t="s">
        <v>13</v>
      </c>
      <c r="I25" s="38">
        <v>1566700</v>
      </c>
      <c r="J25" s="66">
        <v>222037.52</v>
      </c>
      <c r="K25" s="65">
        <f>I25-J25</f>
        <v>1344662.48</v>
      </c>
      <c r="L25" s="38">
        <f>J25/I25*100</f>
        <v>14.172306121146358</v>
      </c>
    </row>
    <row r="26" spans="1:20" ht="87" customHeight="1" outlineLevel="6" x14ac:dyDescent="0.25">
      <c r="A26" s="50" t="s">
        <v>95</v>
      </c>
      <c r="B26" s="37" t="s">
        <v>8</v>
      </c>
      <c r="C26" s="37" t="s">
        <v>9</v>
      </c>
      <c r="D26" s="37" t="s">
        <v>10</v>
      </c>
      <c r="E26" s="37" t="s">
        <v>96</v>
      </c>
      <c r="F26" s="53">
        <v>811</v>
      </c>
      <c r="G26" s="44" t="s">
        <v>116</v>
      </c>
      <c r="H26" s="46" t="s">
        <v>13</v>
      </c>
      <c r="I26" s="38">
        <v>696200</v>
      </c>
      <c r="J26" s="66">
        <v>461727</v>
      </c>
      <c r="K26" s="65">
        <f t="shared" si="2"/>
        <v>234473</v>
      </c>
      <c r="L26" s="38">
        <f t="shared" si="1"/>
        <v>66.321028440103419</v>
      </c>
    </row>
    <row r="27" spans="1:20" ht="65.25" customHeight="1" outlineLevel="6" x14ac:dyDescent="0.25">
      <c r="A27" s="18" t="s">
        <v>97</v>
      </c>
      <c r="B27" s="46" t="s">
        <v>8</v>
      </c>
      <c r="C27" s="36" t="s">
        <v>10</v>
      </c>
      <c r="D27" s="36" t="s">
        <v>17</v>
      </c>
      <c r="E27" s="37" t="s">
        <v>98</v>
      </c>
      <c r="F27" s="53" t="s">
        <v>16</v>
      </c>
      <c r="G27" s="61" t="s">
        <v>117</v>
      </c>
      <c r="H27" s="46" t="s">
        <v>13</v>
      </c>
      <c r="I27" s="38">
        <v>942917.33</v>
      </c>
      <c r="J27" s="38">
        <v>942917.33</v>
      </c>
      <c r="K27" s="65">
        <f t="shared" si="2"/>
        <v>0</v>
      </c>
      <c r="L27" s="38">
        <f t="shared" si="1"/>
        <v>100</v>
      </c>
    </row>
    <row r="28" spans="1:20" ht="65.25" customHeight="1" outlineLevel="6" x14ac:dyDescent="0.25">
      <c r="A28" s="18" t="s">
        <v>97</v>
      </c>
      <c r="B28" s="46" t="s">
        <v>8</v>
      </c>
      <c r="C28" s="36" t="s">
        <v>10</v>
      </c>
      <c r="D28" s="36" t="s">
        <v>17</v>
      </c>
      <c r="E28" s="37" t="s">
        <v>98</v>
      </c>
      <c r="F28" s="53" t="s">
        <v>16</v>
      </c>
      <c r="G28" s="61" t="s">
        <v>118</v>
      </c>
      <c r="H28" s="46" t="s">
        <v>13</v>
      </c>
      <c r="I28" s="38">
        <v>879821.26</v>
      </c>
      <c r="J28" s="38">
        <v>879821.26</v>
      </c>
      <c r="K28" s="65">
        <f t="shared" ref="K28:K33" si="21">I28-J28</f>
        <v>0</v>
      </c>
      <c r="L28" s="38">
        <f t="shared" ref="L28:L33" si="22">J28/I28*100</f>
        <v>100</v>
      </c>
    </row>
    <row r="29" spans="1:20" ht="65.25" customHeight="1" outlineLevel="6" x14ac:dyDescent="0.25">
      <c r="A29" s="18" t="s">
        <v>97</v>
      </c>
      <c r="B29" s="46" t="s">
        <v>8</v>
      </c>
      <c r="C29" s="36" t="s">
        <v>10</v>
      </c>
      <c r="D29" s="36" t="s">
        <v>17</v>
      </c>
      <c r="E29" s="37" t="s">
        <v>98</v>
      </c>
      <c r="F29" s="53" t="s">
        <v>16</v>
      </c>
      <c r="G29" s="61" t="s">
        <v>119</v>
      </c>
      <c r="H29" s="46" t="s">
        <v>13</v>
      </c>
      <c r="I29" s="38">
        <v>253675.94</v>
      </c>
      <c r="J29" s="38">
        <v>253675.94</v>
      </c>
      <c r="K29" s="65">
        <f t="shared" si="21"/>
        <v>0</v>
      </c>
      <c r="L29" s="38">
        <f t="shared" si="22"/>
        <v>100</v>
      </c>
    </row>
    <row r="30" spans="1:20" ht="65.25" customHeight="1" outlineLevel="6" x14ac:dyDescent="0.25">
      <c r="A30" s="18" t="s">
        <v>97</v>
      </c>
      <c r="B30" s="46" t="s">
        <v>8</v>
      </c>
      <c r="C30" s="36" t="s">
        <v>10</v>
      </c>
      <c r="D30" s="36" t="s">
        <v>17</v>
      </c>
      <c r="E30" s="37" t="s">
        <v>98</v>
      </c>
      <c r="F30" s="53" t="s">
        <v>16</v>
      </c>
      <c r="G30" s="61" t="s">
        <v>120</v>
      </c>
      <c r="H30" s="46" t="s">
        <v>13</v>
      </c>
      <c r="I30" s="38">
        <v>1059968.47</v>
      </c>
      <c r="J30" s="38">
        <v>1028064.3</v>
      </c>
      <c r="K30" s="65">
        <f t="shared" si="21"/>
        <v>31904.169999999925</v>
      </c>
      <c r="L30" s="38">
        <f t="shared" si="22"/>
        <v>96.990083110679706</v>
      </c>
    </row>
    <row r="31" spans="1:20" ht="65.25" customHeight="1" outlineLevel="6" x14ac:dyDescent="0.25">
      <c r="A31" s="18" t="s">
        <v>97</v>
      </c>
      <c r="B31" s="46" t="s">
        <v>8</v>
      </c>
      <c r="C31" s="36" t="s">
        <v>10</v>
      </c>
      <c r="D31" s="36" t="s">
        <v>17</v>
      </c>
      <c r="E31" s="37" t="s">
        <v>98</v>
      </c>
      <c r="F31" s="53" t="s">
        <v>16</v>
      </c>
      <c r="G31" s="61" t="s">
        <v>121</v>
      </c>
      <c r="H31" s="46" t="s">
        <v>13</v>
      </c>
      <c r="I31" s="38">
        <v>1622713.63</v>
      </c>
      <c r="J31" s="38">
        <v>1622713.63</v>
      </c>
      <c r="K31" s="65">
        <f t="shared" si="21"/>
        <v>0</v>
      </c>
      <c r="L31" s="38">
        <f t="shared" si="22"/>
        <v>100</v>
      </c>
    </row>
    <row r="32" spans="1:20" ht="65.25" customHeight="1" outlineLevel="6" x14ac:dyDescent="0.25">
      <c r="A32" s="18" t="s">
        <v>97</v>
      </c>
      <c r="B32" s="46" t="s">
        <v>8</v>
      </c>
      <c r="C32" s="36" t="s">
        <v>10</v>
      </c>
      <c r="D32" s="36" t="s">
        <v>17</v>
      </c>
      <c r="E32" s="37" t="s">
        <v>98</v>
      </c>
      <c r="F32" s="53" t="s">
        <v>16</v>
      </c>
      <c r="G32" s="61" t="s">
        <v>122</v>
      </c>
      <c r="H32" s="46" t="s">
        <v>13</v>
      </c>
      <c r="I32" s="38">
        <v>747987.95</v>
      </c>
      <c r="J32" s="38">
        <v>747987.95</v>
      </c>
      <c r="K32" s="65">
        <f t="shared" si="21"/>
        <v>0</v>
      </c>
      <c r="L32" s="38">
        <f t="shared" si="22"/>
        <v>100</v>
      </c>
    </row>
    <row r="33" spans="1:12" ht="65.25" customHeight="1" outlineLevel="6" x14ac:dyDescent="0.25">
      <c r="A33" s="18" t="s">
        <v>97</v>
      </c>
      <c r="B33" s="46" t="s">
        <v>8</v>
      </c>
      <c r="C33" s="36" t="s">
        <v>10</v>
      </c>
      <c r="D33" s="36" t="s">
        <v>17</v>
      </c>
      <c r="E33" s="37" t="s">
        <v>98</v>
      </c>
      <c r="F33" s="53" t="s">
        <v>16</v>
      </c>
      <c r="G33" s="61" t="s">
        <v>123</v>
      </c>
      <c r="H33" s="46" t="s">
        <v>13</v>
      </c>
      <c r="I33" s="38">
        <v>1185315.05</v>
      </c>
      <c r="J33" s="38">
        <v>1185315.05</v>
      </c>
      <c r="K33" s="65">
        <f t="shared" si="21"/>
        <v>0</v>
      </c>
      <c r="L33" s="38">
        <f t="shared" si="22"/>
        <v>100</v>
      </c>
    </row>
    <row r="34" spans="1:12" ht="65.25" customHeight="1" outlineLevel="6" x14ac:dyDescent="0.25">
      <c r="A34" s="18" t="s">
        <v>97</v>
      </c>
      <c r="B34" s="46" t="s">
        <v>8</v>
      </c>
      <c r="C34" s="36" t="s">
        <v>10</v>
      </c>
      <c r="D34" s="36" t="s">
        <v>17</v>
      </c>
      <c r="E34" s="37" t="s">
        <v>98</v>
      </c>
      <c r="F34" s="53" t="s">
        <v>16</v>
      </c>
      <c r="G34" s="61" t="s">
        <v>136</v>
      </c>
      <c r="H34" s="46" t="s">
        <v>13</v>
      </c>
      <c r="I34" s="38">
        <v>441362.11</v>
      </c>
      <c r="J34" s="38">
        <v>441362.11</v>
      </c>
      <c r="K34" s="65">
        <f t="shared" ref="K34:K36" si="23">I34-J34</f>
        <v>0</v>
      </c>
      <c r="L34" s="38">
        <f t="shared" ref="L34:L36" si="24">J34/I34*100</f>
        <v>100</v>
      </c>
    </row>
    <row r="35" spans="1:12" ht="65.25" customHeight="1" outlineLevel="6" x14ac:dyDescent="0.25">
      <c r="A35" s="18" t="s">
        <v>97</v>
      </c>
      <c r="B35" s="46" t="s">
        <v>8</v>
      </c>
      <c r="C35" s="36" t="s">
        <v>10</v>
      </c>
      <c r="D35" s="36" t="s">
        <v>17</v>
      </c>
      <c r="E35" s="37" t="s">
        <v>98</v>
      </c>
      <c r="F35" s="53" t="s">
        <v>16</v>
      </c>
      <c r="G35" s="61" t="s">
        <v>137</v>
      </c>
      <c r="H35" s="46" t="s">
        <v>13</v>
      </c>
      <c r="I35" s="38">
        <v>651510.86</v>
      </c>
      <c r="J35" s="38">
        <v>636015.03</v>
      </c>
      <c r="K35" s="65">
        <f t="shared" si="23"/>
        <v>15495.829999999958</v>
      </c>
      <c r="L35" s="38">
        <f t="shared" si="24"/>
        <v>97.621554612305317</v>
      </c>
    </row>
    <row r="36" spans="1:12" ht="65.25" customHeight="1" outlineLevel="6" x14ac:dyDescent="0.25">
      <c r="A36" s="18" t="s">
        <v>97</v>
      </c>
      <c r="B36" s="46" t="s">
        <v>8</v>
      </c>
      <c r="C36" s="36" t="s">
        <v>10</v>
      </c>
      <c r="D36" s="36" t="s">
        <v>17</v>
      </c>
      <c r="E36" s="37" t="s">
        <v>98</v>
      </c>
      <c r="F36" s="53" t="s">
        <v>16</v>
      </c>
      <c r="G36" s="61" t="s">
        <v>138</v>
      </c>
      <c r="H36" s="46" t="s">
        <v>13</v>
      </c>
      <c r="I36" s="38">
        <v>613927.4</v>
      </c>
      <c r="J36" s="38">
        <v>613927.4</v>
      </c>
      <c r="K36" s="65">
        <f t="shared" si="23"/>
        <v>0</v>
      </c>
      <c r="L36" s="38">
        <f t="shared" si="24"/>
        <v>100</v>
      </c>
    </row>
    <row r="37" spans="1:12" ht="105" x14ac:dyDescent="0.25">
      <c r="A37" s="19" t="s">
        <v>99</v>
      </c>
      <c r="B37" s="55" t="s">
        <v>8</v>
      </c>
      <c r="C37" s="41" t="s">
        <v>23</v>
      </c>
      <c r="D37" s="41" t="s">
        <v>24</v>
      </c>
      <c r="E37" s="41" t="s">
        <v>100</v>
      </c>
      <c r="F37" s="43">
        <v>811</v>
      </c>
      <c r="G37" s="62" t="s">
        <v>124</v>
      </c>
      <c r="H37" s="46" t="s">
        <v>13</v>
      </c>
      <c r="I37" s="79">
        <v>460700</v>
      </c>
      <c r="J37" s="67">
        <v>460700</v>
      </c>
      <c r="K37" s="68">
        <f t="shared" si="2"/>
        <v>0</v>
      </c>
      <c r="L37" s="38">
        <f t="shared" si="1"/>
        <v>100</v>
      </c>
    </row>
    <row r="38" spans="1:12" ht="113.25" customHeight="1" x14ac:dyDescent="0.25">
      <c r="A38" s="26" t="s">
        <v>101</v>
      </c>
      <c r="B38" s="42" t="s">
        <v>8</v>
      </c>
      <c r="C38" s="42" t="s">
        <v>18</v>
      </c>
      <c r="D38" s="42" t="s">
        <v>17</v>
      </c>
      <c r="E38" s="42" t="s">
        <v>102</v>
      </c>
      <c r="F38" s="43" t="s">
        <v>16</v>
      </c>
      <c r="G38" s="54" t="s">
        <v>125</v>
      </c>
      <c r="H38" s="55" t="s">
        <v>13</v>
      </c>
      <c r="I38" s="22">
        <v>6760200</v>
      </c>
      <c r="J38" s="67">
        <v>6760200</v>
      </c>
      <c r="K38" s="68">
        <f t="shared" si="2"/>
        <v>0</v>
      </c>
      <c r="L38" s="22">
        <f t="shared" si="1"/>
        <v>100</v>
      </c>
    </row>
    <row r="39" spans="1:12" ht="44.25" customHeight="1" x14ac:dyDescent="0.25">
      <c r="A39" s="16" t="s">
        <v>103</v>
      </c>
      <c r="B39" s="8" t="s">
        <v>8</v>
      </c>
      <c r="C39" s="8">
        <v>14</v>
      </c>
      <c r="D39" s="8" t="s">
        <v>17</v>
      </c>
      <c r="E39" s="8" t="s">
        <v>104</v>
      </c>
      <c r="F39" s="8" t="s">
        <v>16</v>
      </c>
      <c r="G39" s="44" t="s">
        <v>126</v>
      </c>
      <c r="H39" s="8" t="s">
        <v>13</v>
      </c>
      <c r="I39" s="58">
        <v>27892500</v>
      </c>
      <c r="J39" s="66">
        <v>27892500</v>
      </c>
      <c r="K39" s="65">
        <f t="shared" si="2"/>
        <v>0</v>
      </c>
      <c r="L39" s="58">
        <f t="shared" si="1"/>
        <v>100</v>
      </c>
    </row>
    <row r="40" spans="1:12" ht="38.25" x14ac:dyDescent="0.25">
      <c r="A40" s="16" t="s">
        <v>103</v>
      </c>
      <c r="B40" s="8" t="s">
        <v>8</v>
      </c>
      <c r="C40" s="8">
        <v>14</v>
      </c>
      <c r="D40" s="8" t="s">
        <v>17</v>
      </c>
      <c r="E40" s="8" t="s">
        <v>104</v>
      </c>
      <c r="F40" s="8" t="s">
        <v>16</v>
      </c>
      <c r="G40" s="44" t="s">
        <v>127</v>
      </c>
      <c r="H40" s="8" t="s">
        <v>13</v>
      </c>
      <c r="I40" s="58">
        <v>35560400</v>
      </c>
      <c r="J40" s="66">
        <v>35560400</v>
      </c>
      <c r="K40" s="65">
        <f t="shared" ref="K40:K41" si="25">I40-J40</f>
        <v>0</v>
      </c>
      <c r="L40" s="58">
        <f t="shared" ref="L40:L41" si="26">J40/I40*100</f>
        <v>100</v>
      </c>
    </row>
    <row r="41" spans="1:12" ht="38.25" x14ac:dyDescent="0.25">
      <c r="A41" s="16" t="s">
        <v>103</v>
      </c>
      <c r="B41" s="8" t="s">
        <v>8</v>
      </c>
      <c r="C41" s="8">
        <v>14</v>
      </c>
      <c r="D41" s="8" t="s">
        <v>17</v>
      </c>
      <c r="E41" s="8" t="s">
        <v>104</v>
      </c>
      <c r="F41" s="8" t="s">
        <v>16</v>
      </c>
      <c r="G41" s="44" t="s">
        <v>128</v>
      </c>
      <c r="H41" s="8" t="s">
        <v>13</v>
      </c>
      <c r="I41" s="58">
        <v>20481000</v>
      </c>
      <c r="J41" s="66">
        <v>20481000</v>
      </c>
      <c r="K41" s="65">
        <f t="shared" si="25"/>
        <v>0</v>
      </c>
      <c r="L41" s="58">
        <f t="shared" si="26"/>
        <v>100</v>
      </c>
    </row>
    <row r="42" spans="1:12" x14ac:dyDescent="0.25">
      <c r="I42" s="12"/>
      <c r="J42" s="12"/>
      <c r="K42" s="12"/>
    </row>
    <row r="43" spans="1:12" x14ac:dyDescent="0.25">
      <c r="J43" s="12">
        <f t="shared" ref="J43" si="27">I43*20%</f>
        <v>0</v>
      </c>
    </row>
  </sheetData>
  <mergeCells count="1">
    <mergeCell ref="A2:I2"/>
  </mergeCells>
  <pageMargins left="0" right="0" top="0" bottom="0" header="0.31496062992125984" footer="0.31496062992125984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7464167-F98D-4A96-A1DA-85A1A73E47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краевые</vt:lpstr>
      <vt:lpstr>федеральные</vt:lpstr>
      <vt:lpstr>краевые!Область_печати</vt:lpstr>
      <vt:lpstr>федеральные!Область_печати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Гасилова Надежда Георгиевна</dc:creator>
  <cp:lastModifiedBy>Цыбегмит Бадмацыреновна Дылыкова</cp:lastModifiedBy>
  <cp:lastPrinted>2024-12-02T05:36:04Z</cp:lastPrinted>
  <dcterms:created xsi:type="dcterms:W3CDTF">2020-01-10T07:57:36Z</dcterms:created>
  <dcterms:modified xsi:type="dcterms:W3CDTF">2024-12-02T05:37:12Z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Новый вариант ___.xlsx</vt:lpwstr>
  </property>
  <property fmtid="{D5CDD505-2E9C-101B-9397-08002B2CF9AE}" pid="3" name="Название отчета">
    <vt:lpwstr>___ Новый вариант ___.xlsx</vt:lpwstr>
  </property>
  <property fmtid="{D5CDD505-2E9C-101B-9397-08002B2CF9AE}" pid="4" name="Версия клиента">
    <vt:lpwstr>19.2.27.11050</vt:lpwstr>
  </property>
  <property fmtid="{D5CDD505-2E9C-101B-9397-08002B2CF9AE}" pid="5" name="Версия базы">
    <vt:lpwstr>19.2.2804.1920220298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bud_2020</vt:lpwstr>
  </property>
  <property fmtid="{D5CDD505-2E9C-101B-9397-08002B2CF9AE}" pid="9" name="Пользователь">
    <vt:lpwstr>гасилова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не используется</vt:lpwstr>
  </property>
</Properties>
</file>