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На сайт\О_финансирования\Cправки по финансированию 2025\"/>
    </mc:Choice>
  </mc:AlternateContent>
  <bookViews>
    <workbookView xWindow="150" yWindow="1215" windowWidth="19320" windowHeight="12630"/>
  </bookViews>
  <sheets>
    <sheet name="краевые" sheetId="3" r:id="rId1"/>
    <sheet name="федеральные" sheetId="4" r:id="rId2"/>
  </sheets>
  <definedNames>
    <definedName name="_xlnm.Print_Area" localSheetId="0">краевые!$A$1:$L$72</definedName>
    <definedName name="_xlnm.Print_Area" localSheetId="1">федеральные!$A$1:$L$50</definedName>
  </definedNames>
  <calcPr calcId="152511"/>
</workbook>
</file>

<file path=xl/calcChain.xml><?xml version="1.0" encoding="utf-8"?>
<calcChain xmlns="http://schemas.openxmlformats.org/spreadsheetml/2006/main">
  <c r="K5" i="4" l="1"/>
  <c r="I5" i="3"/>
  <c r="K57" i="3"/>
  <c r="L56" i="3"/>
  <c r="K56" i="3"/>
  <c r="L24" i="3" l="1"/>
  <c r="K24" i="3"/>
  <c r="K28" i="3" l="1"/>
  <c r="L69" i="3" l="1"/>
  <c r="K69" i="3"/>
  <c r="L68" i="3"/>
  <c r="K68" i="3"/>
  <c r="L48" i="4"/>
  <c r="K48" i="4"/>
  <c r="L47" i="4"/>
  <c r="K47" i="4"/>
  <c r="J5" i="3" l="1"/>
  <c r="L6" i="3" l="1"/>
  <c r="L7" i="3"/>
  <c r="L9" i="3"/>
  <c r="L10" i="3"/>
  <c r="L11" i="3"/>
  <c r="L12" i="3"/>
  <c r="L13" i="3"/>
  <c r="L14" i="3"/>
  <c r="L16" i="3"/>
  <c r="L17" i="3"/>
  <c r="L18" i="3"/>
  <c r="L19" i="3"/>
  <c r="L22" i="3"/>
  <c r="L23" i="3"/>
  <c r="L25" i="3"/>
  <c r="L26" i="3"/>
  <c r="L27" i="3"/>
  <c r="L29" i="3"/>
  <c r="L30" i="3"/>
  <c r="L31" i="3"/>
  <c r="L32" i="3"/>
  <c r="L33" i="3"/>
  <c r="L34" i="3"/>
  <c r="L35" i="3"/>
  <c r="L36" i="3"/>
  <c r="L37" i="3"/>
  <c r="L38" i="3"/>
  <c r="L39" i="3"/>
  <c r="L40" i="3"/>
  <c r="L41" i="3"/>
  <c r="L42" i="3"/>
  <c r="L43" i="3"/>
  <c r="L44" i="3"/>
  <c r="L46" i="3"/>
  <c r="L47" i="3"/>
  <c r="L48" i="3"/>
  <c r="L49" i="3"/>
  <c r="L50" i="3"/>
  <c r="L51" i="3"/>
  <c r="L52" i="3"/>
  <c r="L53" i="3"/>
  <c r="L54" i="3"/>
  <c r="L55" i="3"/>
  <c r="L57" i="3"/>
  <c r="L58" i="3"/>
  <c r="L59" i="3"/>
  <c r="L60" i="3"/>
  <c r="L61" i="3"/>
  <c r="L62" i="3"/>
  <c r="L63" i="3"/>
  <c r="L64" i="3"/>
  <c r="L65" i="3"/>
  <c r="L66" i="3"/>
  <c r="L67" i="3"/>
  <c r="L70" i="3"/>
  <c r="L71" i="3"/>
  <c r="L72" i="3"/>
  <c r="J4" i="4" l="1"/>
  <c r="K70" i="3"/>
  <c r="K67" i="3" l="1"/>
  <c r="K66" i="3"/>
  <c r="K65" i="3"/>
  <c r="K64" i="3"/>
  <c r="K63" i="3"/>
  <c r="K62" i="3"/>
  <c r="K61" i="3"/>
  <c r="K60" i="3"/>
  <c r="K59" i="3"/>
  <c r="K58" i="3"/>
  <c r="K49" i="3"/>
  <c r="K48" i="3"/>
  <c r="K47" i="3"/>
  <c r="K46" i="3"/>
  <c r="K33" i="3" l="1"/>
  <c r="K32" i="3"/>
  <c r="K31" i="3"/>
  <c r="K23" i="3"/>
  <c r="L46" i="4" l="1"/>
  <c r="K46" i="4"/>
  <c r="L45" i="4"/>
  <c r="K45" i="4"/>
  <c r="L44" i="4"/>
  <c r="K44" i="4"/>
  <c r="L43" i="4"/>
  <c r="K43" i="4"/>
  <c r="L42" i="4"/>
  <c r="K42" i="4"/>
  <c r="L41" i="4"/>
  <c r="K41" i="4"/>
  <c r="L40" i="4"/>
  <c r="K40" i="4"/>
  <c r="L39" i="4"/>
  <c r="K39" i="4"/>
  <c r="L38" i="4"/>
  <c r="K38" i="4"/>
  <c r="L37" i="4"/>
  <c r="K37" i="4"/>
  <c r="L30" i="4"/>
  <c r="K30" i="4"/>
  <c r="L27" i="4"/>
  <c r="K27" i="4"/>
  <c r="K25" i="4"/>
  <c r="L13" i="4"/>
  <c r="K13" i="4"/>
  <c r="L12" i="4"/>
  <c r="K12" i="4"/>
  <c r="L11" i="4"/>
  <c r="K11" i="4"/>
  <c r="K10" i="4"/>
  <c r="L10" i="4"/>
  <c r="K7" i="3" l="1"/>
  <c r="K8" i="3"/>
  <c r="K9" i="3"/>
  <c r="K10" i="3"/>
  <c r="K6" i="3"/>
  <c r="I4" i="4"/>
  <c r="K55" i="3"/>
  <c r="L35" i="4"/>
  <c r="K35" i="4"/>
  <c r="L6" i="4"/>
  <c r="L8" i="4"/>
  <c r="K6" i="4"/>
  <c r="K7" i="4"/>
  <c r="K8" i="4"/>
  <c r="L5" i="4"/>
  <c r="I73" i="3" l="1"/>
  <c r="K14" i="4"/>
  <c r="K15" i="4"/>
  <c r="K16" i="4"/>
  <c r="K17" i="4"/>
  <c r="K18" i="4"/>
  <c r="K19" i="4"/>
  <c r="K20" i="4"/>
  <c r="K21" i="4"/>
  <c r="K22" i="4"/>
  <c r="K23" i="4"/>
  <c r="K24" i="4"/>
  <c r="K26" i="4"/>
  <c r="K28" i="4"/>
  <c r="K29" i="4"/>
  <c r="K31" i="4"/>
  <c r="K32" i="4"/>
  <c r="K33" i="4"/>
  <c r="K34" i="4"/>
  <c r="K36" i="4"/>
  <c r="K49" i="4"/>
  <c r="K50" i="4"/>
  <c r="K11" i="3"/>
  <c r="K12" i="3"/>
  <c r="K13" i="3"/>
  <c r="K14" i="3"/>
  <c r="K15" i="3"/>
  <c r="K16" i="3"/>
  <c r="K17" i="3"/>
  <c r="K18" i="3"/>
  <c r="K19" i="3"/>
  <c r="K20" i="3"/>
  <c r="K21" i="3"/>
  <c r="K22" i="3"/>
  <c r="K25" i="3"/>
  <c r="K26" i="3"/>
  <c r="K27" i="3"/>
  <c r="K29" i="3"/>
  <c r="K30" i="3"/>
  <c r="K34" i="3"/>
  <c r="K35" i="3"/>
  <c r="K36" i="3"/>
  <c r="K37" i="3"/>
  <c r="K38" i="3"/>
  <c r="K39" i="3"/>
  <c r="K40" i="3"/>
  <c r="K41" i="3"/>
  <c r="K42" i="3"/>
  <c r="K43" i="3"/>
  <c r="K44" i="3"/>
  <c r="K45" i="3"/>
  <c r="K50" i="3"/>
  <c r="K51" i="3"/>
  <c r="K52" i="3"/>
  <c r="K53" i="3"/>
  <c r="K54" i="3"/>
  <c r="K71" i="3"/>
  <c r="K72" i="3"/>
  <c r="L32" i="4"/>
  <c r="L19" i="4"/>
  <c r="L18" i="4"/>
  <c r="L14" i="4"/>
  <c r="L9" i="4"/>
  <c r="K9" i="4"/>
  <c r="K5" i="3" l="1"/>
  <c r="K4" i="4"/>
  <c r="L34" i="4"/>
  <c r="L15" i="4" l="1"/>
  <c r="L16" i="4"/>
  <c r="O16" i="4"/>
  <c r="T16" i="4"/>
  <c r="L20" i="4"/>
  <c r="O20" i="4"/>
  <c r="T20" i="4"/>
  <c r="L49" i="4" l="1"/>
  <c r="L31" i="4" l="1"/>
  <c r="L29" i="4"/>
  <c r="L28" i="4"/>
  <c r="L26" i="4"/>
  <c r="L24" i="4"/>
  <c r="L23" i="4"/>
  <c r="L22" i="4"/>
  <c r="L21" i="4"/>
  <c r="T40" i="3"/>
  <c r="T42" i="3" s="1"/>
  <c r="L50" i="4" l="1"/>
  <c r="L36" i="4"/>
  <c r="L33" i="4"/>
  <c r="L17" i="4"/>
  <c r="T22" i="4" l="1"/>
  <c r="L4" i="4"/>
  <c r="O22" i="4" l="1"/>
  <c r="J73" i="3" l="1"/>
  <c r="K73" i="3" l="1"/>
  <c r="L5" i="3"/>
</calcChain>
</file>

<file path=xl/sharedStrings.xml><?xml version="1.0" encoding="utf-8"?>
<sst xmlns="http://schemas.openxmlformats.org/spreadsheetml/2006/main" count="833" uniqueCount="153">
  <si>
    <t>Документ, учреждение</t>
  </si>
  <si>
    <t>Вед.</t>
  </si>
  <si>
    <t>Разд.</t>
  </si>
  <si>
    <t>Подр.</t>
  </si>
  <si>
    <t>Ц.ст.</t>
  </si>
  <si>
    <t>Расх.</t>
  </si>
  <si>
    <t>ДопКласс</t>
  </si>
  <si>
    <t>РегКласс</t>
  </si>
  <si>
    <t>066</t>
  </si>
  <si>
    <t>04</t>
  </si>
  <si>
    <t>05</t>
  </si>
  <si>
    <t>811</t>
  </si>
  <si>
    <t>02</t>
  </si>
  <si>
    <t>01</t>
  </si>
  <si>
    <t>521</t>
  </si>
  <si>
    <t>03</t>
  </si>
  <si>
    <t>10</t>
  </si>
  <si>
    <t>Министерство сельского хозяйства Забайкальского края</t>
  </si>
  <si>
    <t>Государственная поддержка сельского хозяйства</t>
  </si>
  <si>
    <t>РК</t>
  </si>
  <si>
    <t xml:space="preserve">% </t>
  </si>
  <si>
    <t>Участие в презентации продукции предприятий пищевой и перерабатывающей промышленности и прочие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</si>
  <si>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</si>
  <si>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на проведение кадастровых работ</t>
  </si>
  <si>
    <t>Проведение выставки сельскохозяйственных животных</t>
  </si>
  <si>
    <t>сельское хозяйство</t>
  </si>
  <si>
    <t>село</t>
  </si>
  <si>
    <t>финансирование</t>
  </si>
  <si>
    <t>лимит</t>
  </si>
  <si>
    <t>Стимулирование увеличения производства картофеля и овощей</t>
  </si>
  <si>
    <t>Развитие сельского туризма</t>
  </si>
  <si>
    <t>Оказание поддержки искусственного осеменения сельскохозяйственных животных</t>
  </si>
  <si>
    <t>0520107022</t>
  </si>
  <si>
    <t>0520107023</t>
  </si>
  <si>
    <t>Оказание поддержки элитного семеноводства</t>
  </si>
  <si>
    <t>0520107082</t>
  </si>
  <si>
    <t xml:space="preserve">Оказание поддержки в проведении комплекса агротехнологических работ, повышении уровня экологической безопасности сельскохозяйственного производства и повышении плодородия почв и качества почв </t>
  </si>
  <si>
    <t>0520107084</t>
  </si>
  <si>
    <t>Оказание поддержки производства продукции растениеводства</t>
  </si>
  <si>
    <t>0520107086</t>
  </si>
  <si>
    <t>0520107089</t>
  </si>
  <si>
    <t>Реализация мер поддержки мероприятий Комплексной программы развития овцеводства в Забайкальском крае до 2030 года</t>
  </si>
  <si>
    <t>Проведение научно-исследовательских, опытно-конструкторских, технологических работ</t>
  </si>
  <si>
    <t>0520107090</t>
  </si>
  <si>
    <t>0520107092</t>
  </si>
  <si>
    <t>Предоставление грантов в форме субсидий на реализацию проектов научных и образовательных организаций в целях стимулирования развития подотраслей АПК</t>
  </si>
  <si>
    <t>0520107262</t>
  </si>
  <si>
    <t>Реализация мер поддержки мероприятий по модернизации объектов АПК, приобретению техники и оборудования</t>
  </si>
  <si>
    <t>0520107402</t>
  </si>
  <si>
    <t>0520107407</t>
  </si>
  <si>
    <t>05201R0140</t>
  </si>
  <si>
    <t>05201R3410</t>
  </si>
  <si>
    <t>05201R3580</t>
  </si>
  <si>
    <t>Возмещение производителям зерновых культур части затрат на производство и реализацию зерновых культур</t>
  </si>
  <si>
    <t>05201R5010</t>
  </si>
  <si>
    <t>Поддержка приоритетных направлений агропромышленного комплекса и развитие малых форм хозяйствования (гранты в форме субсидий на развитие материально-технической базы сельскохозяйственных потребительских кооперативов)</t>
  </si>
  <si>
    <t>05201R5011</t>
  </si>
  <si>
    <t>Поддержка приоритетных направлений агропромышленного комплекса и развитие малых форм хозяйствования (мясное скотоводство)</t>
  </si>
  <si>
    <t>05201R5012</t>
  </si>
  <si>
    <t>Поддержка приоритетных направлений агропромышленного комплекса и развитие малых форм хозяйствования (традиционные подотрасли сельского хозяйства и северное оленеводство)</t>
  </si>
  <si>
    <t>05201R5013</t>
  </si>
  <si>
    <t>Поддержка приоритетных направлений агропромышленного комплекса и развитие малых форм хозяйствования (племенное животноводство)</t>
  </si>
  <si>
    <t>05201R5014</t>
  </si>
  <si>
    <t>Поддержка приоритетных направлений агропромышленного комплекса и развитие малых форм хозяйствования (развитие овцеводства и козоводства и производство шерсти)</t>
  </si>
  <si>
    <t>05201R5015</t>
  </si>
  <si>
    <t>Поддержка приоритетных направлений агропромышленного комплекса и развитие малых форм хозяйствования (проведение агротехнологических работ, повышение уровня экологической безопасности сельскохозяйственного производства, а также повышение плодородия почв и качества почв)</t>
  </si>
  <si>
    <t>05201R5016</t>
  </si>
  <si>
    <t>Поддержка приоритетных направлений агропромышленного комплекса и развитие малых форм хозяйствования (сельскохозяйственное страхование)</t>
  </si>
  <si>
    <t>05201R5017</t>
  </si>
  <si>
    <t>Поддержка приоритетных направлений агропромышленного комплекса и развитие малых форм хозяйствования (поддержка элитного семеноводства)</t>
  </si>
  <si>
    <t>05201R5018</t>
  </si>
  <si>
    <t>05202R5980</t>
  </si>
  <si>
    <t>05202R5990</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</si>
  <si>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</si>
  <si>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32204R5763</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</si>
  <si>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</si>
  <si>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32201R5764</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</si>
  <si>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</si>
  <si>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 xml:space="preserve">Оказание поддержки производства и реализации яйца </t>
  </si>
  <si>
    <t>Сумма на 2025 год</t>
  </si>
  <si>
    <t>Реализация мероприятий по содействию повышения кадровой обеспеченности предприятий агропромышленного комплекса</t>
  </si>
  <si>
    <t>051Е455330</t>
  </si>
  <si>
    <t>Государственная поддержка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</si>
  <si>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05201R1530</t>
  </si>
  <si>
    <t>Поддержка приоритетных направлений агропромышленного комплекса и развитие малых форм хозяйствования (субсидии на развитие семейной фермы)</t>
  </si>
  <si>
    <t>05201R5019</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</si>
  <si>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</si>
  <si>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</si>
  <si>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Оказание поддержки деятельности центра компетенций в сфере сельскохозяйственной кооперации и поддержки фермеров</t>
  </si>
  <si>
    <t>0520107094</t>
  </si>
  <si>
    <t>Возмещение недополученных доходов в отрасли растениеводства сельскохозяйственным товаропроизводителям в результате чрезвычайных ситуаций природного характера</t>
  </si>
  <si>
    <t>0520107095</t>
  </si>
  <si>
    <t>2555330X213150000000</t>
  </si>
  <si>
    <t>2555330X213190000000</t>
  </si>
  <si>
    <t>2555330X213210000000</t>
  </si>
  <si>
    <t>2555330X215000000000</t>
  </si>
  <si>
    <t>2555330X215010000000</t>
  </si>
  <si>
    <t>2551530X210080000000</t>
  </si>
  <si>
    <t>2553410X215550000000</t>
  </si>
  <si>
    <t>25-53580-00000-00000</t>
  </si>
  <si>
    <t>2554800X215690000000</t>
  </si>
  <si>
    <t>2554800X213050000000</t>
  </si>
  <si>
    <t>2554800X215680000000</t>
  </si>
  <si>
    <t>2555980X231510000000</t>
  </si>
  <si>
    <t>2555990X231500000000</t>
  </si>
  <si>
    <t>2555990X258350000000</t>
  </si>
  <si>
    <t>2555760X232410000000</t>
  </si>
  <si>
    <t>25000000001120964156</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</si>
  <si>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</si>
  <si>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05201R4801</t>
  </si>
  <si>
    <t>05201R4802</t>
  </si>
  <si>
    <t>05201R4803</t>
  </si>
  <si>
    <t>Создание системы поддержки фермеров и развитие сельской кооперации (грантовая поддержка крестьянским (фермерским) хозяйствам)</t>
  </si>
  <si>
    <t>2550140X221630000000</t>
  </si>
  <si>
    <t>2550140X221640000000</t>
  </si>
  <si>
    <t>2550140X221710000000</t>
  </si>
  <si>
    <t>2550140X221740000000</t>
  </si>
  <si>
    <t>2555010X216510000000</t>
  </si>
  <si>
    <t>2555010X293130000000</t>
  </si>
  <si>
    <t>2555010X293040000000</t>
  </si>
  <si>
    <t>2555010X292990000000</t>
  </si>
  <si>
    <t>2555010X292940000000</t>
  </si>
  <si>
    <t>2555010X292960000000</t>
  </si>
  <si>
    <t>2555010X293070000000</t>
  </si>
  <si>
    <t>2555010X293080000000</t>
  </si>
  <si>
    <t>2555010X292910000000</t>
  </si>
  <si>
    <t>2555010X293140000000</t>
  </si>
  <si>
    <t>2555010X293160000000</t>
  </si>
  <si>
    <t>2555010X292920000000</t>
  </si>
  <si>
    <t>2555010X216500000000</t>
  </si>
  <si>
    <t>25-55760-00000-00000</t>
  </si>
  <si>
    <t>25-55760-00000-00001</t>
  </si>
  <si>
    <t>25-55760-00000-00002</t>
  </si>
  <si>
    <t>25-55760-00000-00003</t>
  </si>
  <si>
    <t>25-55760-00000-00004</t>
  </si>
  <si>
    <t>25-55760-00000-00005</t>
  </si>
  <si>
    <t>25-55760-00000-00006</t>
  </si>
  <si>
    <t>25-55760-00000-00007</t>
  </si>
  <si>
    <t>25-55760-00000-00008</t>
  </si>
  <si>
    <t>25-55760-00000-00009</t>
  </si>
  <si>
    <t>25-55760-00000-00010</t>
  </si>
  <si>
    <t>Возмещение затрат (ущерба), понесенных в результате чрезвычайных ситуаций природного характера при производстве продукции растениеводства</t>
  </si>
  <si>
    <t>0520107097</t>
  </si>
  <si>
    <t>Уничтожение очагов произрастания дикорастущей конопли</t>
  </si>
  <si>
    <t>09</t>
  </si>
  <si>
    <t>Резервные фонды исполнительных органов государственной власти субъекта Российской Федерации</t>
  </si>
  <si>
    <t>25-55760-00000-00011</t>
  </si>
  <si>
    <t>25-55760-00000-00012</t>
  </si>
  <si>
    <t>Поддержка приоритетных направлений агропромышленного комплекса и развитие малых форм хозяйствования (гранты в форме субсидий на развитие семейной фермы)</t>
  </si>
  <si>
    <t>Справка по финансированию мероприятий из краевого бюджета на 01 декабря 2025 года</t>
  </si>
  <si>
    <t>Факт на 01.12.2025</t>
  </si>
  <si>
    <t>Остаток ЛБА на 01.12.2025 г</t>
  </si>
  <si>
    <t xml:space="preserve">                                                 Справка по финансированию мероприятий из федерального бюджета на  01 декабря 2025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</si>
</sst>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р_._-;\-* #,##0.00_р_._-;_-* &quot;-&quot;??_р_._-;_-@_-"/>
    <numFmt numFmtId="165" formatCode="_-* #,##0.0_р_._-;\-* #,##0.0_р_._-;_-* &quot;-&quot;??_р_._-;_-@_-"/>
  </numFmts>
  <fonts count="12" x14ac:knownFonts="1">
    <font>
      <sz val="11"/>
      <name val="Calibri"/>
      <family val="2"/>
      <scheme val="minor"/>
    </font>
    <font>
      <b/>
      <sz val="12"/>
      <color rgb="FF000000"/>
      <name val="Arial Cyr"/>
    </font>
    <font>
      <sz val="10"/>
      <color rgb="FF000000"/>
      <name val="Arial Cyr"/>
    </font>
    <font>
      <b/>
      <sz val="10"/>
      <color rgb="FF000000"/>
      <name val="Arial Cyr"/>
    </font>
    <font>
      <sz val="11"/>
      <name val="Calibri"/>
      <family val="2"/>
      <scheme val="minor"/>
    </font>
    <font>
      <sz val="11"/>
      <color rgb="FF000000"/>
      <name val="Times New Roman"/>
      <family val="1"/>
      <charset val="204"/>
    </font>
    <font>
      <b/>
      <sz val="11"/>
      <color rgb="FF000000"/>
      <name val="Times New Roman"/>
      <family val="1"/>
      <charset val="204"/>
    </font>
    <font>
      <b/>
      <sz val="11"/>
      <name val="Times New Roman"/>
      <family val="1"/>
      <charset val="204"/>
    </font>
    <font>
      <sz val="11"/>
      <name val="Times New Roman"/>
      <family val="1"/>
      <charset val="204"/>
    </font>
    <font>
      <sz val="10"/>
      <color rgb="FF000000"/>
      <name val="Arial"/>
      <family val="2"/>
      <charset val="204"/>
    </font>
    <font>
      <sz val="10"/>
      <color rgb="FF000000"/>
      <name val="Arial"/>
      <family val="2"/>
      <charset val="204"/>
    </font>
    <font>
      <sz val="10"/>
      <color rgb="FF000000"/>
      <name val="Arial"/>
      <family val="2"/>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D9D9D9"/>
      </left>
      <right style="thin">
        <color rgb="FFD9D9D9"/>
      </right>
      <top/>
      <bottom style="thin">
        <color rgb="FFD9D9D9"/>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s>
  <cellStyleXfs count="29">
    <xf numFmtId="0" fontId="0" fillId="0" borderId="0"/>
    <xf numFmtId="0" fontId="1" fillId="0" borderId="1">
      <alignment horizontal="center"/>
    </xf>
    <xf numFmtId="0" fontId="2" fillId="0" borderId="1"/>
    <xf numFmtId="0" fontId="2" fillId="0" borderId="1">
      <alignment horizontal="right"/>
    </xf>
    <xf numFmtId="0" fontId="2" fillId="0" borderId="2">
      <alignment horizontal="center" vertical="center" wrapText="1"/>
    </xf>
    <xf numFmtId="0" fontId="3" fillId="0" borderId="2">
      <alignment vertical="top" wrapText="1"/>
    </xf>
    <xf numFmtId="1" fontId="2"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2" fillId="0" borderId="1">
      <alignment horizontal="left" wrapText="1"/>
    </xf>
    <xf numFmtId="0" fontId="4" fillId="0" borderId="0"/>
    <xf numFmtId="0" fontId="4" fillId="0" borderId="0"/>
    <xf numFmtId="0" fontId="4" fillId="0" borderId="0"/>
    <xf numFmtId="0" fontId="2" fillId="0" borderId="1"/>
    <xf numFmtId="0" fontId="2" fillId="0" borderId="1"/>
    <xf numFmtId="0" fontId="2" fillId="4" borderId="1"/>
    <xf numFmtId="0" fontId="2" fillId="4" borderId="1">
      <alignment shrinkToFit="1"/>
    </xf>
    <xf numFmtId="1" fontId="2" fillId="0" borderId="2">
      <alignment vertical="top" wrapText="1"/>
    </xf>
    <xf numFmtId="0" fontId="2" fillId="4" borderId="1">
      <alignment horizontal="center"/>
    </xf>
    <xf numFmtId="4" fontId="3" fillId="0" borderId="2">
      <alignment horizontal="right" vertical="top" shrinkToFit="1"/>
    </xf>
    <xf numFmtId="4" fontId="2" fillId="0" borderId="2">
      <alignment horizontal="right" vertical="top" shrinkToFit="1"/>
    </xf>
    <xf numFmtId="0" fontId="2" fillId="0" borderId="1">
      <alignment vertical="top"/>
    </xf>
    <xf numFmtId="164" fontId="4" fillId="0" borderId="0" applyFont="0" applyFill="0" applyBorder="0" applyAlignment="0" applyProtection="0"/>
    <xf numFmtId="49" fontId="9" fillId="0" borderId="9">
      <alignment horizontal="center" vertical="top" shrinkToFit="1"/>
    </xf>
    <xf numFmtId="49" fontId="10" fillId="0" borderId="9">
      <alignment horizontal="center" vertical="top" shrinkToFit="1"/>
    </xf>
    <xf numFmtId="4" fontId="11" fillId="0" borderId="9">
      <alignment horizontal="right" vertical="top" shrinkToFit="1"/>
    </xf>
  </cellStyleXfs>
  <cellXfs count="85">
    <xf numFmtId="0" fontId="0" fillId="0" borderId="0" xfId="0"/>
    <xf numFmtId="0" fontId="8" fillId="5" borderId="0" xfId="0" applyFont="1" applyFill="1" applyProtection="1">
      <protection locked="0"/>
    </xf>
    <xf numFmtId="0" fontId="8" fillId="5" borderId="4" xfId="0" applyFont="1" applyFill="1" applyBorder="1" applyAlignment="1" applyProtection="1">
      <alignment vertical="top" wrapText="1"/>
      <protection locked="0"/>
    </xf>
    <xf numFmtId="0" fontId="8" fillId="5" borderId="0" xfId="0" applyFont="1" applyFill="1" applyAlignment="1" applyProtection="1">
      <alignment vertical="top"/>
      <protection locked="0"/>
    </xf>
    <xf numFmtId="0" fontId="8" fillId="5" borderId="4" xfId="0" applyFont="1" applyFill="1" applyBorder="1" applyAlignment="1" applyProtection="1">
      <alignment vertical="top"/>
      <protection locked="0"/>
    </xf>
    <xf numFmtId="0" fontId="8" fillId="5" borderId="4" xfId="0" applyFont="1" applyFill="1" applyBorder="1" applyProtection="1">
      <protection locked="0"/>
    </xf>
    <xf numFmtId="1" fontId="5" fillId="5" borderId="2" xfId="6" applyNumberFormat="1" applyFont="1" applyFill="1" applyProtection="1">
      <alignment horizontal="center" vertical="top" shrinkToFit="1"/>
    </xf>
    <xf numFmtId="0" fontId="5" fillId="5" borderId="2" xfId="4" applyNumberFormat="1" applyFont="1" applyFill="1" applyAlignment="1" applyProtection="1">
      <alignment horizontal="center" vertical="top" wrapText="1"/>
    </xf>
    <xf numFmtId="164" fontId="8" fillId="5" borderId="0" xfId="0" applyNumberFormat="1" applyFont="1" applyFill="1" applyProtection="1">
      <protection locked="0"/>
    </xf>
    <xf numFmtId="0" fontId="8" fillId="5" borderId="8" xfId="0" applyFont="1" applyFill="1" applyBorder="1" applyAlignment="1" applyProtection="1">
      <alignment vertical="top" wrapText="1"/>
      <protection locked="0"/>
    </xf>
    <xf numFmtId="0" fontId="5" fillId="5" borderId="2" xfId="5" applyNumberFormat="1" applyFont="1" applyFill="1" applyAlignment="1" applyProtection="1">
      <alignment horizontal="left" vertical="top" wrapText="1"/>
    </xf>
    <xf numFmtId="0" fontId="5" fillId="5" borderId="4" xfId="0" applyFont="1" applyFill="1" applyBorder="1" applyAlignment="1">
      <alignment vertical="top" wrapText="1"/>
    </xf>
    <xf numFmtId="0" fontId="5" fillId="5" borderId="8" xfId="0" applyFont="1" applyFill="1" applyBorder="1" applyAlignment="1">
      <alignment vertical="top" wrapText="1"/>
    </xf>
    <xf numFmtId="0" fontId="5" fillId="5" borderId="4" xfId="0" quotePrefix="1" applyFont="1" applyFill="1" applyBorder="1" applyAlignment="1">
      <alignment vertical="top" wrapText="1"/>
    </xf>
    <xf numFmtId="0" fontId="5" fillId="5" borderId="8" xfId="5" applyNumberFormat="1" applyFont="1" applyFill="1" applyBorder="1" applyAlignment="1" applyProtection="1">
      <alignment horizontal="left" vertical="top" wrapText="1"/>
    </xf>
    <xf numFmtId="0" fontId="5" fillId="5" borderId="4" xfId="5" applyNumberFormat="1" applyFont="1" applyFill="1" applyBorder="1" applyAlignment="1" applyProtection="1">
      <alignment horizontal="left" vertical="top" wrapText="1"/>
    </xf>
    <xf numFmtId="0" fontId="5" fillId="5" borderId="1" xfId="0" applyFont="1" applyFill="1" applyBorder="1" applyAlignment="1">
      <alignment vertical="top" wrapText="1"/>
    </xf>
    <xf numFmtId="165" fontId="8" fillId="5" borderId="4" xfId="0" applyNumberFormat="1" applyFont="1" applyFill="1" applyBorder="1" applyAlignment="1" applyProtection="1">
      <alignment vertical="top"/>
      <protection locked="0"/>
    </xf>
    <xf numFmtId="1" fontId="5" fillId="5" borderId="12" xfId="6" applyNumberFormat="1" applyFont="1" applyFill="1" applyBorder="1" applyProtection="1">
      <alignment horizontal="center" vertical="top" shrinkToFit="1"/>
    </xf>
    <xf numFmtId="1" fontId="5" fillId="5" borderId="14" xfId="6" applyNumberFormat="1" applyFont="1" applyFill="1" applyBorder="1" applyProtection="1">
      <alignment horizontal="center" vertical="top" shrinkToFit="1"/>
    </xf>
    <xf numFmtId="1" fontId="5" fillId="5" borderId="6" xfId="6" applyNumberFormat="1" applyFont="1" applyFill="1" applyBorder="1" applyProtection="1">
      <alignment horizontal="center" vertical="top" shrinkToFit="1"/>
    </xf>
    <xf numFmtId="1" fontId="5" fillId="5" borderId="4" xfId="6" applyNumberFormat="1" applyFont="1" applyFill="1" applyBorder="1" applyProtection="1">
      <alignment horizontal="center" vertical="top" shrinkToFit="1"/>
    </xf>
    <xf numFmtId="165" fontId="8" fillId="5" borderId="8" xfId="0" applyNumberFormat="1" applyFont="1" applyFill="1" applyBorder="1" applyAlignment="1" applyProtection="1">
      <alignment vertical="top"/>
      <protection locked="0"/>
    </xf>
    <xf numFmtId="49" fontId="5" fillId="5" borderId="4" xfId="6" applyNumberFormat="1" applyFont="1" applyFill="1" applyBorder="1" applyProtection="1">
      <alignment horizontal="center" vertical="top" shrinkToFit="1"/>
    </xf>
    <xf numFmtId="4" fontId="8" fillId="5" borderId="4" xfId="0" applyNumberFormat="1" applyFont="1" applyFill="1" applyBorder="1" applyProtection="1">
      <protection locked="0"/>
    </xf>
    <xf numFmtId="164" fontId="8" fillId="5" borderId="4" xfId="0" applyNumberFormat="1" applyFont="1" applyFill="1" applyBorder="1" applyProtection="1">
      <protection locked="0"/>
    </xf>
    <xf numFmtId="0" fontId="5" fillId="5" borderId="2" xfId="5" applyNumberFormat="1" applyFont="1" applyFill="1" applyBorder="1" applyAlignment="1" applyProtection="1">
      <alignment horizontal="left" vertical="top" wrapText="1"/>
    </xf>
    <xf numFmtId="1" fontId="5" fillId="5" borderId="2" xfId="6" applyNumberFormat="1" applyFont="1" applyFill="1" applyBorder="1" applyProtection="1">
      <alignment horizontal="center" vertical="top" shrinkToFit="1"/>
    </xf>
    <xf numFmtId="4" fontId="5" fillId="5" borderId="5" xfId="7" applyNumberFormat="1" applyFont="1" applyFill="1" applyBorder="1" applyAlignment="1" applyProtection="1">
      <alignment horizontal="right" vertical="top" shrinkToFit="1"/>
    </xf>
    <xf numFmtId="49" fontId="5" fillId="5" borderId="6" xfId="6" applyNumberFormat="1" applyFont="1" applyFill="1" applyBorder="1" applyProtection="1">
      <alignment horizontal="center" vertical="top" shrinkToFit="1"/>
    </xf>
    <xf numFmtId="49" fontId="5" fillId="5" borderId="2" xfId="6" applyNumberFormat="1" applyFont="1" applyFill="1" applyBorder="1" applyProtection="1">
      <alignment horizontal="center" vertical="top" shrinkToFit="1"/>
    </xf>
    <xf numFmtId="49" fontId="5" fillId="5" borderId="2" xfId="6" applyNumberFormat="1" applyFont="1" applyFill="1" applyProtection="1">
      <alignment horizontal="center" vertical="top" shrinkToFit="1"/>
    </xf>
    <xf numFmtId="4" fontId="8" fillId="5" borderId="4" xfId="0" applyNumberFormat="1" applyFont="1" applyFill="1" applyBorder="1" applyAlignment="1" applyProtection="1">
      <alignment vertical="top"/>
      <protection locked="0"/>
    </xf>
    <xf numFmtId="164" fontId="8" fillId="5" borderId="4" xfId="25" applyFont="1" applyFill="1" applyBorder="1" applyAlignment="1" applyProtection="1">
      <alignment vertical="top"/>
      <protection locked="0"/>
    </xf>
    <xf numFmtId="164" fontId="8" fillId="5" borderId="8" xfId="25" applyFont="1" applyFill="1" applyBorder="1" applyAlignment="1" applyProtection="1">
      <alignment vertical="top"/>
      <protection locked="0"/>
    </xf>
    <xf numFmtId="164" fontId="5" fillId="5" borderId="4" xfId="25" applyFont="1" applyFill="1" applyBorder="1" applyAlignment="1" applyProtection="1">
      <alignment horizontal="right" vertical="top" shrinkToFit="1"/>
    </xf>
    <xf numFmtId="164" fontId="5" fillId="5" borderId="5" xfId="25" applyFont="1" applyFill="1" applyBorder="1" applyAlignment="1" applyProtection="1">
      <alignment horizontal="center" vertical="top" shrinkToFit="1"/>
    </xf>
    <xf numFmtId="164" fontId="5" fillId="5" borderId="7" xfId="25" applyFont="1" applyFill="1" applyBorder="1" applyAlignment="1" applyProtection="1">
      <alignment horizontal="center" vertical="top" shrinkToFit="1"/>
    </xf>
    <xf numFmtId="4" fontId="5" fillId="5" borderId="7" xfId="7" applyNumberFormat="1" applyFont="1" applyFill="1" applyBorder="1" applyAlignment="1" applyProtection="1">
      <alignment horizontal="center" vertical="top" shrinkToFit="1"/>
    </xf>
    <xf numFmtId="0" fontId="5" fillId="5" borderId="4" xfId="0" applyFont="1" applyFill="1" applyBorder="1" applyAlignment="1">
      <alignment horizontal="justify" vertical="top" wrapText="1"/>
    </xf>
    <xf numFmtId="164" fontId="8" fillId="5" borderId="11" xfId="25" applyFont="1" applyFill="1" applyBorder="1" applyAlignment="1">
      <alignment vertical="top" wrapText="1"/>
    </xf>
    <xf numFmtId="0" fontId="8" fillId="5" borderId="1" xfId="0" applyFont="1" applyFill="1" applyBorder="1" applyProtection="1">
      <protection locked="0"/>
    </xf>
    <xf numFmtId="4" fontId="6" fillId="5" borderId="4" xfId="7" applyNumberFormat="1" applyFont="1" applyFill="1" applyBorder="1" applyProtection="1">
      <alignment horizontal="right" vertical="top" shrinkToFit="1"/>
    </xf>
    <xf numFmtId="0" fontId="5" fillId="5" borderId="4" xfId="26" applyNumberFormat="1" applyFont="1" applyFill="1" applyBorder="1" applyAlignment="1" applyProtection="1">
      <alignment horizontal="left" vertical="top" wrapText="1"/>
    </xf>
    <xf numFmtId="49" fontId="5" fillId="5" borderId="4" xfId="27" applyNumberFormat="1" applyFont="1" applyFill="1" applyBorder="1" applyProtection="1">
      <alignment horizontal="center" vertical="top" shrinkToFit="1"/>
    </xf>
    <xf numFmtId="4" fontId="5" fillId="5" borderId="4" xfId="7" applyNumberFormat="1" applyFont="1" applyFill="1" applyBorder="1" applyProtection="1">
      <alignment horizontal="right" vertical="top" shrinkToFit="1"/>
    </xf>
    <xf numFmtId="0" fontId="5" fillId="5" borderId="13" xfId="5" applyNumberFormat="1" applyFont="1" applyFill="1" applyBorder="1" applyAlignment="1" applyProtection="1">
      <alignment horizontal="left" vertical="top" wrapText="1"/>
    </xf>
    <xf numFmtId="164" fontId="5" fillId="5" borderId="4" xfId="25" applyFont="1" applyFill="1" applyBorder="1" applyAlignment="1" applyProtection="1">
      <alignment horizontal="center" vertical="top" shrinkToFit="1"/>
    </xf>
    <xf numFmtId="4" fontId="5" fillId="5" borderId="4" xfId="7" applyNumberFormat="1" applyFont="1" applyFill="1" applyBorder="1" applyAlignment="1" applyProtection="1">
      <alignment horizontal="center" vertical="top" shrinkToFit="1"/>
    </xf>
    <xf numFmtId="43" fontId="8" fillId="5" borderId="0" xfId="0" applyNumberFormat="1" applyFont="1" applyFill="1" applyProtection="1">
      <protection locked="0"/>
    </xf>
    <xf numFmtId="164" fontId="8" fillId="5" borderId="0" xfId="25" applyFont="1" applyFill="1" applyProtection="1">
      <protection locked="0"/>
    </xf>
    <xf numFmtId="164" fontId="8" fillId="5" borderId="4" xfId="25" applyFont="1" applyFill="1" applyBorder="1" applyAlignment="1">
      <alignment vertical="top" wrapText="1"/>
    </xf>
    <xf numFmtId="4" fontId="5" fillId="5" borderId="4" xfId="7" applyNumberFormat="1" applyFont="1" applyFill="1" applyBorder="1" applyAlignment="1" applyProtection="1">
      <alignment horizontal="right" vertical="top" shrinkToFit="1"/>
    </xf>
    <xf numFmtId="164" fontId="8" fillId="5" borderId="1" xfId="25" applyFont="1" applyFill="1" applyBorder="1" applyProtection="1">
      <protection locked="0"/>
    </xf>
    <xf numFmtId="164" fontId="8" fillId="5" borderId="1" xfId="0" applyNumberFormat="1" applyFont="1" applyFill="1" applyBorder="1" applyProtection="1">
      <protection locked="0"/>
    </xf>
    <xf numFmtId="4" fontId="8" fillId="5" borderId="1" xfId="0" applyNumberFormat="1" applyFont="1" applyFill="1" applyBorder="1" applyProtection="1">
      <protection locked="0"/>
    </xf>
    <xf numFmtId="0" fontId="5" fillId="5" borderId="6" xfId="4" applyNumberFormat="1" applyFont="1" applyFill="1" applyBorder="1" applyAlignment="1" applyProtection="1">
      <alignment horizontal="center" vertical="top" wrapText="1"/>
    </xf>
    <xf numFmtId="0" fontId="5" fillId="5" borderId="1" xfId="1" applyNumberFormat="1" applyFont="1" applyFill="1" applyAlignment="1" applyProtection="1"/>
    <xf numFmtId="49" fontId="5" fillId="5" borderId="4" xfId="26" applyNumberFormat="1" applyFont="1" applyFill="1" applyBorder="1" applyProtection="1">
      <alignment horizontal="center" vertical="top" shrinkToFit="1"/>
    </xf>
    <xf numFmtId="0" fontId="7" fillId="5" borderId="8" xfId="25" applyNumberFormat="1" applyFont="1" applyFill="1" applyBorder="1" applyAlignment="1">
      <alignment horizontal="left" vertical="top" wrapText="1"/>
    </xf>
    <xf numFmtId="164" fontId="6" fillId="5" borderId="7" xfId="25" applyFont="1" applyFill="1" applyBorder="1" applyAlignment="1" applyProtection="1">
      <alignment horizontal="right" vertical="top" shrinkToFit="1"/>
    </xf>
    <xf numFmtId="1" fontId="5" fillId="5" borderId="13" xfId="6" applyNumberFormat="1" applyFont="1" applyFill="1" applyBorder="1" applyProtection="1">
      <alignment horizontal="center" vertical="top" shrinkToFit="1"/>
    </xf>
    <xf numFmtId="49" fontId="5" fillId="5" borderId="13" xfId="6" applyNumberFormat="1" applyFont="1" applyFill="1" applyBorder="1" applyProtection="1">
      <alignment horizontal="center" vertical="top" shrinkToFit="1"/>
    </xf>
    <xf numFmtId="164" fontId="5" fillId="5" borderId="10" xfId="25" applyFont="1" applyFill="1" applyBorder="1" applyAlignment="1" applyProtection="1">
      <alignment horizontal="center" vertical="top" shrinkToFit="1"/>
    </xf>
    <xf numFmtId="164" fontId="8" fillId="5" borderId="11" xfId="25" applyFont="1" applyFill="1" applyBorder="1" applyAlignment="1" applyProtection="1">
      <alignment vertical="top"/>
      <protection locked="0"/>
    </xf>
    <xf numFmtId="4" fontId="8" fillId="5" borderId="11" xfId="0" applyNumberFormat="1" applyFont="1" applyFill="1" applyBorder="1" applyAlignment="1" applyProtection="1">
      <alignment vertical="top"/>
      <protection locked="0"/>
    </xf>
    <xf numFmtId="0" fontId="5" fillId="5" borderId="9" xfId="26" applyNumberFormat="1" applyFont="1" applyFill="1" applyAlignment="1" applyProtection="1">
      <alignment horizontal="left" vertical="top" wrapText="1"/>
    </xf>
    <xf numFmtId="1" fontId="5" fillId="5" borderId="11" xfId="6" applyNumberFormat="1" applyFont="1" applyFill="1" applyBorder="1" applyProtection="1">
      <alignment horizontal="center" vertical="top" shrinkToFit="1"/>
    </xf>
    <xf numFmtId="1" fontId="5" fillId="5" borderId="7" xfId="6" applyNumberFormat="1" applyFont="1" applyFill="1" applyBorder="1" applyProtection="1">
      <alignment horizontal="center" vertical="top" shrinkToFit="1"/>
    </xf>
    <xf numFmtId="1" fontId="5" fillId="5" borderId="15" xfId="6" applyNumberFormat="1" applyFont="1" applyFill="1" applyBorder="1" applyProtection="1">
      <alignment horizontal="center" vertical="top" shrinkToFit="1"/>
    </xf>
    <xf numFmtId="1" fontId="5" fillId="5" borderId="16" xfId="6" applyNumberFormat="1" applyFont="1" applyFill="1" applyBorder="1" applyProtection="1">
      <alignment horizontal="center" vertical="top" shrinkToFit="1"/>
    </xf>
    <xf numFmtId="4" fontId="8" fillId="5" borderId="8" xfId="0" applyNumberFormat="1" applyFont="1" applyFill="1" applyBorder="1" applyAlignment="1" applyProtection="1">
      <alignment vertical="top"/>
      <protection locked="0"/>
    </xf>
    <xf numFmtId="165" fontId="7" fillId="5" borderId="8" xfId="0" applyNumberFormat="1" applyFont="1" applyFill="1" applyBorder="1" applyAlignment="1" applyProtection="1">
      <alignment vertical="top"/>
      <protection locked="0"/>
    </xf>
    <xf numFmtId="0" fontId="5" fillId="5" borderId="8" xfId="26" applyNumberFormat="1" applyFont="1" applyFill="1" applyBorder="1" applyAlignment="1" applyProtection="1">
      <alignment horizontal="left" vertical="top" wrapText="1"/>
    </xf>
    <xf numFmtId="1" fontId="5" fillId="5" borderId="8" xfId="6" applyNumberFormat="1" applyFont="1" applyFill="1" applyBorder="1" applyProtection="1">
      <alignment horizontal="center" vertical="top" shrinkToFit="1"/>
    </xf>
    <xf numFmtId="49" fontId="5" fillId="5" borderId="8" xfId="6" applyNumberFormat="1" applyFont="1" applyFill="1" applyBorder="1" applyProtection="1">
      <alignment horizontal="center" vertical="top" shrinkToFit="1"/>
    </xf>
    <xf numFmtId="4" fontId="5" fillId="5" borderId="8" xfId="7" applyNumberFormat="1" applyFont="1" applyFill="1" applyBorder="1" applyAlignment="1" applyProtection="1">
      <alignment horizontal="right" vertical="top" shrinkToFit="1"/>
    </xf>
    <xf numFmtId="4" fontId="11" fillId="0" borderId="9" xfId="28" applyNumberFormat="1" applyProtection="1">
      <alignment horizontal="right" vertical="top" shrinkToFit="1"/>
    </xf>
    <xf numFmtId="4" fontId="5" fillId="0" borderId="9" xfId="28" applyNumberFormat="1" applyFont="1" applyProtection="1">
      <alignment horizontal="right" vertical="top" shrinkToFit="1"/>
    </xf>
    <xf numFmtId="4" fontId="5" fillId="5" borderId="4" xfId="28" applyNumberFormat="1" applyFont="1" applyFill="1" applyBorder="1" applyProtection="1">
      <alignment horizontal="right" vertical="top" shrinkToFit="1"/>
    </xf>
    <xf numFmtId="0" fontId="6" fillId="5" borderId="1" xfId="1" applyNumberFormat="1" applyFont="1" applyFill="1" applyProtection="1">
      <alignment horizontal="center"/>
    </xf>
    <xf numFmtId="0" fontId="6" fillId="5" borderId="1" xfId="1" applyFont="1" applyFill="1">
      <alignment horizontal="center"/>
    </xf>
    <xf numFmtId="0" fontId="5" fillId="5" borderId="1" xfId="3" applyNumberFormat="1" applyFont="1" applyFill="1" applyProtection="1">
      <alignment horizontal="right"/>
    </xf>
    <xf numFmtId="0" fontId="5" fillId="5" borderId="1" xfId="3" applyFont="1" applyFill="1">
      <alignment horizontal="right"/>
    </xf>
    <xf numFmtId="0" fontId="6" fillId="5" borderId="1" xfId="1" applyNumberFormat="1" applyFont="1" applyFill="1" applyAlignment="1" applyProtection="1">
      <alignment horizontal="center"/>
    </xf>
  </cellXfs>
  <cellStyles count="29">
    <cellStyle name="br" xfId="15"/>
    <cellStyle name="col" xfId="14"/>
    <cellStyle name="ex66" xfId="27"/>
    <cellStyle name="ex67" xfId="26"/>
    <cellStyle name="ex68" xfId="28"/>
    <cellStyle name="style0" xfId="16"/>
    <cellStyle name="td" xfId="17"/>
    <cellStyle name="tr" xfId="13"/>
    <cellStyle name="xl21" xfId="18"/>
    <cellStyle name="xl22" xfId="4"/>
    <cellStyle name="xl23" xfId="2"/>
    <cellStyle name="xl24" xfId="19"/>
    <cellStyle name="xl25" xfId="9"/>
    <cellStyle name="xl26" xfId="10"/>
    <cellStyle name="xl27" xfId="11"/>
    <cellStyle name="xl28" xfId="1"/>
    <cellStyle name="xl29" xfId="3"/>
    <cellStyle name="xl30" xfId="12"/>
    <cellStyle name="xl31" xfId="5"/>
    <cellStyle name="xl32" xfId="20"/>
    <cellStyle name="xl33" xfId="6"/>
    <cellStyle name="xl34" xfId="21"/>
    <cellStyle name="xl35" xfId="7"/>
    <cellStyle name="xl36" xfId="22"/>
    <cellStyle name="xl37" xfId="23"/>
    <cellStyle name="xl38" xfId="8"/>
    <cellStyle name="xl39" xfId="24"/>
    <cellStyle name="Обычный" xfId="0" builtinId="0"/>
    <cellStyle name="Финансовый" xfId="25" builtin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SheetLayoutView="100" workbookViewId="0">
      <selection activeCell="F8" sqref="F8"/>
    </sheetView>
  </sheetViews>
  <sheetFormatPr defaultRowHeight="15" outlineLevelRow="6" x14ac:dyDescent="0.25"/>
  <cols>
    <col min="1" max="1" width="52" style="1" customWidth="1"/>
    <col min="2" max="2" width="6" style="1" customWidth="1"/>
    <col min="3" max="3" width="6.28515625" style="1" customWidth="1"/>
    <col min="4" max="4" width="6.42578125" style="1" customWidth="1"/>
    <col min="5" max="5" width="12.42578125" style="1" customWidth="1"/>
    <col min="6" max="6" width="6" style="1" customWidth="1"/>
    <col min="7" max="7" width="22.42578125" style="1" customWidth="1"/>
    <col min="8" max="8" width="4.7109375" style="1" customWidth="1"/>
    <col min="9" max="9" width="20.140625" style="1" customWidth="1"/>
    <col min="10" max="10" width="19" style="1" customWidth="1"/>
    <col min="11" max="11" width="18.5703125" style="1" customWidth="1"/>
    <col min="12" max="12" width="9.140625" style="1"/>
    <col min="13" max="13" width="18.140625" style="1" customWidth="1"/>
    <col min="14" max="14" width="16.85546875" style="1" bestFit="1" customWidth="1"/>
    <col min="15" max="15" width="17" style="1" customWidth="1"/>
    <col min="16" max="16384" width="9.140625" style="1"/>
  </cols>
  <sheetData>
    <row r="1" spans="1:14" ht="15.75" customHeight="1" x14ac:dyDescent="0.25">
      <c r="A1" s="80"/>
      <c r="B1" s="81"/>
      <c r="C1" s="81"/>
      <c r="D1" s="81"/>
      <c r="E1" s="81"/>
      <c r="F1" s="81"/>
      <c r="G1" s="81"/>
      <c r="H1" s="81"/>
      <c r="I1" s="81"/>
    </row>
    <row r="2" spans="1:14" ht="15.75" customHeight="1" x14ac:dyDescent="0.25">
      <c r="A2" s="84" t="s">
        <v>149</v>
      </c>
      <c r="B2" s="84"/>
      <c r="C2" s="84"/>
      <c r="D2" s="84"/>
      <c r="E2" s="84"/>
      <c r="F2" s="84"/>
      <c r="G2" s="84"/>
      <c r="H2" s="84"/>
      <c r="I2" s="84"/>
      <c r="J2" s="84"/>
      <c r="K2" s="84"/>
      <c r="L2" s="84"/>
    </row>
    <row r="3" spans="1:14" ht="12" customHeight="1" x14ac:dyDescent="0.25">
      <c r="A3" s="82"/>
      <c r="B3" s="83"/>
      <c r="C3" s="83"/>
      <c r="D3" s="83"/>
      <c r="E3" s="83"/>
      <c r="F3" s="83"/>
      <c r="G3" s="83"/>
      <c r="H3" s="83"/>
      <c r="I3" s="83"/>
    </row>
    <row r="4" spans="1:14" s="3" customFormat="1" ht="45" customHeight="1" x14ac:dyDescent="0.25">
      <c r="A4" s="7" t="s">
        <v>0</v>
      </c>
      <c r="B4" s="7" t="s">
        <v>1</v>
      </c>
      <c r="C4" s="7" t="s">
        <v>2</v>
      </c>
      <c r="D4" s="7" t="s">
        <v>3</v>
      </c>
      <c r="E4" s="7" t="s">
        <v>4</v>
      </c>
      <c r="F4" s="7" t="s">
        <v>5</v>
      </c>
      <c r="G4" s="7" t="s">
        <v>6</v>
      </c>
      <c r="H4" s="7" t="s">
        <v>7</v>
      </c>
      <c r="I4" s="7" t="s">
        <v>79</v>
      </c>
      <c r="J4" s="2" t="s">
        <v>150</v>
      </c>
      <c r="K4" s="2" t="s">
        <v>151</v>
      </c>
      <c r="L4" s="2" t="s">
        <v>20</v>
      </c>
    </row>
    <row r="5" spans="1:14" x14ac:dyDescent="0.25">
      <c r="A5" s="59" t="s">
        <v>18</v>
      </c>
      <c r="B5" s="20"/>
      <c r="C5" s="20"/>
      <c r="D5" s="20"/>
      <c r="E5" s="20"/>
      <c r="F5" s="20"/>
      <c r="G5" s="20"/>
      <c r="H5" s="20"/>
      <c r="I5" s="60">
        <f>SUM(I6:I72)</f>
        <v>916944831.39000034</v>
      </c>
      <c r="J5" s="60">
        <f>SUM(J6:J72)</f>
        <v>863239239.72000015</v>
      </c>
      <c r="K5" s="60">
        <f>SUM(K6:K72)</f>
        <v>53705591.670000017</v>
      </c>
      <c r="L5" s="72">
        <f t="shared" ref="L5:L71" si="0">J5/I5*100</f>
        <v>94.142985506708442</v>
      </c>
      <c r="N5" s="8"/>
    </row>
    <row r="6" spans="1:14" ht="45" x14ac:dyDescent="0.25">
      <c r="A6" s="43" t="s">
        <v>80</v>
      </c>
      <c r="B6" s="21" t="s">
        <v>8</v>
      </c>
      <c r="C6" s="21" t="s">
        <v>9</v>
      </c>
      <c r="D6" s="21" t="s">
        <v>10</v>
      </c>
      <c r="E6" s="21" t="s">
        <v>81</v>
      </c>
      <c r="F6" s="21">
        <v>811</v>
      </c>
      <c r="G6" s="23" t="s">
        <v>92</v>
      </c>
      <c r="H6" s="6" t="s">
        <v>12</v>
      </c>
      <c r="I6" s="52">
        <v>61200</v>
      </c>
      <c r="J6" s="33">
        <v>37800</v>
      </c>
      <c r="K6" s="32">
        <f>I6-J6</f>
        <v>23400</v>
      </c>
      <c r="L6" s="22">
        <f t="shared" si="0"/>
        <v>61.764705882352942</v>
      </c>
      <c r="N6" s="8"/>
    </row>
    <row r="7" spans="1:14" ht="45" x14ac:dyDescent="0.25">
      <c r="A7" s="43" t="s">
        <v>80</v>
      </c>
      <c r="B7" s="21" t="s">
        <v>8</v>
      </c>
      <c r="C7" s="21" t="s">
        <v>9</v>
      </c>
      <c r="D7" s="21" t="s">
        <v>10</v>
      </c>
      <c r="E7" s="21" t="s">
        <v>81</v>
      </c>
      <c r="F7" s="21">
        <v>811</v>
      </c>
      <c r="G7" s="23" t="s">
        <v>93</v>
      </c>
      <c r="H7" s="6" t="s">
        <v>12</v>
      </c>
      <c r="I7" s="52">
        <v>182917.17</v>
      </c>
      <c r="J7" s="33">
        <v>174264.15</v>
      </c>
      <c r="K7" s="32">
        <f t="shared" ref="K7:K10" si="1">I7-J7</f>
        <v>8653.0200000000186</v>
      </c>
      <c r="L7" s="22">
        <f t="shared" si="0"/>
        <v>95.26943260711937</v>
      </c>
      <c r="N7" s="8"/>
    </row>
    <row r="8" spans="1:14" ht="45" x14ac:dyDescent="0.25">
      <c r="A8" s="43" t="s">
        <v>80</v>
      </c>
      <c r="B8" s="21" t="s">
        <v>8</v>
      </c>
      <c r="C8" s="21" t="s">
        <v>9</v>
      </c>
      <c r="D8" s="21" t="s">
        <v>10</v>
      </c>
      <c r="E8" s="21" t="s">
        <v>81</v>
      </c>
      <c r="F8" s="21">
        <v>811</v>
      </c>
      <c r="G8" s="23" t="s">
        <v>94</v>
      </c>
      <c r="H8" s="6" t="s">
        <v>12</v>
      </c>
      <c r="I8" s="52"/>
      <c r="J8" s="33"/>
      <c r="K8" s="32">
        <f t="shared" si="1"/>
        <v>0</v>
      </c>
      <c r="L8" s="22">
        <v>0</v>
      </c>
      <c r="N8" s="8"/>
    </row>
    <row r="9" spans="1:14" ht="45" x14ac:dyDescent="0.25">
      <c r="A9" s="43" t="s">
        <v>80</v>
      </c>
      <c r="B9" s="21" t="s">
        <v>8</v>
      </c>
      <c r="C9" s="21" t="s">
        <v>9</v>
      </c>
      <c r="D9" s="21" t="s">
        <v>10</v>
      </c>
      <c r="E9" s="21" t="s">
        <v>81</v>
      </c>
      <c r="F9" s="21">
        <v>811</v>
      </c>
      <c r="G9" s="23" t="s">
        <v>95</v>
      </c>
      <c r="H9" s="6" t="s">
        <v>12</v>
      </c>
      <c r="I9" s="52">
        <v>2133.33</v>
      </c>
      <c r="J9" s="33">
        <v>2133.33</v>
      </c>
      <c r="K9" s="32">
        <f t="shared" si="1"/>
        <v>0</v>
      </c>
      <c r="L9" s="22">
        <f t="shared" si="0"/>
        <v>100</v>
      </c>
      <c r="N9" s="8"/>
    </row>
    <row r="10" spans="1:14" ht="45" x14ac:dyDescent="0.25">
      <c r="A10" s="43" t="s">
        <v>80</v>
      </c>
      <c r="B10" s="21" t="s">
        <v>8</v>
      </c>
      <c r="C10" s="21" t="s">
        <v>9</v>
      </c>
      <c r="D10" s="21" t="s">
        <v>10</v>
      </c>
      <c r="E10" s="21" t="s">
        <v>81</v>
      </c>
      <c r="F10" s="21">
        <v>811</v>
      </c>
      <c r="G10" s="23" t="s">
        <v>96</v>
      </c>
      <c r="H10" s="6" t="s">
        <v>12</v>
      </c>
      <c r="I10" s="52">
        <v>6205.05</v>
      </c>
      <c r="J10" s="33">
        <v>3280.39</v>
      </c>
      <c r="K10" s="32">
        <f t="shared" si="1"/>
        <v>2924.6600000000003</v>
      </c>
      <c r="L10" s="22">
        <f t="shared" si="0"/>
        <v>52.866455548303392</v>
      </c>
      <c r="N10" s="8"/>
    </row>
    <row r="11" spans="1:14" ht="30" outlineLevel="6" x14ac:dyDescent="0.25">
      <c r="A11" s="46" t="s">
        <v>31</v>
      </c>
      <c r="B11" s="61" t="s">
        <v>8</v>
      </c>
      <c r="C11" s="61" t="s">
        <v>9</v>
      </c>
      <c r="D11" s="61" t="s">
        <v>10</v>
      </c>
      <c r="E11" s="62" t="s">
        <v>32</v>
      </c>
      <c r="F11" s="61">
        <v>811</v>
      </c>
      <c r="G11" s="61"/>
      <c r="H11" s="61" t="s">
        <v>12</v>
      </c>
      <c r="I11" s="63">
        <v>13108899.51</v>
      </c>
      <c r="J11" s="64">
        <v>12739058.02</v>
      </c>
      <c r="K11" s="65">
        <f t="shared" ref="K11:K71" si="2">I11-J11</f>
        <v>369841.49000000022</v>
      </c>
      <c r="L11" s="22">
        <f t="shared" si="0"/>
        <v>97.178699175183468</v>
      </c>
      <c r="N11" s="8"/>
    </row>
    <row r="12" spans="1:14" ht="30" outlineLevel="6" x14ac:dyDescent="0.25">
      <c r="A12" s="14" t="s">
        <v>24</v>
      </c>
      <c r="B12" s="19" t="s">
        <v>8</v>
      </c>
      <c r="C12" s="20" t="s">
        <v>9</v>
      </c>
      <c r="D12" s="20" t="s">
        <v>10</v>
      </c>
      <c r="E12" s="29" t="s">
        <v>33</v>
      </c>
      <c r="F12" s="20">
        <v>244</v>
      </c>
      <c r="G12" s="29"/>
      <c r="H12" s="20" t="s">
        <v>12</v>
      </c>
      <c r="I12" s="38">
        <v>1679248.8</v>
      </c>
      <c r="J12" s="34">
        <v>1679248.8</v>
      </c>
      <c r="K12" s="32">
        <f t="shared" si="2"/>
        <v>0</v>
      </c>
      <c r="L12" s="22">
        <f t="shared" si="0"/>
        <v>100</v>
      </c>
    </row>
    <row r="13" spans="1:14" ht="30" outlineLevel="6" x14ac:dyDescent="0.25">
      <c r="A13" s="15" t="s">
        <v>24</v>
      </c>
      <c r="B13" s="21" t="s">
        <v>8</v>
      </c>
      <c r="C13" s="21" t="s">
        <v>9</v>
      </c>
      <c r="D13" s="21" t="s">
        <v>10</v>
      </c>
      <c r="E13" s="23" t="s">
        <v>33</v>
      </c>
      <c r="F13" s="21">
        <v>633</v>
      </c>
      <c r="G13" s="23"/>
      <c r="H13" s="21" t="s">
        <v>12</v>
      </c>
      <c r="I13" s="48">
        <v>7787304.3899999997</v>
      </c>
      <c r="J13" s="33">
        <v>7787304.3899999997</v>
      </c>
      <c r="K13" s="32">
        <f t="shared" si="2"/>
        <v>0</v>
      </c>
      <c r="L13" s="22">
        <f t="shared" si="0"/>
        <v>100</v>
      </c>
    </row>
    <row r="14" spans="1:14" outlineLevel="6" x14ac:dyDescent="0.25">
      <c r="A14" s="10" t="s">
        <v>34</v>
      </c>
      <c r="B14" s="6" t="s">
        <v>8</v>
      </c>
      <c r="C14" s="6" t="s">
        <v>9</v>
      </c>
      <c r="D14" s="6" t="s">
        <v>10</v>
      </c>
      <c r="E14" s="31" t="s">
        <v>35</v>
      </c>
      <c r="F14" s="6" t="s">
        <v>11</v>
      </c>
      <c r="G14" s="6"/>
      <c r="H14" s="6" t="s">
        <v>12</v>
      </c>
      <c r="I14" s="36">
        <v>14040812.779999999</v>
      </c>
      <c r="J14" s="33"/>
      <c r="K14" s="32">
        <f t="shared" si="2"/>
        <v>14040812.779999999</v>
      </c>
      <c r="L14" s="22">
        <f t="shared" si="0"/>
        <v>0</v>
      </c>
      <c r="N14" s="8"/>
    </row>
    <row r="15" spans="1:14" ht="80.25" customHeight="1" outlineLevel="6" x14ac:dyDescent="0.25">
      <c r="A15" s="10" t="s">
        <v>36</v>
      </c>
      <c r="B15" s="6" t="s">
        <v>8</v>
      </c>
      <c r="C15" s="6" t="s">
        <v>9</v>
      </c>
      <c r="D15" s="6" t="s">
        <v>10</v>
      </c>
      <c r="E15" s="31" t="s">
        <v>37</v>
      </c>
      <c r="F15" s="6">
        <v>813</v>
      </c>
      <c r="G15" s="6"/>
      <c r="H15" s="6" t="s">
        <v>12</v>
      </c>
      <c r="I15" s="36">
        <v>0</v>
      </c>
      <c r="J15" s="33"/>
      <c r="K15" s="32">
        <f t="shared" si="2"/>
        <v>0</v>
      </c>
      <c r="L15" s="22">
        <v>0</v>
      </c>
      <c r="N15" s="8"/>
    </row>
    <row r="16" spans="1:14" ht="31.5" customHeight="1" outlineLevel="6" x14ac:dyDescent="0.25">
      <c r="A16" s="11" t="s">
        <v>38</v>
      </c>
      <c r="B16" s="18" t="s">
        <v>8</v>
      </c>
      <c r="C16" s="6" t="s">
        <v>9</v>
      </c>
      <c r="D16" s="6" t="s">
        <v>10</v>
      </c>
      <c r="E16" s="31" t="s">
        <v>39</v>
      </c>
      <c r="F16" s="6">
        <v>811</v>
      </c>
      <c r="G16" s="6"/>
      <c r="H16" s="6" t="s">
        <v>12</v>
      </c>
      <c r="I16" s="36">
        <v>45296372.869999997</v>
      </c>
      <c r="J16" s="33">
        <v>45296372.869999997</v>
      </c>
      <c r="K16" s="32">
        <f t="shared" si="2"/>
        <v>0</v>
      </c>
      <c r="L16" s="22">
        <f t="shared" si="0"/>
        <v>100</v>
      </c>
      <c r="N16" s="8"/>
    </row>
    <row r="17" spans="1:14" ht="42.75" customHeight="1" outlineLevel="6" x14ac:dyDescent="0.25">
      <c r="A17" s="12" t="s">
        <v>41</v>
      </c>
      <c r="B17" s="19" t="s">
        <v>8</v>
      </c>
      <c r="C17" s="20" t="s">
        <v>9</v>
      </c>
      <c r="D17" s="20" t="s">
        <v>10</v>
      </c>
      <c r="E17" s="29" t="s">
        <v>40</v>
      </c>
      <c r="F17" s="20">
        <v>244</v>
      </c>
      <c r="G17" s="20"/>
      <c r="H17" s="20" t="s">
        <v>12</v>
      </c>
      <c r="I17" s="37">
        <v>200000</v>
      </c>
      <c r="J17" s="34">
        <v>200000</v>
      </c>
      <c r="K17" s="32">
        <f t="shared" si="2"/>
        <v>0</v>
      </c>
      <c r="L17" s="22">
        <f t="shared" si="0"/>
        <v>100</v>
      </c>
      <c r="N17" s="8"/>
    </row>
    <row r="18" spans="1:14" ht="45.75" customHeight="1" outlineLevel="6" x14ac:dyDescent="0.25">
      <c r="A18" s="12" t="s">
        <v>41</v>
      </c>
      <c r="B18" s="19" t="s">
        <v>8</v>
      </c>
      <c r="C18" s="20" t="s">
        <v>9</v>
      </c>
      <c r="D18" s="20" t="s">
        <v>10</v>
      </c>
      <c r="E18" s="29" t="s">
        <v>40</v>
      </c>
      <c r="F18" s="20">
        <v>813</v>
      </c>
      <c r="G18" s="20"/>
      <c r="H18" s="20" t="s">
        <v>12</v>
      </c>
      <c r="I18" s="37">
        <v>30000044</v>
      </c>
      <c r="J18" s="34"/>
      <c r="K18" s="32">
        <f t="shared" si="2"/>
        <v>30000044</v>
      </c>
      <c r="L18" s="22">
        <f t="shared" si="0"/>
        <v>0</v>
      </c>
    </row>
    <row r="19" spans="1:14" ht="36" customHeight="1" outlineLevel="6" x14ac:dyDescent="0.25">
      <c r="A19" s="11" t="s">
        <v>42</v>
      </c>
      <c r="B19" s="18" t="s">
        <v>8</v>
      </c>
      <c r="C19" s="6" t="s">
        <v>9</v>
      </c>
      <c r="D19" s="6" t="s">
        <v>10</v>
      </c>
      <c r="E19" s="31" t="s">
        <v>43</v>
      </c>
      <c r="F19" s="6">
        <v>244</v>
      </c>
      <c r="G19" s="6"/>
      <c r="H19" s="6" t="s">
        <v>12</v>
      </c>
      <c r="I19" s="36">
        <v>2000000</v>
      </c>
      <c r="J19" s="33">
        <v>2000000</v>
      </c>
      <c r="K19" s="32">
        <f t="shared" si="2"/>
        <v>0</v>
      </c>
      <c r="L19" s="22">
        <f t="shared" si="0"/>
        <v>100</v>
      </c>
    </row>
    <row r="20" spans="1:14" ht="60" customHeight="1" outlineLevel="6" x14ac:dyDescent="0.25">
      <c r="A20" s="13" t="s">
        <v>45</v>
      </c>
      <c r="B20" s="21" t="s">
        <v>8</v>
      </c>
      <c r="C20" s="21" t="s">
        <v>9</v>
      </c>
      <c r="D20" s="21" t="s">
        <v>10</v>
      </c>
      <c r="E20" s="23" t="s">
        <v>44</v>
      </c>
      <c r="F20" s="21">
        <v>613</v>
      </c>
      <c r="G20" s="21"/>
      <c r="H20" s="21" t="s">
        <v>12</v>
      </c>
      <c r="I20" s="47">
        <v>0</v>
      </c>
      <c r="J20" s="33"/>
      <c r="K20" s="32">
        <f t="shared" si="2"/>
        <v>0</v>
      </c>
      <c r="L20" s="22">
        <v>0</v>
      </c>
    </row>
    <row r="21" spans="1:14" ht="60" customHeight="1" outlineLevel="6" x14ac:dyDescent="0.25">
      <c r="A21" s="43" t="s">
        <v>88</v>
      </c>
      <c r="B21" s="21" t="s">
        <v>8</v>
      </c>
      <c r="C21" s="21" t="s">
        <v>9</v>
      </c>
      <c r="D21" s="21" t="s">
        <v>10</v>
      </c>
      <c r="E21" s="23" t="s">
        <v>89</v>
      </c>
      <c r="F21" s="21">
        <v>633</v>
      </c>
      <c r="G21" s="21"/>
      <c r="H21" s="21" t="s">
        <v>12</v>
      </c>
      <c r="I21" s="47">
        <v>0</v>
      </c>
      <c r="J21" s="33"/>
      <c r="K21" s="32">
        <f t="shared" si="2"/>
        <v>0</v>
      </c>
      <c r="L21" s="22">
        <v>0</v>
      </c>
    </row>
    <row r="22" spans="1:14" ht="60" customHeight="1" outlineLevel="6" x14ac:dyDescent="0.25">
      <c r="A22" s="43" t="s">
        <v>90</v>
      </c>
      <c r="B22" s="21" t="s">
        <v>8</v>
      </c>
      <c r="C22" s="21" t="s">
        <v>9</v>
      </c>
      <c r="D22" s="21" t="s">
        <v>10</v>
      </c>
      <c r="E22" s="23" t="s">
        <v>91</v>
      </c>
      <c r="F22" s="21">
        <v>811</v>
      </c>
      <c r="G22" s="21"/>
      <c r="H22" s="21" t="s">
        <v>12</v>
      </c>
      <c r="I22" s="47">
        <v>439592007.74000001</v>
      </c>
      <c r="J22" s="33">
        <v>439592007.74000001</v>
      </c>
      <c r="K22" s="32">
        <f t="shared" si="2"/>
        <v>0</v>
      </c>
      <c r="L22" s="22">
        <f t="shared" si="0"/>
        <v>100</v>
      </c>
    </row>
    <row r="23" spans="1:14" ht="60" customHeight="1" outlineLevel="6" x14ac:dyDescent="0.25">
      <c r="A23" s="43" t="s">
        <v>141</v>
      </c>
      <c r="B23" s="21" t="s">
        <v>8</v>
      </c>
      <c r="C23" s="21" t="s">
        <v>9</v>
      </c>
      <c r="D23" s="21" t="s">
        <v>10</v>
      </c>
      <c r="E23" s="23" t="s">
        <v>142</v>
      </c>
      <c r="F23" s="21">
        <v>811</v>
      </c>
      <c r="G23" s="21"/>
      <c r="H23" s="21" t="s">
        <v>12</v>
      </c>
      <c r="I23" s="47">
        <v>134730718.58000001</v>
      </c>
      <c r="J23" s="33">
        <v>134730718.58000001</v>
      </c>
      <c r="K23" s="32">
        <f t="shared" ref="K23:K24" si="3">I23-J23</f>
        <v>0</v>
      </c>
      <c r="L23" s="22">
        <f t="shared" si="0"/>
        <v>100</v>
      </c>
    </row>
    <row r="24" spans="1:14" ht="60" customHeight="1" outlineLevel="6" x14ac:dyDescent="0.25">
      <c r="A24" s="46" t="s">
        <v>21</v>
      </c>
      <c r="B24" s="61" t="s">
        <v>8</v>
      </c>
      <c r="C24" s="61" t="s">
        <v>9</v>
      </c>
      <c r="D24" s="61" t="s">
        <v>10</v>
      </c>
      <c r="E24" s="62" t="s">
        <v>46</v>
      </c>
      <c r="F24" s="61">
        <v>631</v>
      </c>
      <c r="G24" s="61"/>
      <c r="H24" s="61" t="s">
        <v>12</v>
      </c>
      <c r="I24" s="63">
        <v>1392025.5</v>
      </c>
      <c r="J24" s="64">
        <v>1392025.5</v>
      </c>
      <c r="K24" s="65">
        <f t="shared" si="3"/>
        <v>0</v>
      </c>
      <c r="L24" s="22">
        <f t="shared" ref="L24" si="4">J24/I24*100</f>
        <v>100</v>
      </c>
    </row>
    <row r="25" spans="1:14" ht="46.5" customHeight="1" outlineLevel="6" x14ac:dyDescent="0.25">
      <c r="A25" s="46" t="s">
        <v>21</v>
      </c>
      <c r="B25" s="61" t="s">
        <v>8</v>
      </c>
      <c r="C25" s="61" t="s">
        <v>9</v>
      </c>
      <c r="D25" s="61" t="s">
        <v>10</v>
      </c>
      <c r="E25" s="62" t="s">
        <v>46</v>
      </c>
      <c r="F25" s="61">
        <v>633</v>
      </c>
      <c r="G25" s="61"/>
      <c r="H25" s="61" t="s">
        <v>12</v>
      </c>
      <c r="I25" s="63">
        <v>2713885.8</v>
      </c>
      <c r="J25" s="64">
        <v>2713885.8</v>
      </c>
      <c r="K25" s="65">
        <f t="shared" si="2"/>
        <v>0</v>
      </c>
      <c r="L25" s="22">
        <f t="shared" si="0"/>
        <v>100</v>
      </c>
    </row>
    <row r="26" spans="1:14" ht="45.75" customHeight="1" outlineLevel="6" x14ac:dyDescent="0.25">
      <c r="A26" s="16" t="s">
        <v>21</v>
      </c>
      <c r="B26" s="20" t="s">
        <v>8</v>
      </c>
      <c r="C26" s="20" t="s">
        <v>9</v>
      </c>
      <c r="D26" s="20" t="s">
        <v>10</v>
      </c>
      <c r="E26" s="29" t="s">
        <v>46</v>
      </c>
      <c r="F26" s="20">
        <v>813</v>
      </c>
      <c r="G26" s="20"/>
      <c r="H26" s="20" t="s">
        <v>12</v>
      </c>
      <c r="I26" s="37">
        <v>5000000</v>
      </c>
      <c r="J26" s="34">
        <v>5000000</v>
      </c>
      <c r="K26" s="32">
        <f t="shared" si="2"/>
        <v>0</v>
      </c>
      <c r="L26" s="22">
        <f t="shared" si="0"/>
        <v>100</v>
      </c>
    </row>
    <row r="27" spans="1:14" ht="45.75" customHeight="1" outlineLevel="6" x14ac:dyDescent="0.25">
      <c r="A27" s="12" t="s">
        <v>47</v>
      </c>
      <c r="B27" s="20" t="s">
        <v>8</v>
      </c>
      <c r="C27" s="20" t="s">
        <v>9</v>
      </c>
      <c r="D27" s="20" t="s">
        <v>10</v>
      </c>
      <c r="E27" s="29" t="s">
        <v>48</v>
      </c>
      <c r="F27" s="20">
        <v>811</v>
      </c>
      <c r="G27" s="20"/>
      <c r="H27" s="20" t="s">
        <v>12</v>
      </c>
      <c r="I27" s="37">
        <v>167796773.96000001</v>
      </c>
      <c r="J27" s="34">
        <v>167796773.96000001</v>
      </c>
      <c r="K27" s="32">
        <f t="shared" si="2"/>
        <v>0</v>
      </c>
      <c r="L27" s="22">
        <f t="shared" si="0"/>
        <v>100</v>
      </c>
    </row>
    <row r="28" spans="1:14" ht="45.75" customHeight="1" outlineLevel="6" x14ac:dyDescent="0.25">
      <c r="A28" s="12" t="s">
        <v>47</v>
      </c>
      <c r="B28" s="20" t="s">
        <v>8</v>
      </c>
      <c r="C28" s="20" t="s">
        <v>9</v>
      </c>
      <c r="D28" s="20" t="s">
        <v>10</v>
      </c>
      <c r="E28" s="29" t="s">
        <v>48</v>
      </c>
      <c r="F28" s="20">
        <v>813</v>
      </c>
      <c r="G28" s="20"/>
      <c r="H28" s="20" t="s">
        <v>12</v>
      </c>
      <c r="I28" s="37"/>
      <c r="J28" s="34"/>
      <c r="K28" s="32">
        <f t="shared" ref="K28" si="5">I28-J28</f>
        <v>0</v>
      </c>
      <c r="L28" s="22">
        <v>0</v>
      </c>
    </row>
    <row r="29" spans="1:14" outlineLevel="6" x14ac:dyDescent="0.25">
      <c r="A29" s="15" t="s">
        <v>78</v>
      </c>
      <c r="B29" s="21" t="s">
        <v>8</v>
      </c>
      <c r="C29" s="21" t="s">
        <v>9</v>
      </c>
      <c r="D29" s="21" t="s">
        <v>10</v>
      </c>
      <c r="E29" s="23" t="s">
        <v>49</v>
      </c>
      <c r="F29" s="21" t="s">
        <v>11</v>
      </c>
      <c r="G29" s="21"/>
      <c r="H29" s="21" t="s">
        <v>12</v>
      </c>
      <c r="I29" s="47">
        <v>4000000</v>
      </c>
      <c r="J29" s="33">
        <v>4000000</v>
      </c>
      <c r="K29" s="32">
        <f t="shared" si="2"/>
        <v>0</v>
      </c>
      <c r="L29" s="22">
        <f t="shared" si="0"/>
        <v>100</v>
      </c>
    </row>
    <row r="30" spans="1:14" ht="35.25" customHeight="1" outlineLevel="6" x14ac:dyDescent="0.25">
      <c r="A30" s="15" t="s">
        <v>29</v>
      </c>
      <c r="B30" s="21" t="s">
        <v>8</v>
      </c>
      <c r="C30" s="21" t="s">
        <v>9</v>
      </c>
      <c r="D30" s="21" t="s">
        <v>10</v>
      </c>
      <c r="E30" s="21" t="s">
        <v>50</v>
      </c>
      <c r="F30" s="21">
        <v>813</v>
      </c>
      <c r="G30" s="23" t="s">
        <v>113</v>
      </c>
      <c r="H30" s="18" t="s">
        <v>12</v>
      </c>
      <c r="I30" s="37">
        <v>59514.9</v>
      </c>
      <c r="J30" s="34">
        <v>59514.9</v>
      </c>
      <c r="K30" s="71">
        <f t="shared" si="2"/>
        <v>0</v>
      </c>
      <c r="L30" s="22">
        <f t="shared" si="0"/>
        <v>100</v>
      </c>
    </row>
    <row r="31" spans="1:14" ht="35.25" customHeight="1" outlineLevel="6" x14ac:dyDescent="0.25">
      <c r="A31" s="15" t="s">
        <v>29</v>
      </c>
      <c r="B31" s="21" t="s">
        <v>8</v>
      </c>
      <c r="C31" s="21" t="s">
        <v>9</v>
      </c>
      <c r="D31" s="21" t="s">
        <v>10</v>
      </c>
      <c r="E31" s="21" t="s">
        <v>50</v>
      </c>
      <c r="F31" s="21">
        <v>813</v>
      </c>
      <c r="G31" s="23" t="s">
        <v>114</v>
      </c>
      <c r="H31" s="68" t="s">
        <v>12</v>
      </c>
      <c r="I31" s="47">
        <v>145251.06</v>
      </c>
      <c r="J31" s="33">
        <v>145249.47</v>
      </c>
      <c r="K31" s="32">
        <f t="shared" si="2"/>
        <v>1.5899999999965075</v>
      </c>
      <c r="L31" s="22">
        <f t="shared" si="0"/>
        <v>99.998905343616769</v>
      </c>
    </row>
    <row r="32" spans="1:14" ht="35.25" customHeight="1" outlineLevel="6" x14ac:dyDescent="0.25">
      <c r="A32" s="15" t="s">
        <v>29</v>
      </c>
      <c r="B32" s="21" t="s">
        <v>8</v>
      </c>
      <c r="C32" s="21" t="s">
        <v>9</v>
      </c>
      <c r="D32" s="21" t="s">
        <v>10</v>
      </c>
      <c r="E32" s="21" t="s">
        <v>50</v>
      </c>
      <c r="F32" s="21">
        <v>813</v>
      </c>
      <c r="G32" s="23" t="s">
        <v>115</v>
      </c>
      <c r="H32" s="69" t="s">
        <v>12</v>
      </c>
      <c r="I32" s="47">
        <v>132548.94</v>
      </c>
      <c r="J32" s="33">
        <v>132543.85999999999</v>
      </c>
      <c r="K32" s="32">
        <f t="shared" si="2"/>
        <v>5.0800000000162981</v>
      </c>
      <c r="L32" s="22">
        <f t="shared" si="0"/>
        <v>99.996167453319501</v>
      </c>
    </row>
    <row r="33" spans="1:20" ht="35.25" customHeight="1" outlineLevel="6" x14ac:dyDescent="0.25">
      <c r="A33" s="15" t="s">
        <v>29</v>
      </c>
      <c r="B33" s="21" t="s">
        <v>8</v>
      </c>
      <c r="C33" s="21" t="s">
        <v>9</v>
      </c>
      <c r="D33" s="21" t="s">
        <v>10</v>
      </c>
      <c r="E33" s="21" t="s">
        <v>50</v>
      </c>
      <c r="F33" s="21">
        <v>813</v>
      </c>
      <c r="G33" s="23" t="s">
        <v>116</v>
      </c>
      <c r="H33" s="70" t="s">
        <v>12</v>
      </c>
      <c r="I33" s="47">
        <v>30363.83</v>
      </c>
      <c r="J33" s="33">
        <v>30360.63</v>
      </c>
      <c r="K33" s="32">
        <f t="shared" si="2"/>
        <v>3.2000000000007276</v>
      </c>
      <c r="L33" s="22">
        <f t="shared" si="0"/>
        <v>99.98946114505317</v>
      </c>
    </row>
    <row r="34" spans="1:20" ht="35.25" customHeight="1" outlineLevel="6" x14ac:dyDescent="0.25">
      <c r="A34" s="43" t="s">
        <v>82</v>
      </c>
      <c r="B34" s="21" t="s">
        <v>8</v>
      </c>
      <c r="C34" s="21" t="s">
        <v>9</v>
      </c>
      <c r="D34" s="21" t="s">
        <v>10</v>
      </c>
      <c r="E34" s="21" t="s">
        <v>83</v>
      </c>
      <c r="F34" s="21">
        <v>812</v>
      </c>
      <c r="G34" s="21" t="s">
        <v>97</v>
      </c>
      <c r="H34" s="18" t="s">
        <v>12</v>
      </c>
      <c r="I34" s="45">
        <v>234829.79</v>
      </c>
      <c r="J34" s="45">
        <v>234829.74</v>
      </c>
      <c r="K34" s="32">
        <f t="shared" si="2"/>
        <v>5.0000000017462298E-2</v>
      </c>
      <c r="L34" s="22">
        <f t="shared" si="0"/>
        <v>99.999978707982478</v>
      </c>
    </row>
    <row r="35" spans="1:20" ht="24.75" customHeight="1" outlineLevel="6" x14ac:dyDescent="0.25">
      <c r="A35" s="15" t="s">
        <v>30</v>
      </c>
      <c r="B35" s="21" t="s">
        <v>8</v>
      </c>
      <c r="C35" s="21" t="s">
        <v>9</v>
      </c>
      <c r="D35" s="21" t="s">
        <v>10</v>
      </c>
      <c r="E35" s="21" t="s">
        <v>51</v>
      </c>
      <c r="F35" s="21">
        <v>812</v>
      </c>
      <c r="G35" s="23" t="s">
        <v>98</v>
      </c>
      <c r="H35" s="21" t="s">
        <v>12</v>
      </c>
      <c r="I35" s="52">
        <v>1240000</v>
      </c>
      <c r="J35" s="33">
        <v>1240000</v>
      </c>
      <c r="K35" s="32">
        <f t="shared" si="2"/>
        <v>0</v>
      </c>
      <c r="L35" s="22">
        <f t="shared" si="0"/>
        <v>100</v>
      </c>
    </row>
    <row r="36" spans="1:20" s="41" customFormat="1" ht="33" customHeight="1" outlineLevel="6" x14ac:dyDescent="0.25">
      <c r="A36" s="15" t="s">
        <v>53</v>
      </c>
      <c r="B36" s="21" t="s">
        <v>8</v>
      </c>
      <c r="C36" s="21" t="s">
        <v>9</v>
      </c>
      <c r="D36" s="21" t="s">
        <v>10</v>
      </c>
      <c r="E36" s="23" t="s">
        <v>52</v>
      </c>
      <c r="F36" s="21" t="s">
        <v>11</v>
      </c>
      <c r="G36" s="21" t="s">
        <v>99</v>
      </c>
      <c r="H36" s="21" t="s">
        <v>12</v>
      </c>
      <c r="I36" s="47">
        <v>487078.72</v>
      </c>
      <c r="J36" s="35">
        <v>487078.72</v>
      </c>
      <c r="K36" s="32">
        <f t="shared" si="2"/>
        <v>0</v>
      </c>
      <c r="L36" s="22">
        <f t="shared" si="0"/>
        <v>100</v>
      </c>
    </row>
    <row r="37" spans="1:20" ht="59.25" customHeight="1" outlineLevel="6" x14ac:dyDescent="0.25">
      <c r="A37" s="66" t="s">
        <v>108</v>
      </c>
      <c r="B37" s="21" t="s">
        <v>8</v>
      </c>
      <c r="C37" s="21" t="s">
        <v>9</v>
      </c>
      <c r="D37" s="21" t="s">
        <v>10</v>
      </c>
      <c r="E37" s="21" t="s">
        <v>109</v>
      </c>
      <c r="F37" s="21">
        <v>631</v>
      </c>
      <c r="G37" s="23" t="s">
        <v>100</v>
      </c>
      <c r="H37" s="18" t="s">
        <v>12</v>
      </c>
      <c r="I37" s="52">
        <v>3248106.38</v>
      </c>
      <c r="J37" s="33">
        <v>3248106.38</v>
      </c>
      <c r="K37" s="32">
        <f t="shared" si="2"/>
        <v>0</v>
      </c>
      <c r="L37" s="22">
        <f t="shared" si="0"/>
        <v>100</v>
      </c>
    </row>
    <row r="38" spans="1:20" ht="60" customHeight="1" outlineLevel="6" x14ac:dyDescent="0.25">
      <c r="A38" s="43" t="s">
        <v>77</v>
      </c>
      <c r="B38" s="21" t="s">
        <v>8</v>
      </c>
      <c r="C38" s="21" t="s">
        <v>9</v>
      </c>
      <c r="D38" s="21" t="s">
        <v>10</v>
      </c>
      <c r="E38" s="21" t="s">
        <v>110</v>
      </c>
      <c r="F38" s="21">
        <v>633</v>
      </c>
      <c r="G38" s="23" t="s">
        <v>101</v>
      </c>
      <c r="H38" s="21" t="s">
        <v>12</v>
      </c>
      <c r="I38" s="52">
        <v>155313.96</v>
      </c>
      <c r="J38" s="33">
        <v>155313.96</v>
      </c>
      <c r="K38" s="32">
        <f t="shared" si="2"/>
        <v>0</v>
      </c>
      <c r="L38" s="22">
        <f t="shared" si="0"/>
        <v>100</v>
      </c>
    </row>
    <row r="39" spans="1:20" ht="49.5" customHeight="1" outlineLevel="6" x14ac:dyDescent="0.25">
      <c r="A39" s="43" t="s">
        <v>112</v>
      </c>
      <c r="B39" s="21" t="s">
        <v>8</v>
      </c>
      <c r="C39" s="21" t="s">
        <v>9</v>
      </c>
      <c r="D39" s="21" t="s">
        <v>10</v>
      </c>
      <c r="E39" s="21" t="s">
        <v>111</v>
      </c>
      <c r="F39" s="21">
        <v>812</v>
      </c>
      <c r="G39" s="23" t="s">
        <v>102</v>
      </c>
      <c r="H39" s="21" t="s">
        <v>12</v>
      </c>
      <c r="I39" s="52">
        <v>5470452</v>
      </c>
      <c r="J39" s="33">
        <v>4838652</v>
      </c>
      <c r="K39" s="32">
        <f t="shared" si="2"/>
        <v>631800</v>
      </c>
      <c r="L39" s="22">
        <f t="shared" si="0"/>
        <v>88.45068012661477</v>
      </c>
    </row>
    <row r="40" spans="1:20" s="41" customFormat="1" ht="63.75" customHeight="1" outlineLevel="6" x14ac:dyDescent="0.25">
      <c r="A40" s="39" t="s">
        <v>84</v>
      </c>
      <c r="B40" s="21" t="s">
        <v>8</v>
      </c>
      <c r="C40" s="21" t="s">
        <v>9</v>
      </c>
      <c r="D40" s="21" t="s">
        <v>10</v>
      </c>
      <c r="E40" s="21" t="s">
        <v>54</v>
      </c>
      <c r="F40" s="21">
        <v>812</v>
      </c>
      <c r="G40" s="23" t="s">
        <v>117</v>
      </c>
      <c r="H40" s="21" t="s">
        <v>12</v>
      </c>
      <c r="I40" s="51">
        <v>1276595.74</v>
      </c>
      <c r="J40" s="51"/>
      <c r="K40" s="32">
        <f t="shared" si="2"/>
        <v>1276595.74</v>
      </c>
      <c r="L40" s="22">
        <f t="shared" si="0"/>
        <v>0</v>
      </c>
      <c r="N40" s="53"/>
      <c r="O40" s="54"/>
      <c r="T40" s="55">
        <f>SUM(I11:I72)</f>
        <v>916692375.84000039</v>
      </c>
    </row>
    <row r="41" spans="1:20" s="41" customFormat="1" ht="85.5" customHeight="1" outlineLevel="6" x14ac:dyDescent="0.25">
      <c r="A41" s="39" t="s">
        <v>55</v>
      </c>
      <c r="B41" s="21" t="s">
        <v>8</v>
      </c>
      <c r="C41" s="21" t="s">
        <v>9</v>
      </c>
      <c r="D41" s="21" t="s">
        <v>10</v>
      </c>
      <c r="E41" s="21" t="s">
        <v>56</v>
      </c>
      <c r="F41" s="21">
        <v>632</v>
      </c>
      <c r="G41" s="23" t="s">
        <v>118</v>
      </c>
      <c r="H41" s="21" t="s">
        <v>12</v>
      </c>
      <c r="I41" s="51">
        <v>4010910.64</v>
      </c>
      <c r="J41" s="51">
        <v>3914974.44</v>
      </c>
      <c r="K41" s="32">
        <f t="shared" si="2"/>
        <v>95936.200000000186</v>
      </c>
      <c r="L41" s="22">
        <f t="shared" si="0"/>
        <v>97.608119237480679</v>
      </c>
      <c r="N41" s="53"/>
      <c r="O41" s="54"/>
      <c r="T41" s="55"/>
    </row>
    <row r="42" spans="1:20" s="41" customFormat="1" ht="53.25" customHeight="1" outlineLevel="6" x14ac:dyDescent="0.25">
      <c r="A42" s="15" t="s">
        <v>57</v>
      </c>
      <c r="B42" s="21" t="s">
        <v>8</v>
      </c>
      <c r="C42" s="21" t="s">
        <v>9</v>
      </c>
      <c r="D42" s="21" t="s">
        <v>10</v>
      </c>
      <c r="E42" s="21" t="s">
        <v>58</v>
      </c>
      <c r="F42" s="21">
        <v>813</v>
      </c>
      <c r="G42" s="23" t="s">
        <v>119</v>
      </c>
      <c r="H42" s="67" t="s">
        <v>12</v>
      </c>
      <c r="I42" s="40">
        <v>11723789.359999999</v>
      </c>
      <c r="J42" s="40">
        <v>10592631</v>
      </c>
      <c r="K42" s="32">
        <f t="shared" si="2"/>
        <v>1131158.3599999994</v>
      </c>
      <c r="L42" s="22">
        <f t="shared" si="0"/>
        <v>90.351597719254826</v>
      </c>
      <c r="N42" s="53"/>
      <c r="O42" s="54"/>
      <c r="T42" s="55">
        <f>T36+T40</f>
        <v>916692375.84000039</v>
      </c>
    </row>
    <row r="43" spans="1:20" s="41" customFormat="1" ht="70.5" customHeight="1" outlineLevel="6" x14ac:dyDescent="0.25">
      <c r="A43" s="15" t="s">
        <v>59</v>
      </c>
      <c r="B43" s="21" t="s">
        <v>8</v>
      </c>
      <c r="C43" s="21" t="s">
        <v>9</v>
      </c>
      <c r="D43" s="21" t="s">
        <v>10</v>
      </c>
      <c r="E43" s="21" t="s">
        <v>60</v>
      </c>
      <c r="F43" s="21">
        <v>813</v>
      </c>
      <c r="G43" s="23" t="s">
        <v>120</v>
      </c>
      <c r="H43" s="21" t="s">
        <v>12</v>
      </c>
      <c r="I43" s="40">
        <v>3242272.34</v>
      </c>
      <c r="J43" s="40">
        <v>1657864.2</v>
      </c>
      <c r="K43" s="32">
        <f t="shared" si="2"/>
        <v>1584408.14</v>
      </c>
      <c r="L43" s="22">
        <f t="shared" si="0"/>
        <v>51.132786704771384</v>
      </c>
      <c r="N43" s="53"/>
      <c r="O43" s="54"/>
    </row>
    <row r="44" spans="1:20" ht="54.75" customHeight="1" outlineLevel="6" x14ac:dyDescent="0.25">
      <c r="A44" s="15" t="s">
        <v>61</v>
      </c>
      <c r="B44" s="21" t="s">
        <v>8</v>
      </c>
      <c r="C44" s="21" t="s">
        <v>9</v>
      </c>
      <c r="D44" s="21" t="s">
        <v>10</v>
      </c>
      <c r="E44" s="21" t="s">
        <v>62</v>
      </c>
      <c r="F44" s="21">
        <v>813</v>
      </c>
      <c r="G44" s="23" t="s">
        <v>121</v>
      </c>
      <c r="H44" s="21" t="s">
        <v>12</v>
      </c>
      <c r="I44" s="40">
        <v>2328210</v>
      </c>
      <c r="J44" s="40">
        <v>2328210</v>
      </c>
      <c r="K44" s="32">
        <f t="shared" si="2"/>
        <v>0</v>
      </c>
      <c r="L44" s="22">
        <f t="shared" si="0"/>
        <v>100</v>
      </c>
      <c r="N44" s="50"/>
      <c r="O44" s="54"/>
    </row>
    <row r="45" spans="1:20" ht="54.75" customHeight="1" outlineLevel="6" x14ac:dyDescent="0.25">
      <c r="A45" s="15" t="s">
        <v>61</v>
      </c>
      <c r="B45" s="21" t="s">
        <v>8</v>
      </c>
      <c r="C45" s="21" t="s">
        <v>9</v>
      </c>
      <c r="D45" s="21" t="s">
        <v>10</v>
      </c>
      <c r="E45" s="21" t="s">
        <v>62</v>
      </c>
      <c r="F45" s="21">
        <v>813</v>
      </c>
      <c r="G45" s="23" t="s">
        <v>122</v>
      </c>
      <c r="H45" s="21" t="s">
        <v>12</v>
      </c>
      <c r="I45" s="40">
        <v>0</v>
      </c>
      <c r="J45" s="40"/>
      <c r="K45" s="32">
        <f t="shared" si="2"/>
        <v>0</v>
      </c>
      <c r="L45" s="22">
        <v>0</v>
      </c>
      <c r="N45" s="50"/>
      <c r="O45" s="54"/>
    </row>
    <row r="46" spans="1:20" ht="66.75" customHeight="1" outlineLevel="6" x14ac:dyDescent="0.25">
      <c r="A46" s="15" t="s">
        <v>63</v>
      </c>
      <c r="B46" s="21" t="s">
        <v>8</v>
      </c>
      <c r="C46" s="21" t="s">
        <v>9</v>
      </c>
      <c r="D46" s="21" t="s">
        <v>10</v>
      </c>
      <c r="E46" s="21" t="s">
        <v>64</v>
      </c>
      <c r="F46" s="21">
        <v>813</v>
      </c>
      <c r="G46" s="23" t="s">
        <v>123</v>
      </c>
      <c r="H46" s="67" t="s">
        <v>12</v>
      </c>
      <c r="I46" s="40">
        <v>618638.30000000005</v>
      </c>
      <c r="J46" s="40">
        <v>618638.30000000005</v>
      </c>
      <c r="K46" s="32">
        <f t="shared" si="2"/>
        <v>0</v>
      </c>
      <c r="L46" s="22">
        <f t="shared" si="0"/>
        <v>100</v>
      </c>
      <c r="N46" s="50"/>
      <c r="O46" s="54"/>
    </row>
    <row r="47" spans="1:20" ht="66.75" customHeight="1" outlineLevel="6" x14ac:dyDescent="0.25">
      <c r="A47" s="15" t="s">
        <v>63</v>
      </c>
      <c r="B47" s="21" t="s">
        <v>8</v>
      </c>
      <c r="C47" s="21" t="s">
        <v>9</v>
      </c>
      <c r="D47" s="21" t="s">
        <v>10</v>
      </c>
      <c r="E47" s="21" t="s">
        <v>64</v>
      </c>
      <c r="F47" s="21">
        <v>813</v>
      </c>
      <c r="G47" s="23" t="s">
        <v>124</v>
      </c>
      <c r="H47" s="21" t="s">
        <v>12</v>
      </c>
      <c r="I47" s="40">
        <v>1197384.48</v>
      </c>
      <c r="J47" s="40">
        <v>1197384.48</v>
      </c>
      <c r="K47" s="32">
        <f t="shared" si="2"/>
        <v>0</v>
      </c>
      <c r="L47" s="22">
        <f t="shared" si="0"/>
        <v>100</v>
      </c>
      <c r="N47" s="50"/>
      <c r="O47" s="54"/>
    </row>
    <row r="48" spans="1:20" ht="66.75" customHeight="1" outlineLevel="6" x14ac:dyDescent="0.25">
      <c r="A48" s="15" t="s">
        <v>65</v>
      </c>
      <c r="B48" s="21" t="s">
        <v>8</v>
      </c>
      <c r="C48" s="21" t="s">
        <v>9</v>
      </c>
      <c r="D48" s="21" t="s">
        <v>10</v>
      </c>
      <c r="E48" s="21" t="s">
        <v>66</v>
      </c>
      <c r="F48" s="21">
        <v>813</v>
      </c>
      <c r="G48" s="23" t="s">
        <v>125</v>
      </c>
      <c r="H48" s="21" t="s">
        <v>12</v>
      </c>
      <c r="I48" s="40">
        <v>616385.11</v>
      </c>
      <c r="J48" s="40">
        <v>616385.11</v>
      </c>
      <c r="K48" s="32">
        <f t="shared" si="2"/>
        <v>0</v>
      </c>
      <c r="L48" s="22">
        <f t="shared" si="0"/>
        <v>100</v>
      </c>
      <c r="N48" s="50"/>
      <c r="O48" s="54"/>
    </row>
    <row r="49" spans="1:15" ht="53.25" customHeight="1" outlineLevel="6" x14ac:dyDescent="0.25">
      <c r="A49" s="15" t="s">
        <v>67</v>
      </c>
      <c r="B49" s="21" t="s">
        <v>8</v>
      </c>
      <c r="C49" s="21" t="s">
        <v>9</v>
      </c>
      <c r="D49" s="21" t="s">
        <v>10</v>
      </c>
      <c r="E49" s="21" t="s">
        <v>68</v>
      </c>
      <c r="F49" s="21">
        <v>811</v>
      </c>
      <c r="G49" s="23" t="s">
        <v>126</v>
      </c>
      <c r="H49" s="21" t="s">
        <v>12</v>
      </c>
      <c r="I49" s="40">
        <v>319148.94</v>
      </c>
      <c r="J49" s="40">
        <v>317932.68</v>
      </c>
      <c r="K49" s="32">
        <f t="shared" si="2"/>
        <v>1216.2600000000093</v>
      </c>
      <c r="L49" s="22">
        <f t="shared" si="0"/>
        <v>99.618905204573139</v>
      </c>
      <c r="N49" s="50"/>
      <c r="O49" s="54"/>
    </row>
    <row r="50" spans="1:15" ht="53.25" customHeight="1" outlineLevel="6" x14ac:dyDescent="0.25">
      <c r="A50" s="15" t="s">
        <v>67</v>
      </c>
      <c r="B50" s="21" t="s">
        <v>8</v>
      </c>
      <c r="C50" s="21" t="s">
        <v>9</v>
      </c>
      <c r="D50" s="21" t="s">
        <v>10</v>
      </c>
      <c r="E50" s="21" t="s">
        <v>68</v>
      </c>
      <c r="F50" s="21">
        <v>811</v>
      </c>
      <c r="G50" s="23" t="s">
        <v>127</v>
      </c>
      <c r="H50" s="21" t="s">
        <v>12</v>
      </c>
      <c r="I50" s="40">
        <v>2534572.34</v>
      </c>
      <c r="J50" s="40">
        <v>1527165.96</v>
      </c>
      <c r="K50" s="32">
        <f t="shared" si="2"/>
        <v>1007406.3799999999</v>
      </c>
      <c r="L50" s="22">
        <f t="shared" si="0"/>
        <v>60.25339801506712</v>
      </c>
      <c r="N50" s="50"/>
      <c r="O50" s="54"/>
    </row>
    <row r="51" spans="1:15" ht="53.25" customHeight="1" outlineLevel="6" x14ac:dyDescent="0.25">
      <c r="A51" s="15" t="s">
        <v>69</v>
      </c>
      <c r="B51" s="21" t="s">
        <v>8</v>
      </c>
      <c r="C51" s="21" t="s">
        <v>9</v>
      </c>
      <c r="D51" s="21" t="s">
        <v>10</v>
      </c>
      <c r="E51" s="21" t="s">
        <v>70</v>
      </c>
      <c r="F51" s="21">
        <v>811</v>
      </c>
      <c r="G51" s="23" t="s">
        <v>128</v>
      </c>
      <c r="H51" s="21" t="s">
        <v>12</v>
      </c>
      <c r="I51" s="40">
        <v>112193.62</v>
      </c>
      <c r="J51" s="40">
        <v>112193.62</v>
      </c>
      <c r="K51" s="32">
        <f t="shared" si="2"/>
        <v>0</v>
      </c>
      <c r="L51" s="22">
        <f t="shared" si="0"/>
        <v>100</v>
      </c>
      <c r="M51" s="49"/>
      <c r="N51" s="50"/>
      <c r="O51" s="54"/>
    </row>
    <row r="52" spans="1:15" ht="61.5" customHeight="1" outlineLevel="6" x14ac:dyDescent="0.25">
      <c r="A52" s="43" t="s">
        <v>148</v>
      </c>
      <c r="B52" s="21" t="s">
        <v>8</v>
      </c>
      <c r="C52" s="21" t="s">
        <v>9</v>
      </c>
      <c r="D52" s="21" t="s">
        <v>10</v>
      </c>
      <c r="E52" s="21" t="s">
        <v>85</v>
      </c>
      <c r="F52" s="21">
        <v>812</v>
      </c>
      <c r="G52" s="23" t="s">
        <v>129</v>
      </c>
      <c r="H52" s="21" t="s">
        <v>12</v>
      </c>
      <c r="I52" s="40">
        <v>1914893.62</v>
      </c>
      <c r="J52" s="40"/>
      <c r="K52" s="32">
        <f t="shared" si="2"/>
        <v>1914893.62</v>
      </c>
      <c r="L52" s="22">
        <f t="shared" si="0"/>
        <v>0</v>
      </c>
      <c r="N52" s="50"/>
      <c r="O52" s="54"/>
    </row>
    <row r="53" spans="1:15" ht="62.25" customHeight="1" outlineLevel="6" x14ac:dyDescent="0.25">
      <c r="A53" s="26" t="s">
        <v>22</v>
      </c>
      <c r="B53" s="27" t="s">
        <v>8</v>
      </c>
      <c r="C53" s="27" t="s">
        <v>9</v>
      </c>
      <c r="D53" s="27" t="s">
        <v>10</v>
      </c>
      <c r="E53" s="27" t="s">
        <v>71</v>
      </c>
      <c r="F53" s="27" t="s">
        <v>11</v>
      </c>
      <c r="G53" s="30" t="s">
        <v>103</v>
      </c>
      <c r="H53" s="21" t="s">
        <v>12</v>
      </c>
      <c r="I53" s="28">
        <v>2175810.64</v>
      </c>
      <c r="J53" s="33">
        <v>2175796.2799999998</v>
      </c>
      <c r="K53" s="32">
        <f t="shared" si="2"/>
        <v>14.360000000335276</v>
      </c>
      <c r="L53" s="22">
        <f t="shared" si="0"/>
        <v>99.999340016096241</v>
      </c>
      <c r="N53" s="50"/>
      <c r="O53" s="50"/>
    </row>
    <row r="54" spans="1:15" ht="34.5" customHeight="1" outlineLevel="6" x14ac:dyDescent="0.25">
      <c r="A54" s="15" t="s">
        <v>23</v>
      </c>
      <c r="B54" s="21" t="s">
        <v>8</v>
      </c>
      <c r="C54" s="21" t="s">
        <v>9</v>
      </c>
      <c r="D54" s="21" t="s">
        <v>10</v>
      </c>
      <c r="E54" s="21" t="s">
        <v>72</v>
      </c>
      <c r="F54" s="21">
        <v>521</v>
      </c>
      <c r="G54" s="23" t="s">
        <v>104</v>
      </c>
      <c r="H54" s="21" t="s">
        <v>12</v>
      </c>
      <c r="I54" s="78">
        <v>678791.62</v>
      </c>
      <c r="J54" s="33">
        <v>223278.88</v>
      </c>
      <c r="K54" s="32">
        <f t="shared" si="2"/>
        <v>455512.74</v>
      </c>
      <c r="L54" s="22">
        <f t="shared" si="0"/>
        <v>32.893582274925556</v>
      </c>
    </row>
    <row r="55" spans="1:15" ht="34.5" customHeight="1" outlineLevel="6" x14ac:dyDescent="0.25">
      <c r="A55" s="15" t="s">
        <v>23</v>
      </c>
      <c r="B55" s="21" t="s">
        <v>8</v>
      </c>
      <c r="C55" s="21" t="s">
        <v>9</v>
      </c>
      <c r="D55" s="21" t="s">
        <v>10</v>
      </c>
      <c r="E55" s="21" t="s">
        <v>72</v>
      </c>
      <c r="F55" s="21">
        <v>521</v>
      </c>
      <c r="G55" s="23" t="s">
        <v>105</v>
      </c>
      <c r="H55" s="21" t="s">
        <v>12</v>
      </c>
      <c r="I55" s="77">
        <v>89176.47</v>
      </c>
      <c r="J55" s="33">
        <v>71950.52</v>
      </c>
      <c r="K55" s="32">
        <f t="shared" si="2"/>
        <v>17225.949999999997</v>
      </c>
      <c r="L55" s="22">
        <f t="shared" si="0"/>
        <v>80.68330132376849</v>
      </c>
    </row>
    <row r="56" spans="1:15" ht="34.5" customHeight="1" outlineLevel="6" x14ac:dyDescent="0.25">
      <c r="A56" s="15" t="s">
        <v>145</v>
      </c>
      <c r="B56" s="21" t="s">
        <v>8</v>
      </c>
      <c r="C56" s="21" t="s">
        <v>9</v>
      </c>
      <c r="D56" s="21" t="s">
        <v>10</v>
      </c>
      <c r="E56" s="21">
        <v>8800000704</v>
      </c>
      <c r="F56" s="21">
        <v>244</v>
      </c>
      <c r="G56" s="23"/>
      <c r="H56" s="21" t="s">
        <v>12</v>
      </c>
      <c r="I56" s="79">
        <v>1143738</v>
      </c>
      <c r="J56" s="33"/>
      <c r="K56" s="32">
        <f>I56-J56</f>
        <v>1143738</v>
      </c>
      <c r="L56" s="17">
        <f>J56/I56*100</f>
        <v>0</v>
      </c>
    </row>
    <row r="57" spans="1:15" ht="45" outlineLevel="6" x14ac:dyDescent="0.25">
      <c r="A57" s="11" t="s">
        <v>73</v>
      </c>
      <c r="B57" s="21" t="s">
        <v>8</v>
      </c>
      <c r="C57" s="23" t="s">
        <v>10</v>
      </c>
      <c r="D57" s="23" t="s">
        <v>15</v>
      </c>
      <c r="E57" s="21" t="s">
        <v>74</v>
      </c>
      <c r="F57" s="21" t="s">
        <v>14</v>
      </c>
      <c r="G57" s="44" t="s">
        <v>130</v>
      </c>
      <c r="H57" s="21" t="s">
        <v>12</v>
      </c>
      <c r="I57" s="52">
        <v>17503.89</v>
      </c>
      <c r="J57" s="52">
        <v>17503.89</v>
      </c>
      <c r="K57" s="32">
        <f t="shared" si="2"/>
        <v>0</v>
      </c>
      <c r="L57" s="22">
        <f t="shared" si="0"/>
        <v>100</v>
      </c>
    </row>
    <row r="58" spans="1:15" ht="45" outlineLevel="6" x14ac:dyDescent="0.25">
      <c r="A58" s="11" t="s">
        <v>73</v>
      </c>
      <c r="B58" s="21" t="s">
        <v>8</v>
      </c>
      <c r="C58" s="23" t="s">
        <v>10</v>
      </c>
      <c r="D58" s="23" t="s">
        <v>15</v>
      </c>
      <c r="E58" s="21" t="s">
        <v>74</v>
      </c>
      <c r="F58" s="21" t="s">
        <v>14</v>
      </c>
      <c r="G58" s="44" t="s">
        <v>131</v>
      </c>
      <c r="H58" s="67" t="s">
        <v>12</v>
      </c>
      <c r="I58" s="52">
        <v>12030.38</v>
      </c>
      <c r="J58" s="52">
        <v>12030.38</v>
      </c>
      <c r="K58" s="32">
        <f t="shared" si="2"/>
        <v>0</v>
      </c>
      <c r="L58" s="22">
        <f t="shared" si="0"/>
        <v>100</v>
      </c>
    </row>
    <row r="59" spans="1:15" ht="45" outlineLevel="6" x14ac:dyDescent="0.25">
      <c r="A59" s="11" t="s">
        <v>73</v>
      </c>
      <c r="B59" s="21" t="s">
        <v>8</v>
      </c>
      <c r="C59" s="23" t="s">
        <v>10</v>
      </c>
      <c r="D59" s="23" t="s">
        <v>15</v>
      </c>
      <c r="E59" s="21" t="s">
        <v>74</v>
      </c>
      <c r="F59" s="21" t="s">
        <v>14</v>
      </c>
      <c r="G59" s="44" t="s">
        <v>132</v>
      </c>
      <c r="H59" s="21" t="s">
        <v>12</v>
      </c>
      <c r="I59" s="52">
        <v>15141.5</v>
      </c>
      <c r="J59" s="52">
        <v>15141.5</v>
      </c>
      <c r="K59" s="32">
        <f t="shared" si="2"/>
        <v>0</v>
      </c>
      <c r="L59" s="22">
        <f t="shared" si="0"/>
        <v>100</v>
      </c>
    </row>
    <row r="60" spans="1:15" ht="45" outlineLevel="6" x14ac:dyDescent="0.25">
      <c r="A60" s="11" t="s">
        <v>73</v>
      </c>
      <c r="B60" s="21" t="s">
        <v>8</v>
      </c>
      <c r="C60" s="23" t="s">
        <v>10</v>
      </c>
      <c r="D60" s="23" t="s">
        <v>15</v>
      </c>
      <c r="E60" s="21" t="s">
        <v>74</v>
      </c>
      <c r="F60" s="21" t="s">
        <v>14</v>
      </c>
      <c r="G60" s="44" t="s">
        <v>133</v>
      </c>
      <c r="H60" s="21" t="s">
        <v>12</v>
      </c>
      <c r="I60" s="52">
        <v>4646.95</v>
      </c>
      <c r="J60" s="52">
        <v>4646.95</v>
      </c>
      <c r="K60" s="32">
        <f t="shared" si="2"/>
        <v>0</v>
      </c>
      <c r="L60" s="22">
        <f t="shared" si="0"/>
        <v>100</v>
      </c>
    </row>
    <row r="61" spans="1:15" ht="45" outlineLevel="6" x14ac:dyDescent="0.25">
      <c r="A61" s="11" t="s">
        <v>73</v>
      </c>
      <c r="B61" s="21" t="s">
        <v>8</v>
      </c>
      <c r="C61" s="23" t="s">
        <v>10</v>
      </c>
      <c r="D61" s="23" t="s">
        <v>15</v>
      </c>
      <c r="E61" s="21" t="s">
        <v>74</v>
      </c>
      <c r="F61" s="21" t="s">
        <v>14</v>
      </c>
      <c r="G61" s="44" t="s">
        <v>134</v>
      </c>
      <c r="H61" s="21" t="s">
        <v>12</v>
      </c>
      <c r="I61" s="52">
        <v>11220.02</v>
      </c>
      <c r="J61" s="52">
        <v>11220.02</v>
      </c>
      <c r="K61" s="32">
        <f t="shared" si="2"/>
        <v>0</v>
      </c>
      <c r="L61" s="22">
        <f t="shared" si="0"/>
        <v>100</v>
      </c>
    </row>
    <row r="62" spans="1:15" ht="45" outlineLevel="6" x14ac:dyDescent="0.25">
      <c r="A62" s="11" t="s">
        <v>73</v>
      </c>
      <c r="B62" s="21" t="s">
        <v>8</v>
      </c>
      <c r="C62" s="23" t="s">
        <v>10</v>
      </c>
      <c r="D62" s="23" t="s">
        <v>15</v>
      </c>
      <c r="E62" s="21" t="s">
        <v>74</v>
      </c>
      <c r="F62" s="21" t="s">
        <v>14</v>
      </c>
      <c r="G62" s="44" t="s">
        <v>135</v>
      </c>
      <c r="H62" s="67" t="s">
        <v>12</v>
      </c>
      <c r="I62" s="52">
        <v>9127.58</v>
      </c>
      <c r="J62" s="52">
        <v>9127.58</v>
      </c>
      <c r="K62" s="32">
        <f t="shared" si="2"/>
        <v>0</v>
      </c>
      <c r="L62" s="22">
        <f t="shared" si="0"/>
        <v>100</v>
      </c>
    </row>
    <row r="63" spans="1:15" ht="45" outlineLevel="6" x14ac:dyDescent="0.25">
      <c r="A63" s="11" t="s">
        <v>73</v>
      </c>
      <c r="B63" s="21" t="s">
        <v>8</v>
      </c>
      <c r="C63" s="23" t="s">
        <v>10</v>
      </c>
      <c r="D63" s="23" t="s">
        <v>15</v>
      </c>
      <c r="E63" s="21" t="s">
        <v>74</v>
      </c>
      <c r="F63" s="21" t="s">
        <v>14</v>
      </c>
      <c r="G63" s="44" t="s">
        <v>136</v>
      </c>
      <c r="H63" s="21" t="s">
        <v>12</v>
      </c>
      <c r="I63" s="52">
        <v>12953.01</v>
      </c>
      <c r="J63" s="52">
        <v>12953.01</v>
      </c>
      <c r="K63" s="32">
        <f t="shared" si="2"/>
        <v>0</v>
      </c>
      <c r="L63" s="22">
        <f t="shared" si="0"/>
        <v>100</v>
      </c>
    </row>
    <row r="64" spans="1:15" ht="45" outlineLevel="6" x14ac:dyDescent="0.25">
      <c r="A64" s="11" t="s">
        <v>73</v>
      </c>
      <c r="B64" s="21" t="s">
        <v>8</v>
      </c>
      <c r="C64" s="23" t="s">
        <v>10</v>
      </c>
      <c r="D64" s="23" t="s">
        <v>15</v>
      </c>
      <c r="E64" s="21" t="s">
        <v>74</v>
      </c>
      <c r="F64" s="21" t="s">
        <v>14</v>
      </c>
      <c r="G64" s="44" t="s">
        <v>137</v>
      </c>
      <c r="H64" s="21" t="s">
        <v>12</v>
      </c>
      <c r="I64" s="52">
        <v>3590.78</v>
      </c>
      <c r="J64" s="52">
        <v>3590.78</v>
      </c>
      <c r="K64" s="32">
        <f t="shared" si="2"/>
        <v>0</v>
      </c>
      <c r="L64" s="22">
        <f t="shared" si="0"/>
        <v>100</v>
      </c>
    </row>
    <row r="65" spans="1:12" ht="45" outlineLevel="6" x14ac:dyDescent="0.25">
      <c r="A65" s="11" t="s">
        <v>73</v>
      </c>
      <c r="B65" s="21" t="s">
        <v>8</v>
      </c>
      <c r="C65" s="23" t="s">
        <v>10</v>
      </c>
      <c r="D65" s="23" t="s">
        <v>15</v>
      </c>
      <c r="E65" s="21" t="s">
        <v>74</v>
      </c>
      <c r="F65" s="21" t="s">
        <v>14</v>
      </c>
      <c r="G65" s="44" t="s">
        <v>138</v>
      </c>
      <c r="H65" s="21" t="s">
        <v>12</v>
      </c>
      <c r="I65" s="52">
        <v>21520.34</v>
      </c>
      <c r="J65" s="52">
        <v>21520.34</v>
      </c>
      <c r="K65" s="32">
        <f t="shared" si="2"/>
        <v>0</v>
      </c>
      <c r="L65" s="22">
        <f t="shared" si="0"/>
        <v>100</v>
      </c>
    </row>
    <row r="66" spans="1:12" ht="45" outlineLevel="6" x14ac:dyDescent="0.25">
      <c r="A66" s="11" t="s">
        <v>73</v>
      </c>
      <c r="B66" s="21" t="s">
        <v>8</v>
      </c>
      <c r="C66" s="23" t="s">
        <v>10</v>
      </c>
      <c r="D66" s="23" t="s">
        <v>15</v>
      </c>
      <c r="E66" s="21" t="s">
        <v>74</v>
      </c>
      <c r="F66" s="21" t="s">
        <v>14</v>
      </c>
      <c r="G66" s="44" t="s">
        <v>139</v>
      </c>
      <c r="H66" s="21" t="s">
        <v>12</v>
      </c>
      <c r="I66" s="52">
        <v>21639.62</v>
      </c>
      <c r="J66" s="52">
        <v>21639.62</v>
      </c>
      <c r="K66" s="32">
        <f t="shared" si="2"/>
        <v>0</v>
      </c>
      <c r="L66" s="22">
        <f t="shared" si="0"/>
        <v>100</v>
      </c>
    </row>
    <row r="67" spans="1:12" ht="45" outlineLevel="6" x14ac:dyDescent="0.25">
      <c r="A67" s="11" t="s">
        <v>73</v>
      </c>
      <c r="B67" s="21" t="s">
        <v>8</v>
      </c>
      <c r="C67" s="23" t="s">
        <v>10</v>
      </c>
      <c r="D67" s="23" t="s">
        <v>15</v>
      </c>
      <c r="E67" s="21" t="s">
        <v>74</v>
      </c>
      <c r="F67" s="21" t="s">
        <v>14</v>
      </c>
      <c r="G67" s="44" t="s">
        <v>140</v>
      </c>
      <c r="H67" s="21" t="s">
        <v>12</v>
      </c>
      <c r="I67" s="52">
        <v>10588.44</v>
      </c>
      <c r="J67" s="52">
        <v>10588.45</v>
      </c>
      <c r="K67" s="32">
        <f t="shared" si="2"/>
        <v>-1.0000000000218279E-2</v>
      </c>
      <c r="L67" s="22">
        <f t="shared" si="0"/>
        <v>100.00009444261855</v>
      </c>
    </row>
    <row r="68" spans="1:12" ht="45" outlineLevel="6" x14ac:dyDescent="0.25">
      <c r="A68" s="11" t="s">
        <v>73</v>
      </c>
      <c r="B68" s="21" t="s">
        <v>8</v>
      </c>
      <c r="C68" s="23" t="s">
        <v>10</v>
      </c>
      <c r="D68" s="23" t="s">
        <v>15</v>
      </c>
      <c r="E68" s="21" t="s">
        <v>74</v>
      </c>
      <c r="F68" s="21" t="s">
        <v>14</v>
      </c>
      <c r="G68" s="44" t="s">
        <v>146</v>
      </c>
      <c r="H68" s="21" t="s">
        <v>12</v>
      </c>
      <c r="I68" s="52">
        <v>12138.91</v>
      </c>
      <c r="J68" s="52">
        <v>12138.91</v>
      </c>
      <c r="K68" s="32">
        <f t="shared" si="2"/>
        <v>0</v>
      </c>
      <c r="L68" s="52">
        <f t="shared" si="0"/>
        <v>100</v>
      </c>
    </row>
    <row r="69" spans="1:12" ht="45" outlineLevel="6" x14ac:dyDescent="0.25">
      <c r="A69" s="11" t="s">
        <v>73</v>
      </c>
      <c r="B69" s="21" t="s">
        <v>8</v>
      </c>
      <c r="C69" s="23" t="s">
        <v>10</v>
      </c>
      <c r="D69" s="23" t="s">
        <v>15</v>
      </c>
      <c r="E69" s="21" t="s">
        <v>74</v>
      </c>
      <c r="F69" s="21" t="s">
        <v>14</v>
      </c>
      <c r="G69" s="44" t="s">
        <v>147</v>
      </c>
      <c r="H69" s="21" t="s">
        <v>12</v>
      </c>
      <c r="I69" s="52">
        <v>19585.45</v>
      </c>
      <c r="J69" s="52">
        <v>19585.39</v>
      </c>
      <c r="K69" s="32">
        <f t="shared" si="2"/>
        <v>6.0000000001309672E-2</v>
      </c>
      <c r="L69" s="52">
        <f t="shared" si="0"/>
        <v>99.999693650133125</v>
      </c>
    </row>
    <row r="70" spans="1:12" ht="30" outlineLevel="6" x14ac:dyDescent="0.25">
      <c r="A70" s="66" t="s">
        <v>143</v>
      </c>
      <c r="B70" s="21" t="s">
        <v>8</v>
      </c>
      <c r="C70" s="23" t="s">
        <v>144</v>
      </c>
      <c r="D70" s="23" t="s">
        <v>144</v>
      </c>
      <c r="E70" s="21">
        <v>2340203213</v>
      </c>
      <c r="F70" s="21">
        <v>244</v>
      </c>
      <c r="G70" s="44"/>
      <c r="H70" s="21" t="s">
        <v>12</v>
      </c>
      <c r="I70" s="52">
        <v>1872000</v>
      </c>
      <c r="J70" s="52">
        <v>1872000</v>
      </c>
      <c r="K70" s="32">
        <f t="shared" ref="K70" si="6">I70-J70</f>
        <v>0</v>
      </c>
      <c r="L70" s="22">
        <f t="shared" si="0"/>
        <v>100</v>
      </c>
    </row>
    <row r="71" spans="1:12" ht="120" outlineLevel="6" x14ac:dyDescent="0.25">
      <c r="A71" s="43" t="s">
        <v>75</v>
      </c>
      <c r="B71" s="21" t="s">
        <v>8</v>
      </c>
      <c r="C71" s="23" t="s">
        <v>16</v>
      </c>
      <c r="D71" s="23" t="s">
        <v>15</v>
      </c>
      <c r="E71" s="23" t="s">
        <v>76</v>
      </c>
      <c r="F71" s="21">
        <v>521</v>
      </c>
      <c r="G71" s="58" t="s">
        <v>106</v>
      </c>
      <c r="H71" s="21" t="s">
        <v>12</v>
      </c>
      <c r="I71" s="48">
        <v>69187.88</v>
      </c>
      <c r="J71" s="33">
        <v>69187.88</v>
      </c>
      <c r="K71" s="32">
        <f t="shared" si="2"/>
        <v>0</v>
      </c>
      <c r="L71" s="22">
        <f t="shared" si="0"/>
        <v>100</v>
      </c>
    </row>
    <row r="72" spans="1:12" ht="120" outlineLevel="6" x14ac:dyDescent="0.25">
      <c r="A72" s="73" t="s">
        <v>86</v>
      </c>
      <c r="B72" s="74" t="s">
        <v>8</v>
      </c>
      <c r="C72" s="74" t="s">
        <v>16</v>
      </c>
      <c r="D72" s="74" t="s">
        <v>15</v>
      </c>
      <c r="E72" s="74" t="s">
        <v>87</v>
      </c>
      <c r="F72" s="74" t="s">
        <v>14</v>
      </c>
      <c r="G72" s="75" t="s">
        <v>107</v>
      </c>
      <c r="H72" s="74" t="s">
        <v>12</v>
      </c>
      <c r="I72" s="76">
        <v>55436.36</v>
      </c>
      <c r="J72" s="34">
        <v>55436.36</v>
      </c>
      <c r="K72" s="71">
        <f>I72-J72</f>
        <v>0</v>
      </c>
      <c r="L72" s="22">
        <f>J72/I72*100</f>
        <v>100</v>
      </c>
    </row>
    <row r="73" spans="1:12" x14ac:dyDescent="0.25">
      <c r="I73" s="8" t="e">
        <f>#REF!+федеральные!I4</f>
        <v>#REF!</v>
      </c>
      <c r="J73" s="8" t="e">
        <f>#REF!+федеральные!J4</f>
        <v>#REF!</v>
      </c>
      <c r="K73" s="8" t="e">
        <f>#REF!+федеральные!K4</f>
        <v>#REF!</v>
      </c>
    </row>
    <row r="74" spans="1:12" x14ac:dyDescent="0.25">
      <c r="I74" s="8"/>
      <c r="J74" s="8"/>
    </row>
    <row r="75" spans="1:12" x14ac:dyDescent="0.25">
      <c r="I75" s="8"/>
      <c r="J75" s="8"/>
    </row>
    <row r="76" spans="1:12" x14ac:dyDescent="0.25">
      <c r="I76" s="8"/>
    </row>
    <row r="77" spans="1:12" x14ac:dyDescent="0.25">
      <c r="I77" s="8"/>
    </row>
    <row r="78" spans="1:12" x14ac:dyDescent="0.25">
      <c r="I78" s="8"/>
      <c r="J78" s="8"/>
      <c r="K78" s="8"/>
    </row>
  </sheetData>
  <mergeCells count="3">
    <mergeCell ref="A1:I1"/>
    <mergeCell ref="A3:I3"/>
    <mergeCell ref="A2:L2"/>
  </mergeCells>
  <pageMargins left="0" right="0" top="0.35433070866141736" bottom="0.35433070866141736" header="0.31496062992125984" footer="0.31496062992125984"/>
  <pageSetup paperSize="9" scale="51" orientation="portrait" r:id="rId1"/>
  <rowBreaks count="1" manualBreakCount="1">
    <brk id="3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view="pageBreakPreview" zoomScale="80" zoomScaleSheetLayoutView="80" workbookViewId="0">
      <selection activeCell="K49" sqref="K49"/>
    </sheetView>
  </sheetViews>
  <sheetFormatPr defaultRowHeight="15" outlineLevelRow="6" x14ac:dyDescent="0.25"/>
  <cols>
    <col min="1" max="1" width="47.140625" style="1" customWidth="1"/>
    <col min="2" max="2" width="6.42578125" style="1" customWidth="1"/>
    <col min="3" max="3" width="5.5703125" style="1" customWidth="1"/>
    <col min="4" max="4" width="5.7109375" style="1" customWidth="1"/>
    <col min="5" max="5" width="12.7109375" style="1" customWidth="1"/>
    <col min="6" max="6" width="5.42578125" style="1" customWidth="1"/>
    <col min="7" max="7" width="23" style="1" customWidth="1"/>
    <col min="8" max="8" width="5.85546875" style="1" customWidth="1"/>
    <col min="9" max="9" width="20.5703125" style="1" customWidth="1"/>
    <col min="10" max="11" width="18" style="1" customWidth="1"/>
    <col min="12" max="12" width="10.85546875" style="1" customWidth="1"/>
    <col min="13" max="13" width="14.28515625" style="1" customWidth="1"/>
    <col min="14" max="14" width="0" style="1" hidden="1" customWidth="1"/>
    <col min="15" max="15" width="18" style="1" hidden="1" customWidth="1"/>
    <col min="16" max="19" width="0" style="1" hidden="1" customWidth="1"/>
    <col min="20" max="20" width="14.85546875" style="1" hidden="1" customWidth="1"/>
    <col min="21" max="16384" width="9.140625" style="1"/>
  </cols>
  <sheetData>
    <row r="1" spans="1:20" ht="15.75" customHeight="1" x14ac:dyDescent="0.25">
      <c r="A1" s="57" t="s">
        <v>152</v>
      </c>
      <c r="B1" s="57"/>
      <c r="C1" s="57"/>
      <c r="D1" s="57"/>
      <c r="E1" s="57"/>
      <c r="F1" s="57"/>
      <c r="G1" s="57"/>
      <c r="H1" s="57"/>
      <c r="I1" s="57"/>
      <c r="J1" s="57"/>
      <c r="K1" s="57"/>
      <c r="L1" s="57"/>
    </row>
    <row r="2" spans="1:20" ht="12" customHeight="1" x14ac:dyDescent="0.25">
      <c r="A2" s="82"/>
      <c r="B2" s="83"/>
      <c r="C2" s="83"/>
      <c r="D2" s="83"/>
      <c r="E2" s="83"/>
      <c r="F2" s="83"/>
      <c r="G2" s="83"/>
      <c r="H2" s="83"/>
      <c r="I2" s="83"/>
    </row>
    <row r="3" spans="1:20" s="3" customFormat="1" ht="41.25" customHeight="1" x14ac:dyDescent="0.25">
      <c r="A3" s="56"/>
      <c r="B3" s="56" t="s">
        <v>1</v>
      </c>
      <c r="C3" s="56" t="s">
        <v>2</v>
      </c>
      <c r="D3" s="56" t="s">
        <v>3</v>
      </c>
      <c r="E3" s="56" t="s">
        <v>4</v>
      </c>
      <c r="F3" s="56" t="s">
        <v>5</v>
      </c>
      <c r="G3" s="56" t="s">
        <v>6</v>
      </c>
      <c r="H3" s="56" t="s">
        <v>19</v>
      </c>
      <c r="I3" s="56" t="s">
        <v>79</v>
      </c>
      <c r="J3" s="9" t="s">
        <v>150</v>
      </c>
      <c r="K3" s="9" t="s">
        <v>151</v>
      </c>
      <c r="L3" s="9" t="s">
        <v>20</v>
      </c>
      <c r="N3" s="4"/>
      <c r="O3" s="4" t="s">
        <v>27</v>
      </c>
      <c r="P3" s="4"/>
      <c r="Q3" s="4"/>
      <c r="R3" s="4"/>
      <c r="S3" s="4"/>
      <c r="T3" s="4" t="s">
        <v>28</v>
      </c>
    </row>
    <row r="4" spans="1:20" ht="30" x14ac:dyDescent="0.25">
      <c r="A4" s="15" t="s">
        <v>17</v>
      </c>
      <c r="B4" s="21"/>
      <c r="C4" s="21"/>
      <c r="D4" s="21"/>
      <c r="E4" s="21"/>
      <c r="F4" s="21"/>
      <c r="G4" s="23"/>
      <c r="H4" s="21"/>
      <c r="I4" s="42">
        <f>SUM(I5:I50)</f>
        <v>728656213.51999986</v>
      </c>
      <c r="J4" s="42">
        <f>SUM(J5:J50)</f>
        <v>598039967.61999977</v>
      </c>
      <c r="K4" s="42">
        <f>SUM(K5:K50)</f>
        <v>130616245.90000001</v>
      </c>
      <c r="L4" s="42">
        <f t="shared" ref="L4:L50" si="0">J4/I4*100</f>
        <v>82.074366007390807</v>
      </c>
      <c r="N4" s="5"/>
      <c r="O4" s="5"/>
      <c r="P4" s="5"/>
      <c r="Q4" s="5"/>
      <c r="R4" s="5"/>
      <c r="S4" s="5"/>
      <c r="T4" s="5"/>
    </row>
    <row r="5" spans="1:20" ht="45" x14ac:dyDescent="0.25">
      <c r="A5" s="43" t="s">
        <v>80</v>
      </c>
      <c r="B5" s="21" t="s">
        <v>8</v>
      </c>
      <c r="C5" s="21" t="s">
        <v>9</v>
      </c>
      <c r="D5" s="21" t="s">
        <v>10</v>
      </c>
      <c r="E5" s="21" t="s">
        <v>81</v>
      </c>
      <c r="F5" s="21">
        <v>811</v>
      </c>
      <c r="G5" s="23" t="s">
        <v>92</v>
      </c>
      <c r="H5" s="21" t="s">
        <v>13</v>
      </c>
      <c r="I5" s="52">
        <v>6058800</v>
      </c>
      <c r="J5" s="33">
        <v>3742200</v>
      </c>
      <c r="K5" s="32">
        <f>I5-J5</f>
        <v>2316600</v>
      </c>
      <c r="L5" s="52">
        <f t="shared" si="0"/>
        <v>61.764705882352942</v>
      </c>
      <c r="N5" s="41"/>
      <c r="O5" s="41"/>
      <c r="P5" s="41"/>
      <c r="Q5" s="41"/>
      <c r="R5" s="41"/>
      <c r="S5" s="41"/>
      <c r="T5" s="41"/>
    </row>
    <row r="6" spans="1:20" ht="45" x14ac:dyDescent="0.25">
      <c r="A6" s="15" t="s">
        <v>80</v>
      </c>
      <c r="B6" s="21" t="s">
        <v>8</v>
      </c>
      <c r="C6" s="21" t="s">
        <v>9</v>
      </c>
      <c r="D6" s="21" t="s">
        <v>10</v>
      </c>
      <c r="E6" s="21" t="s">
        <v>81</v>
      </c>
      <c r="F6" s="21">
        <v>811</v>
      </c>
      <c r="G6" s="23" t="s">
        <v>93</v>
      </c>
      <c r="H6" s="21" t="s">
        <v>13</v>
      </c>
      <c r="I6" s="45">
        <v>18108800</v>
      </c>
      <c r="J6" s="45">
        <v>17252151.699999999</v>
      </c>
      <c r="K6" s="32">
        <f t="shared" ref="K6:K8" si="1">I6-J6</f>
        <v>856648.30000000075</v>
      </c>
      <c r="L6" s="52">
        <f t="shared" si="0"/>
        <v>95.269436406608946</v>
      </c>
      <c r="N6" s="41"/>
      <c r="O6" s="41"/>
      <c r="P6" s="41"/>
      <c r="Q6" s="41"/>
      <c r="R6" s="41"/>
      <c r="S6" s="41"/>
      <c r="T6" s="41"/>
    </row>
    <row r="7" spans="1:20" ht="45" x14ac:dyDescent="0.25">
      <c r="A7" s="15" t="s">
        <v>80</v>
      </c>
      <c r="B7" s="21" t="s">
        <v>8</v>
      </c>
      <c r="C7" s="21" t="s">
        <v>9</v>
      </c>
      <c r="D7" s="21" t="s">
        <v>10</v>
      </c>
      <c r="E7" s="21" t="s">
        <v>81</v>
      </c>
      <c r="F7" s="21">
        <v>811</v>
      </c>
      <c r="G7" s="23" t="s">
        <v>94</v>
      </c>
      <c r="H7" s="21" t="s">
        <v>13</v>
      </c>
      <c r="I7" s="45">
        <v>0</v>
      </c>
      <c r="J7" s="42"/>
      <c r="K7" s="32">
        <f t="shared" si="1"/>
        <v>0</v>
      </c>
      <c r="L7" s="52">
        <v>0</v>
      </c>
      <c r="N7" s="41"/>
      <c r="O7" s="41"/>
      <c r="P7" s="41"/>
      <c r="Q7" s="41"/>
      <c r="R7" s="41"/>
      <c r="S7" s="41"/>
      <c r="T7" s="41"/>
    </row>
    <row r="8" spans="1:20" ht="45" x14ac:dyDescent="0.25">
      <c r="A8" s="15" t="s">
        <v>80</v>
      </c>
      <c r="B8" s="21" t="s">
        <v>8</v>
      </c>
      <c r="C8" s="21" t="s">
        <v>9</v>
      </c>
      <c r="D8" s="21" t="s">
        <v>10</v>
      </c>
      <c r="E8" s="21" t="s">
        <v>81</v>
      </c>
      <c r="F8" s="21">
        <v>811</v>
      </c>
      <c r="G8" s="23" t="s">
        <v>95</v>
      </c>
      <c r="H8" s="21" t="s">
        <v>13</v>
      </c>
      <c r="I8" s="45">
        <v>211200</v>
      </c>
      <c r="J8" s="45">
        <v>211200</v>
      </c>
      <c r="K8" s="32">
        <f t="shared" si="1"/>
        <v>0</v>
      </c>
      <c r="L8" s="52">
        <f t="shared" si="0"/>
        <v>100</v>
      </c>
      <c r="N8" s="41"/>
      <c r="O8" s="41"/>
      <c r="P8" s="41"/>
      <c r="Q8" s="41"/>
      <c r="R8" s="41"/>
      <c r="S8" s="41"/>
      <c r="T8" s="41"/>
    </row>
    <row r="9" spans="1:20" ht="48.75" customHeight="1" x14ac:dyDescent="0.25">
      <c r="A9" s="43" t="s">
        <v>80</v>
      </c>
      <c r="B9" s="21" t="s">
        <v>8</v>
      </c>
      <c r="C9" s="21" t="s">
        <v>9</v>
      </c>
      <c r="D9" s="21" t="s">
        <v>10</v>
      </c>
      <c r="E9" s="21" t="s">
        <v>81</v>
      </c>
      <c r="F9" s="21">
        <v>811</v>
      </c>
      <c r="G9" s="23" t="s">
        <v>96</v>
      </c>
      <c r="H9" s="21" t="s">
        <v>13</v>
      </c>
      <c r="I9" s="52">
        <v>614300</v>
      </c>
      <c r="J9" s="33">
        <v>324758.51</v>
      </c>
      <c r="K9" s="32">
        <f>I9-J9</f>
        <v>289541.49</v>
      </c>
      <c r="L9" s="52">
        <f t="shared" ref="L9:L19" si="2">J9/I9*100</f>
        <v>52.866434966628681</v>
      </c>
      <c r="N9" s="41"/>
      <c r="O9" s="41"/>
      <c r="P9" s="41"/>
      <c r="Q9" s="41"/>
      <c r="R9" s="41"/>
      <c r="S9" s="41"/>
      <c r="T9" s="41"/>
    </row>
    <row r="10" spans="1:20" ht="37.5" customHeight="1" x14ac:dyDescent="0.25">
      <c r="A10" s="15" t="s">
        <v>29</v>
      </c>
      <c r="B10" s="21" t="s">
        <v>8</v>
      </c>
      <c r="C10" s="21" t="s">
        <v>9</v>
      </c>
      <c r="D10" s="21" t="s">
        <v>10</v>
      </c>
      <c r="E10" s="21" t="s">
        <v>50</v>
      </c>
      <c r="F10" s="21">
        <v>813</v>
      </c>
      <c r="G10" s="23" t="s">
        <v>113</v>
      </c>
      <c r="H10" s="21" t="s">
        <v>13</v>
      </c>
      <c r="I10" s="52">
        <v>932400</v>
      </c>
      <c r="J10" s="33">
        <v>932400</v>
      </c>
      <c r="K10" s="32">
        <f>I10-J10</f>
        <v>0</v>
      </c>
      <c r="L10" s="52">
        <f t="shared" si="2"/>
        <v>100</v>
      </c>
      <c r="N10" s="41"/>
      <c r="O10" s="41"/>
      <c r="P10" s="41"/>
      <c r="Q10" s="41"/>
      <c r="R10" s="41"/>
      <c r="S10" s="41"/>
      <c r="T10" s="41"/>
    </row>
    <row r="11" spans="1:20" ht="34.5" customHeight="1" x14ac:dyDescent="0.25">
      <c r="A11" s="15" t="s">
        <v>29</v>
      </c>
      <c r="B11" s="21" t="s">
        <v>8</v>
      </c>
      <c r="C11" s="21" t="s">
        <v>9</v>
      </c>
      <c r="D11" s="21" t="s">
        <v>10</v>
      </c>
      <c r="E11" s="21" t="s">
        <v>50</v>
      </c>
      <c r="F11" s="21">
        <v>813</v>
      </c>
      <c r="G11" s="23" t="s">
        <v>114</v>
      </c>
      <c r="H11" s="21" t="s">
        <v>13</v>
      </c>
      <c r="I11" s="52">
        <v>2275600</v>
      </c>
      <c r="J11" s="33">
        <v>2275575.06</v>
      </c>
      <c r="K11" s="32">
        <f>I11-J11</f>
        <v>24.939999999944121</v>
      </c>
      <c r="L11" s="52">
        <f t="shared" ref="L11:L13" si="3">J11/I11*100</f>
        <v>99.998904025312001</v>
      </c>
      <c r="N11" s="41"/>
      <c r="O11" s="41"/>
      <c r="P11" s="41"/>
      <c r="Q11" s="41"/>
      <c r="R11" s="41"/>
      <c r="S11" s="41"/>
      <c r="T11" s="41"/>
    </row>
    <row r="12" spans="1:20" ht="40.5" customHeight="1" x14ac:dyDescent="0.25">
      <c r="A12" s="15" t="s">
        <v>29</v>
      </c>
      <c r="B12" s="21" t="s">
        <v>8</v>
      </c>
      <c r="C12" s="21" t="s">
        <v>9</v>
      </c>
      <c r="D12" s="21" t="s">
        <v>10</v>
      </c>
      <c r="E12" s="21" t="s">
        <v>50</v>
      </c>
      <c r="F12" s="21">
        <v>813</v>
      </c>
      <c r="G12" s="23" t="s">
        <v>115</v>
      </c>
      <c r="H12" s="21" t="s">
        <v>13</v>
      </c>
      <c r="I12" s="52">
        <v>2076600</v>
      </c>
      <c r="J12" s="33">
        <v>2076520.44</v>
      </c>
      <c r="K12" s="32">
        <f>I12-J12</f>
        <v>79.560000000055879</v>
      </c>
      <c r="L12" s="52">
        <f t="shared" si="3"/>
        <v>99.996168737359142</v>
      </c>
      <c r="N12" s="41"/>
      <c r="O12" s="41"/>
      <c r="P12" s="41"/>
      <c r="Q12" s="41"/>
      <c r="R12" s="41"/>
      <c r="S12" s="41"/>
      <c r="T12" s="41"/>
    </row>
    <row r="13" spans="1:20" ht="39" customHeight="1" x14ac:dyDescent="0.25">
      <c r="A13" s="15" t="s">
        <v>29</v>
      </c>
      <c r="B13" s="21" t="s">
        <v>8</v>
      </c>
      <c r="C13" s="21" t="s">
        <v>9</v>
      </c>
      <c r="D13" s="21" t="s">
        <v>10</v>
      </c>
      <c r="E13" s="21" t="s">
        <v>50</v>
      </c>
      <c r="F13" s="21">
        <v>813</v>
      </c>
      <c r="G13" s="23" t="s">
        <v>116</v>
      </c>
      <c r="H13" s="21" t="s">
        <v>13</v>
      </c>
      <c r="I13" s="52">
        <v>475700</v>
      </c>
      <c r="J13" s="33">
        <v>475649.82</v>
      </c>
      <c r="K13" s="32">
        <f>I13-J13</f>
        <v>50.179999999993015</v>
      </c>
      <c r="L13" s="52">
        <f t="shared" si="3"/>
        <v>99.989451334874929</v>
      </c>
      <c r="N13" s="41"/>
      <c r="O13" s="41"/>
      <c r="P13" s="41"/>
      <c r="Q13" s="41"/>
      <c r="R13" s="41"/>
      <c r="S13" s="41"/>
      <c r="T13" s="41"/>
    </row>
    <row r="14" spans="1:20" ht="74.25" customHeight="1" x14ac:dyDescent="0.25">
      <c r="A14" s="43" t="s">
        <v>82</v>
      </c>
      <c r="B14" s="21" t="s">
        <v>8</v>
      </c>
      <c r="C14" s="21" t="s">
        <v>9</v>
      </c>
      <c r="D14" s="21" t="s">
        <v>10</v>
      </c>
      <c r="E14" s="21" t="s">
        <v>83</v>
      </c>
      <c r="F14" s="21">
        <v>812</v>
      </c>
      <c r="G14" s="21" t="s">
        <v>97</v>
      </c>
      <c r="H14" s="21" t="s">
        <v>13</v>
      </c>
      <c r="I14" s="45">
        <v>3679000</v>
      </c>
      <c r="J14" s="45">
        <v>3678999.26</v>
      </c>
      <c r="K14" s="32">
        <f t="shared" ref="K14:K50" si="4">I14-J14</f>
        <v>0.74000000022351742</v>
      </c>
      <c r="L14" s="52">
        <f t="shared" si="2"/>
        <v>99.999979885838542</v>
      </c>
      <c r="N14" s="41"/>
      <c r="O14" s="41"/>
      <c r="P14" s="41"/>
      <c r="Q14" s="41"/>
      <c r="R14" s="41"/>
      <c r="S14" s="41"/>
      <c r="T14" s="41"/>
    </row>
    <row r="15" spans="1:20" ht="24.75" customHeight="1" outlineLevel="6" x14ac:dyDescent="0.25">
      <c r="A15" s="15" t="s">
        <v>30</v>
      </c>
      <c r="B15" s="21" t="s">
        <v>8</v>
      </c>
      <c r="C15" s="21" t="s">
        <v>9</v>
      </c>
      <c r="D15" s="21" t="s">
        <v>10</v>
      </c>
      <c r="E15" s="21" t="s">
        <v>51</v>
      </c>
      <c r="F15" s="21">
        <v>812</v>
      </c>
      <c r="G15" s="23" t="s">
        <v>98</v>
      </c>
      <c r="H15" s="21" t="s">
        <v>13</v>
      </c>
      <c r="I15" s="52">
        <v>3760000</v>
      </c>
      <c r="J15" s="33">
        <v>3760000</v>
      </c>
      <c r="K15" s="32">
        <f t="shared" si="4"/>
        <v>0</v>
      </c>
      <c r="L15" s="52">
        <f t="shared" si="2"/>
        <v>100</v>
      </c>
    </row>
    <row r="16" spans="1:20" ht="47.25" customHeight="1" x14ac:dyDescent="0.25">
      <c r="A16" s="15" t="s">
        <v>53</v>
      </c>
      <c r="B16" s="21" t="s">
        <v>8</v>
      </c>
      <c r="C16" s="21" t="s">
        <v>9</v>
      </c>
      <c r="D16" s="21" t="s">
        <v>10</v>
      </c>
      <c r="E16" s="21" t="s">
        <v>52</v>
      </c>
      <c r="F16" s="21" t="s">
        <v>11</v>
      </c>
      <c r="G16" s="21" t="s">
        <v>99</v>
      </c>
      <c r="H16" s="21" t="s">
        <v>13</v>
      </c>
      <c r="I16" s="45">
        <v>7630900</v>
      </c>
      <c r="J16" s="45">
        <v>7630900</v>
      </c>
      <c r="K16" s="32">
        <f t="shared" si="4"/>
        <v>0</v>
      </c>
      <c r="L16" s="52">
        <f t="shared" si="2"/>
        <v>100</v>
      </c>
      <c r="N16" s="5"/>
      <c r="O16" s="24">
        <f>SUM(J16:J31)</f>
        <v>495262983.21999997</v>
      </c>
      <c r="P16" s="5" t="s">
        <v>25</v>
      </c>
      <c r="Q16" s="5"/>
      <c r="R16" s="5"/>
      <c r="S16" s="5"/>
      <c r="T16" s="24">
        <f>SUM(I16:I31)</f>
        <v>585009813.51999998</v>
      </c>
    </row>
    <row r="17" spans="1:20" ht="63.75" customHeight="1" outlineLevel="6" x14ac:dyDescent="0.25">
      <c r="A17" s="43" t="s">
        <v>108</v>
      </c>
      <c r="B17" s="21" t="s">
        <v>8</v>
      </c>
      <c r="C17" s="21" t="s">
        <v>9</v>
      </c>
      <c r="D17" s="21" t="s">
        <v>10</v>
      </c>
      <c r="E17" s="21" t="s">
        <v>109</v>
      </c>
      <c r="F17" s="21">
        <v>631</v>
      </c>
      <c r="G17" s="23" t="s">
        <v>100</v>
      </c>
      <c r="H17" s="21" t="s">
        <v>13</v>
      </c>
      <c r="I17" s="52">
        <v>50887000</v>
      </c>
      <c r="J17" s="33">
        <v>50887000</v>
      </c>
      <c r="K17" s="32">
        <f t="shared" si="4"/>
        <v>0</v>
      </c>
      <c r="L17" s="52">
        <f t="shared" si="2"/>
        <v>100</v>
      </c>
    </row>
    <row r="18" spans="1:20" ht="81" customHeight="1" outlineLevel="6" x14ac:dyDescent="0.25">
      <c r="A18" s="43" t="s">
        <v>77</v>
      </c>
      <c r="B18" s="21" t="s">
        <v>8</v>
      </c>
      <c r="C18" s="21" t="s">
        <v>9</v>
      </c>
      <c r="D18" s="21" t="s">
        <v>10</v>
      </c>
      <c r="E18" s="21" t="s">
        <v>110</v>
      </c>
      <c r="F18" s="21">
        <v>633</v>
      </c>
      <c r="G18" s="23" t="s">
        <v>101</v>
      </c>
      <c r="H18" s="21" t="s">
        <v>13</v>
      </c>
      <c r="I18" s="52">
        <v>2433252</v>
      </c>
      <c r="J18" s="33">
        <v>2433252</v>
      </c>
      <c r="K18" s="32">
        <f t="shared" si="4"/>
        <v>0</v>
      </c>
      <c r="L18" s="52">
        <f t="shared" si="2"/>
        <v>100</v>
      </c>
    </row>
    <row r="19" spans="1:20" ht="66.75" customHeight="1" outlineLevel="6" x14ac:dyDescent="0.25">
      <c r="A19" s="43" t="s">
        <v>112</v>
      </c>
      <c r="B19" s="21" t="s">
        <v>8</v>
      </c>
      <c r="C19" s="21" t="s">
        <v>9</v>
      </c>
      <c r="D19" s="21" t="s">
        <v>10</v>
      </c>
      <c r="E19" s="21" t="s">
        <v>111</v>
      </c>
      <c r="F19" s="21">
        <v>812</v>
      </c>
      <c r="G19" s="23" t="s">
        <v>102</v>
      </c>
      <c r="H19" s="21" t="s">
        <v>13</v>
      </c>
      <c r="I19" s="52">
        <v>85703748</v>
      </c>
      <c r="J19" s="33">
        <v>75805548</v>
      </c>
      <c r="K19" s="32">
        <f t="shared" si="4"/>
        <v>9898200</v>
      </c>
      <c r="L19" s="52">
        <f t="shared" si="2"/>
        <v>88.45068012661477</v>
      </c>
    </row>
    <row r="20" spans="1:20" ht="72" customHeight="1" outlineLevel="6" x14ac:dyDescent="0.25">
      <c r="A20" s="39" t="s">
        <v>84</v>
      </c>
      <c r="B20" s="21" t="s">
        <v>8</v>
      </c>
      <c r="C20" s="21" t="s">
        <v>9</v>
      </c>
      <c r="D20" s="21" t="s">
        <v>10</v>
      </c>
      <c r="E20" s="21" t="s">
        <v>54</v>
      </c>
      <c r="F20" s="21">
        <v>812</v>
      </c>
      <c r="G20" s="23" t="s">
        <v>117</v>
      </c>
      <c r="H20" s="21" t="s">
        <v>13</v>
      </c>
      <c r="I20" s="51">
        <v>20000000</v>
      </c>
      <c r="J20" s="51"/>
      <c r="K20" s="32">
        <f t="shared" si="4"/>
        <v>20000000</v>
      </c>
      <c r="L20" s="52">
        <f t="shared" si="0"/>
        <v>0</v>
      </c>
      <c r="N20" s="5"/>
      <c r="O20" s="25">
        <f>SUM(J36:J50)</f>
        <v>29334794.039999999</v>
      </c>
      <c r="P20" s="5" t="s">
        <v>26</v>
      </c>
      <c r="Q20" s="5"/>
      <c r="R20" s="5"/>
      <c r="S20" s="5"/>
      <c r="T20" s="24">
        <f>SUM(I36:I50)</f>
        <v>29334799.999999996</v>
      </c>
    </row>
    <row r="21" spans="1:20" ht="97.5" customHeight="1" outlineLevel="6" x14ac:dyDescent="0.25">
      <c r="A21" s="39" t="s">
        <v>55</v>
      </c>
      <c r="B21" s="21" t="s">
        <v>8</v>
      </c>
      <c r="C21" s="21" t="s">
        <v>9</v>
      </c>
      <c r="D21" s="21" t="s">
        <v>10</v>
      </c>
      <c r="E21" s="21" t="s">
        <v>56</v>
      </c>
      <c r="F21" s="21">
        <v>632</v>
      </c>
      <c r="G21" s="23" t="s">
        <v>118</v>
      </c>
      <c r="H21" s="21" t="s">
        <v>13</v>
      </c>
      <c r="I21" s="51">
        <v>62837600</v>
      </c>
      <c r="J21" s="51">
        <v>61334599.560000002</v>
      </c>
      <c r="K21" s="32">
        <f t="shared" si="4"/>
        <v>1503000.4399999976</v>
      </c>
      <c r="L21" s="52">
        <f t="shared" ref="L21" si="5">J21/I21*100</f>
        <v>97.608119278903089</v>
      </c>
      <c r="N21" s="5"/>
      <c r="O21" s="25"/>
      <c r="P21" s="5"/>
      <c r="Q21" s="5"/>
      <c r="R21" s="5"/>
      <c r="S21" s="5"/>
      <c r="T21" s="24"/>
    </row>
    <row r="22" spans="1:20" ht="60.75" customHeight="1" outlineLevel="6" x14ac:dyDescent="0.25">
      <c r="A22" s="15" t="s">
        <v>57</v>
      </c>
      <c r="B22" s="21" t="s">
        <v>8</v>
      </c>
      <c r="C22" s="21" t="s">
        <v>9</v>
      </c>
      <c r="D22" s="21" t="s">
        <v>10</v>
      </c>
      <c r="E22" s="21" t="s">
        <v>58</v>
      </c>
      <c r="F22" s="21">
        <v>813</v>
      </c>
      <c r="G22" s="23" t="s">
        <v>119</v>
      </c>
      <c r="H22" s="21" t="s">
        <v>13</v>
      </c>
      <c r="I22" s="51">
        <v>183672700</v>
      </c>
      <c r="J22" s="51">
        <v>165951219</v>
      </c>
      <c r="K22" s="32">
        <f t="shared" si="4"/>
        <v>17721481</v>
      </c>
      <c r="L22" s="52">
        <f t="shared" ref="L22" si="6">J22/I22*100</f>
        <v>90.351597706137056</v>
      </c>
      <c r="N22" s="5"/>
      <c r="O22" s="24">
        <f>O16+O20</f>
        <v>524597777.25999999</v>
      </c>
      <c r="P22" s="5"/>
      <c r="Q22" s="5"/>
      <c r="R22" s="5"/>
      <c r="S22" s="5"/>
      <c r="T22" s="24">
        <f>T16+T20</f>
        <v>614344613.51999998</v>
      </c>
    </row>
    <row r="23" spans="1:20" ht="71.25" customHeight="1" outlineLevel="6" x14ac:dyDescent="0.25">
      <c r="A23" s="15" t="s">
        <v>59</v>
      </c>
      <c r="B23" s="21" t="s">
        <v>8</v>
      </c>
      <c r="C23" s="21" t="s">
        <v>9</v>
      </c>
      <c r="D23" s="21" t="s">
        <v>10</v>
      </c>
      <c r="E23" s="21" t="s">
        <v>60</v>
      </c>
      <c r="F23" s="21">
        <v>813</v>
      </c>
      <c r="G23" s="23" t="s">
        <v>120</v>
      </c>
      <c r="H23" s="21" t="s">
        <v>13</v>
      </c>
      <c r="I23" s="51">
        <v>50795600</v>
      </c>
      <c r="J23" s="51">
        <v>25973205.800000001</v>
      </c>
      <c r="K23" s="32">
        <f t="shared" si="4"/>
        <v>24822394.199999999</v>
      </c>
      <c r="L23" s="52">
        <f t="shared" ref="L23" si="7">J23/I23*100</f>
        <v>51.132786698060464</v>
      </c>
      <c r="N23" s="5"/>
      <c r="O23" s="5"/>
      <c r="P23" s="5"/>
      <c r="Q23" s="5"/>
      <c r="R23" s="5"/>
      <c r="S23" s="5"/>
      <c r="T23" s="5"/>
    </row>
    <row r="24" spans="1:20" ht="54.75" customHeight="1" outlineLevel="6" x14ac:dyDescent="0.25">
      <c r="A24" s="15" t="s">
        <v>61</v>
      </c>
      <c r="B24" s="21" t="s">
        <v>8</v>
      </c>
      <c r="C24" s="21" t="s">
        <v>9</v>
      </c>
      <c r="D24" s="21" t="s">
        <v>10</v>
      </c>
      <c r="E24" s="21" t="s">
        <v>62</v>
      </c>
      <c r="F24" s="21">
        <v>813</v>
      </c>
      <c r="G24" s="23" t="s">
        <v>121</v>
      </c>
      <c r="H24" s="21" t="s">
        <v>13</v>
      </c>
      <c r="I24" s="51">
        <v>36475290</v>
      </c>
      <c r="J24" s="51">
        <v>36475290</v>
      </c>
      <c r="K24" s="32">
        <f t="shared" si="4"/>
        <v>0</v>
      </c>
      <c r="L24" s="52">
        <f t="shared" ref="L24" si="8">J24/I24*100</f>
        <v>100</v>
      </c>
    </row>
    <row r="25" spans="1:20" ht="54.75" customHeight="1" outlineLevel="6" x14ac:dyDescent="0.25">
      <c r="A25" s="15" t="s">
        <v>61</v>
      </c>
      <c r="B25" s="21" t="s">
        <v>8</v>
      </c>
      <c r="C25" s="21" t="s">
        <v>9</v>
      </c>
      <c r="D25" s="21" t="s">
        <v>10</v>
      </c>
      <c r="E25" s="21" t="s">
        <v>62</v>
      </c>
      <c r="F25" s="21">
        <v>813</v>
      </c>
      <c r="G25" s="23" t="s">
        <v>122</v>
      </c>
      <c r="H25" s="21" t="s">
        <v>13</v>
      </c>
      <c r="I25" s="51">
        <v>0</v>
      </c>
      <c r="J25" s="51"/>
      <c r="K25" s="32">
        <f t="shared" ref="K25" si="9">I25-J25</f>
        <v>0</v>
      </c>
      <c r="L25" s="52">
        <v>0</v>
      </c>
    </row>
    <row r="26" spans="1:20" ht="70.5" customHeight="1" outlineLevel="6" x14ac:dyDescent="0.25">
      <c r="A26" s="15" t="s">
        <v>63</v>
      </c>
      <c r="B26" s="21" t="s">
        <v>8</v>
      </c>
      <c r="C26" s="21" t="s">
        <v>9</v>
      </c>
      <c r="D26" s="21" t="s">
        <v>10</v>
      </c>
      <c r="E26" s="21" t="s">
        <v>64</v>
      </c>
      <c r="F26" s="21">
        <v>813</v>
      </c>
      <c r="G26" s="23" t="s">
        <v>123</v>
      </c>
      <c r="H26" s="21" t="s">
        <v>13</v>
      </c>
      <c r="I26" s="51">
        <v>9692000</v>
      </c>
      <c r="J26" s="51">
        <v>9692000</v>
      </c>
      <c r="K26" s="32">
        <f t="shared" si="4"/>
        <v>0</v>
      </c>
      <c r="L26" s="52">
        <f t="shared" ref="L26" si="10">J26/I26*100</f>
        <v>100</v>
      </c>
    </row>
    <row r="27" spans="1:20" ht="70.5" customHeight="1" outlineLevel="6" x14ac:dyDescent="0.25">
      <c r="A27" s="15" t="s">
        <v>63</v>
      </c>
      <c r="B27" s="21" t="s">
        <v>8</v>
      </c>
      <c r="C27" s="21" t="s">
        <v>9</v>
      </c>
      <c r="D27" s="21" t="s">
        <v>10</v>
      </c>
      <c r="E27" s="21" t="s">
        <v>64</v>
      </c>
      <c r="F27" s="21">
        <v>813</v>
      </c>
      <c r="G27" s="23" t="s">
        <v>124</v>
      </c>
      <c r="H27" s="21" t="s">
        <v>13</v>
      </c>
      <c r="I27" s="51">
        <v>18759023.52</v>
      </c>
      <c r="J27" s="51">
        <v>18759023.52</v>
      </c>
      <c r="K27" s="32">
        <f t="shared" ref="K27" si="11">I27-J27</f>
        <v>0</v>
      </c>
      <c r="L27" s="52">
        <f t="shared" ref="L27" si="12">J27/I27*100</f>
        <v>100</v>
      </c>
    </row>
    <row r="28" spans="1:20" ht="110.25" customHeight="1" outlineLevel="6" x14ac:dyDescent="0.25">
      <c r="A28" s="15" t="s">
        <v>65</v>
      </c>
      <c r="B28" s="21" t="s">
        <v>8</v>
      </c>
      <c r="C28" s="21" t="s">
        <v>9</v>
      </c>
      <c r="D28" s="21" t="s">
        <v>10</v>
      </c>
      <c r="E28" s="21" t="s">
        <v>66</v>
      </c>
      <c r="F28" s="21">
        <v>813</v>
      </c>
      <c r="G28" s="23" t="s">
        <v>125</v>
      </c>
      <c r="H28" s="21" t="s">
        <v>13</v>
      </c>
      <c r="I28" s="51">
        <v>9656700</v>
      </c>
      <c r="J28" s="51">
        <v>9656700</v>
      </c>
      <c r="K28" s="32">
        <f t="shared" si="4"/>
        <v>0</v>
      </c>
      <c r="L28" s="52">
        <f t="shared" ref="L28" si="13">J28/I28*100</f>
        <v>100</v>
      </c>
    </row>
    <row r="29" spans="1:20" ht="72.75" customHeight="1" outlineLevel="6" x14ac:dyDescent="0.25">
      <c r="A29" s="15" t="s">
        <v>67</v>
      </c>
      <c r="B29" s="21" t="s">
        <v>8</v>
      </c>
      <c r="C29" s="21" t="s">
        <v>9</v>
      </c>
      <c r="D29" s="21" t="s">
        <v>10</v>
      </c>
      <c r="E29" s="21" t="s">
        <v>68</v>
      </c>
      <c r="F29" s="21">
        <v>811</v>
      </c>
      <c r="G29" s="23" t="s">
        <v>126</v>
      </c>
      <c r="H29" s="21" t="s">
        <v>13</v>
      </c>
      <c r="I29" s="51">
        <v>5000000</v>
      </c>
      <c r="J29" s="51">
        <v>4980945.34</v>
      </c>
      <c r="K29" s="32">
        <f t="shared" si="4"/>
        <v>19054.660000000149</v>
      </c>
      <c r="L29" s="52">
        <f t="shared" ref="L29" si="14">J29/I29*100</f>
        <v>99.618906799999991</v>
      </c>
    </row>
    <row r="30" spans="1:20" ht="72.75" customHeight="1" outlineLevel="6" x14ac:dyDescent="0.25">
      <c r="A30" s="15" t="s">
        <v>67</v>
      </c>
      <c r="B30" s="21" t="s">
        <v>8</v>
      </c>
      <c r="C30" s="21" t="s">
        <v>9</v>
      </c>
      <c r="D30" s="21" t="s">
        <v>10</v>
      </c>
      <c r="E30" s="21" t="s">
        <v>68</v>
      </c>
      <c r="F30" s="21">
        <v>811</v>
      </c>
      <c r="G30" s="23" t="s">
        <v>127</v>
      </c>
      <c r="H30" s="21" t="s">
        <v>13</v>
      </c>
      <c r="I30" s="51">
        <v>39708300</v>
      </c>
      <c r="J30" s="51">
        <v>23925600</v>
      </c>
      <c r="K30" s="32">
        <f t="shared" ref="K30" si="15">I30-J30</f>
        <v>15782700</v>
      </c>
      <c r="L30" s="52">
        <f t="shared" ref="L30" si="16">J30/I30*100</f>
        <v>60.253397904216499</v>
      </c>
    </row>
    <row r="31" spans="1:20" ht="72.75" customHeight="1" outlineLevel="6" x14ac:dyDescent="0.25">
      <c r="A31" s="15" t="s">
        <v>69</v>
      </c>
      <c r="B31" s="21" t="s">
        <v>8</v>
      </c>
      <c r="C31" s="21" t="s">
        <v>9</v>
      </c>
      <c r="D31" s="21" t="s">
        <v>10</v>
      </c>
      <c r="E31" s="21" t="s">
        <v>70</v>
      </c>
      <c r="F31" s="21">
        <v>811</v>
      </c>
      <c r="G31" s="23" t="s">
        <v>128</v>
      </c>
      <c r="H31" s="21" t="s">
        <v>13</v>
      </c>
      <c r="I31" s="51">
        <v>1757700</v>
      </c>
      <c r="J31" s="51">
        <v>1757700</v>
      </c>
      <c r="K31" s="32">
        <f t="shared" si="4"/>
        <v>0</v>
      </c>
      <c r="L31" s="52">
        <f t="shared" ref="L31" si="17">J31/I31*100</f>
        <v>100</v>
      </c>
    </row>
    <row r="32" spans="1:20" ht="72.75" customHeight="1" outlineLevel="6" x14ac:dyDescent="0.25">
      <c r="A32" s="43" t="s">
        <v>148</v>
      </c>
      <c r="B32" s="21" t="s">
        <v>8</v>
      </c>
      <c r="C32" s="21" t="s">
        <v>9</v>
      </c>
      <c r="D32" s="21" t="s">
        <v>10</v>
      </c>
      <c r="E32" s="21" t="s">
        <v>85</v>
      </c>
      <c r="F32" s="21">
        <v>812</v>
      </c>
      <c r="G32" s="23" t="s">
        <v>129</v>
      </c>
      <c r="H32" s="21" t="s">
        <v>13</v>
      </c>
      <c r="I32" s="51">
        <v>30000000</v>
      </c>
      <c r="J32" s="51"/>
      <c r="K32" s="32">
        <f t="shared" si="4"/>
        <v>30000000</v>
      </c>
      <c r="L32" s="52">
        <f t="shared" ref="L32" si="18">J32/I32*100</f>
        <v>0</v>
      </c>
    </row>
    <row r="33" spans="1:12" ht="68.25" customHeight="1" outlineLevel="6" x14ac:dyDescent="0.25">
      <c r="A33" s="15" t="s">
        <v>22</v>
      </c>
      <c r="B33" s="21" t="s">
        <v>8</v>
      </c>
      <c r="C33" s="21" t="s">
        <v>9</v>
      </c>
      <c r="D33" s="21" t="s">
        <v>10</v>
      </c>
      <c r="E33" s="21" t="s">
        <v>71</v>
      </c>
      <c r="F33" s="21" t="s">
        <v>11</v>
      </c>
      <c r="G33" s="23" t="s">
        <v>103</v>
      </c>
      <c r="H33" s="21" t="s">
        <v>13</v>
      </c>
      <c r="I33" s="52">
        <v>34087700</v>
      </c>
      <c r="J33" s="33">
        <v>34087475.009999998</v>
      </c>
      <c r="K33" s="32">
        <f t="shared" si="4"/>
        <v>224.99000000208616</v>
      </c>
      <c r="L33" s="52">
        <f>J33/I33*100</f>
        <v>99.999339967202232</v>
      </c>
    </row>
    <row r="34" spans="1:12" ht="34.5" customHeight="1" outlineLevel="6" x14ac:dyDescent="0.25">
      <c r="A34" s="15" t="s">
        <v>23</v>
      </c>
      <c r="B34" s="21" t="s">
        <v>8</v>
      </c>
      <c r="C34" s="21" t="s">
        <v>9</v>
      </c>
      <c r="D34" s="21" t="s">
        <v>10</v>
      </c>
      <c r="E34" s="21" t="s">
        <v>72</v>
      </c>
      <c r="F34" s="21">
        <v>521</v>
      </c>
      <c r="G34" s="23" t="s">
        <v>104</v>
      </c>
      <c r="H34" s="21" t="s">
        <v>13</v>
      </c>
      <c r="I34" s="77">
        <v>10634402</v>
      </c>
      <c r="J34" s="33">
        <v>3498035.68</v>
      </c>
      <c r="K34" s="32">
        <f t="shared" si="4"/>
        <v>7136366.3200000003</v>
      </c>
      <c r="L34" s="52">
        <f>J34/I34*100</f>
        <v>32.893581416237602</v>
      </c>
    </row>
    <row r="35" spans="1:12" ht="34.5" customHeight="1" outlineLevel="6" x14ac:dyDescent="0.25">
      <c r="A35" s="15" t="s">
        <v>23</v>
      </c>
      <c r="B35" s="21" t="s">
        <v>8</v>
      </c>
      <c r="C35" s="21" t="s">
        <v>9</v>
      </c>
      <c r="D35" s="21" t="s">
        <v>10</v>
      </c>
      <c r="E35" s="21" t="s">
        <v>72</v>
      </c>
      <c r="F35" s="21">
        <v>521</v>
      </c>
      <c r="G35" s="23" t="s">
        <v>105</v>
      </c>
      <c r="H35" s="21" t="s">
        <v>13</v>
      </c>
      <c r="I35" s="77">
        <v>1397098</v>
      </c>
      <c r="J35" s="33">
        <v>1127224.8799999999</v>
      </c>
      <c r="K35" s="32">
        <f t="shared" ref="K35" si="19">I35-J35</f>
        <v>269873.12000000011</v>
      </c>
      <c r="L35" s="52">
        <f>J35/I35*100</f>
        <v>80.683307828083642</v>
      </c>
    </row>
    <row r="36" spans="1:12" ht="65.25" customHeight="1" outlineLevel="6" x14ac:dyDescent="0.25">
      <c r="A36" s="11" t="s">
        <v>73</v>
      </c>
      <c r="B36" s="21" t="s">
        <v>8</v>
      </c>
      <c r="C36" s="23" t="s">
        <v>10</v>
      </c>
      <c r="D36" s="23" t="s">
        <v>15</v>
      </c>
      <c r="E36" s="21" t="s">
        <v>74</v>
      </c>
      <c r="F36" s="21" t="s">
        <v>14</v>
      </c>
      <c r="G36" s="44" t="s">
        <v>130</v>
      </c>
      <c r="H36" s="21" t="s">
        <v>13</v>
      </c>
      <c r="I36" s="52">
        <v>1732885.48</v>
      </c>
      <c r="J36" s="52">
        <v>1732885.48</v>
      </c>
      <c r="K36" s="32">
        <f t="shared" si="4"/>
        <v>0</v>
      </c>
      <c r="L36" s="52">
        <f t="shared" si="0"/>
        <v>100</v>
      </c>
    </row>
    <row r="37" spans="1:12" ht="65.25" customHeight="1" outlineLevel="6" x14ac:dyDescent="0.25">
      <c r="A37" s="11" t="s">
        <v>73</v>
      </c>
      <c r="B37" s="21" t="s">
        <v>8</v>
      </c>
      <c r="C37" s="23" t="s">
        <v>10</v>
      </c>
      <c r="D37" s="23" t="s">
        <v>15</v>
      </c>
      <c r="E37" s="21" t="s">
        <v>74</v>
      </c>
      <c r="F37" s="21" t="s">
        <v>14</v>
      </c>
      <c r="G37" s="44" t="s">
        <v>131</v>
      </c>
      <c r="H37" s="21" t="s">
        <v>13</v>
      </c>
      <c r="I37" s="52">
        <v>1191006.73</v>
      </c>
      <c r="J37" s="52">
        <v>1191006.73</v>
      </c>
      <c r="K37" s="32">
        <f t="shared" ref="K37:K38" si="20">I37-J37</f>
        <v>0</v>
      </c>
      <c r="L37" s="52">
        <f t="shared" ref="L37:L38" si="21">J37/I37*100</f>
        <v>100</v>
      </c>
    </row>
    <row r="38" spans="1:12" ht="65.25" customHeight="1" outlineLevel="6" x14ac:dyDescent="0.25">
      <c r="A38" s="11" t="s">
        <v>73</v>
      </c>
      <c r="B38" s="21" t="s">
        <v>8</v>
      </c>
      <c r="C38" s="23" t="s">
        <v>10</v>
      </c>
      <c r="D38" s="23" t="s">
        <v>15</v>
      </c>
      <c r="E38" s="21" t="s">
        <v>74</v>
      </c>
      <c r="F38" s="21" t="s">
        <v>14</v>
      </c>
      <c r="G38" s="44" t="s">
        <v>132</v>
      </c>
      <c r="H38" s="21" t="s">
        <v>13</v>
      </c>
      <c r="I38" s="52">
        <v>1499008.55</v>
      </c>
      <c r="J38" s="52">
        <v>1499008.55</v>
      </c>
      <c r="K38" s="32">
        <f t="shared" si="20"/>
        <v>0</v>
      </c>
      <c r="L38" s="52">
        <f t="shared" si="21"/>
        <v>100</v>
      </c>
    </row>
    <row r="39" spans="1:12" ht="65.25" customHeight="1" outlineLevel="6" x14ac:dyDescent="0.25">
      <c r="A39" s="11" t="s">
        <v>73</v>
      </c>
      <c r="B39" s="21" t="s">
        <v>8</v>
      </c>
      <c r="C39" s="23" t="s">
        <v>10</v>
      </c>
      <c r="D39" s="23" t="s">
        <v>15</v>
      </c>
      <c r="E39" s="21" t="s">
        <v>74</v>
      </c>
      <c r="F39" s="21" t="s">
        <v>14</v>
      </c>
      <c r="G39" s="44" t="s">
        <v>133</v>
      </c>
      <c r="H39" s="21" t="s">
        <v>13</v>
      </c>
      <c r="I39" s="52">
        <v>460048.05</v>
      </c>
      <c r="J39" s="52">
        <v>460048.05</v>
      </c>
      <c r="K39" s="32">
        <f t="shared" ref="K39:K46" si="22">I39-J39</f>
        <v>0</v>
      </c>
      <c r="L39" s="52">
        <f t="shared" ref="L39:L46" si="23">J39/I39*100</f>
        <v>100</v>
      </c>
    </row>
    <row r="40" spans="1:12" ht="65.25" customHeight="1" outlineLevel="6" x14ac:dyDescent="0.25">
      <c r="A40" s="11" t="s">
        <v>73</v>
      </c>
      <c r="B40" s="21" t="s">
        <v>8</v>
      </c>
      <c r="C40" s="23" t="s">
        <v>10</v>
      </c>
      <c r="D40" s="23" t="s">
        <v>15</v>
      </c>
      <c r="E40" s="21" t="s">
        <v>74</v>
      </c>
      <c r="F40" s="21" t="s">
        <v>14</v>
      </c>
      <c r="G40" s="44" t="s">
        <v>134</v>
      </c>
      <c r="H40" s="21" t="s">
        <v>13</v>
      </c>
      <c r="I40" s="52">
        <v>1110782.18</v>
      </c>
      <c r="J40" s="52">
        <v>1110782.18</v>
      </c>
      <c r="K40" s="32">
        <f t="shared" si="22"/>
        <v>0</v>
      </c>
      <c r="L40" s="52">
        <f t="shared" si="23"/>
        <v>100</v>
      </c>
    </row>
    <row r="41" spans="1:12" ht="65.25" customHeight="1" outlineLevel="6" x14ac:dyDescent="0.25">
      <c r="A41" s="11" t="s">
        <v>73</v>
      </c>
      <c r="B41" s="21" t="s">
        <v>8</v>
      </c>
      <c r="C41" s="23" t="s">
        <v>10</v>
      </c>
      <c r="D41" s="23" t="s">
        <v>15</v>
      </c>
      <c r="E41" s="21" t="s">
        <v>74</v>
      </c>
      <c r="F41" s="21" t="s">
        <v>14</v>
      </c>
      <c r="G41" s="44" t="s">
        <v>135</v>
      </c>
      <c r="H41" s="21" t="s">
        <v>13</v>
      </c>
      <c r="I41" s="52">
        <v>903630.12</v>
      </c>
      <c r="J41" s="52">
        <v>903630.12</v>
      </c>
      <c r="K41" s="32">
        <f t="shared" si="22"/>
        <v>0</v>
      </c>
      <c r="L41" s="52">
        <f t="shared" si="23"/>
        <v>100</v>
      </c>
    </row>
    <row r="42" spans="1:12" ht="65.25" customHeight="1" outlineLevel="6" x14ac:dyDescent="0.25">
      <c r="A42" s="11" t="s">
        <v>73</v>
      </c>
      <c r="B42" s="21" t="s">
        <v>8</v>
      </c>
      <c r="C42" s="23" t="s">
        <v>10</v>
      </c>
      <c r="D42" s="23" t="s">
        <v>15</v>
      </c>
      <c r="E42" s="21" t="s">
        <v>74</v>
      </c>
      <c r="F42" s="21" t="s">
        <v>14</v>
      </c>
      <c r="G42" s="44" t="s">
        <v>136</v>
      </c>
      <c r="H42" s="21" t="s">
        <v>13</v>
      </c>
      <c r="I42" s="52">
        <v>1282347.43</v>
      </c>
      <c r="J42" s="52">
        <v>1282347.43</v>
      </c>
      <c r="K42" s="32">
        <f t="shared" si="22"/>
        <v>0</v>
      </c>
      <c r="L42" s="52">
        <f t="shared" si="23"/>
        <v>100</v>
      </c>
    </row>
    <row r="43" spans="1:12" ht="65.25" customHeight="1" outlineLevel="6" x14ac:dyDescent="0.25">
      <c r="A43" s="11" t="s">
        <v>73</v>
      </c>
      <c r="B43" s="21" t="s">
        <v>8</v>
      </c>
      <c r="C43" s="23" t="s">
        <v>10</v>
      </c>
      <c r="D43" s="23" t="s">
        <v>15</v>
      </c>
      <c r="E43" s="21" t="s">
        <v>74</v>
      </c>
      <c r="F43" s="21" t="s">
        <v>14</v>
      </c>
      <c r="G43" s="44" t="s">
        <v>137</v>
      </c>
      <c r="H43" s="21" t="s">
        <v>13</v>
      </c>
      <c r="I43" s="52">
        <v>355487.35</v>
      </c>
      <c r="J43" s="52">
        <v>355487.35</v>
      </c>
      <c r="K43" s="32">
        <f t="shared" si="22"/>
        <v>0</v>
      </c>
      <c r="L43" s="52">
        <f t="shared" si="23"/>
        <v>100</v>
      </c>
    </row>
    <row r="44" spans="1:12" ht="65.25" customHeight="1" outlineLevel="6" x14ac:dyDescent="0.25">
      <c r="A44" s="11" t="s">
        <v>73</v>
      </c>
      <c r="B44" s="21" t="s">
        <v>8</v>
      </c>
      <c r="C44" s="23" t="s">
        <v>10</v>
      </c>
      <c r="D44" s="23" t="s">
        <v>15</v>
      </c>
      <c r="E44" s="21" t="s">
        <v>74</v>
      </c>
      <c r="F44" s="21" t="s">
        <v>14</v>
      </c>
      <c r="G44" s="44" t="s">
        <v>138</v>
      </c>
      <c r="H44" s="21" t="s">
        <v>13</v>
      </c>
      <c r="I44" s="52">
        <v>2130513.1</v>
      </c>
      <c r="J44" s="52">
        <v>2130513.1</v>
      </c>
      <c r="K44" s="32">
        <f t="shared" si="22"/>
        <v>0</v>
      </c>
      <c r="L44" s="52">
        <f t="shared" si="23"/>
        <v>100</v>
      </c>
    </row>
    <row r="45" spans="1:12" ht="65.25" customHeight="1" outlineLevel="6" x14ac:dyDescent="0.25">
      <c r="A45" s="11" t="s">
        <v>73</v>
      </c>
      <c r="B45" s="21" t="s">
        <v>8</v>
      </c>
      <c r="C45" s="23" t="s">
        <v>10</v>
      </c>
      <c r="D45" s="23" t="s">
        <v>15</v>
      </c>
      <c r="E45" s="21" t="s">
        <v>74</v>
      </c>
      <c r="F45" s="21" t="s">
        <v>14</v>
      </c>
      <c r="G45" s="44" t="s">
        <v>139</v>
      </c>
      <c r="H45" s="21" t="s">
        <v>13</v>
      </c>
      <c r="I45" s="52">
        <v>2142322.04</v>
      </c>
      <c r="J45" s="52">
        <v>2142322.04</v>
      </c>
      <c r="K45" s="32">
        <f t="shared" si="22"/>
        <v>0</v>
      </c>
      <c r="L45" s="52">
        <f t="shared" si="23"/>
        <v>100</v>
      </c>
    </row>
    <row r="46" spans="1:12" ht="65.25" customHeight="1" outlineLevel="6" x14ac:dyDescent="0.25">
      <c r="A46" s="11" t="s">
        <v>73</v>
      </c>
      <c r="B46" s="21" t="s">
        <v>8</v>
      </c>
      <c r="C46" s="23" t="s">
        <v>10</v>
      </c>
      <c r="D46" s="23" t="s">
        <v>15</v>
      </c>
      <c r="E46" s="21" t="s">
        <v>74</v>
      </c>
      <c r="F46" s="21" t="s">
        <v>14</v>
      </c>
      <c r="G46" s="44" t="s">
        <v>140</v>
      </c>
      <c r="H46" s="21" t="s">
        <v>13</v>
      </c>
      <c r="I46" s="52">
        <v>1048256.14</v>
      </c>
      <c r="J46" s="52">
        <v>1048256.13</v>
      </c>
      <c r="K46" s="32">
        <f t="shared" si="22"/>
        <v>1.0000000009313226E-2</v>
      </c>
      <c r="L46" s="52">
        <f t="shared" si="23"/>
        <v>99.999999046034688</v>
      </c>
    </row>
    <row r="47" spans="1:12" ht="65.25" customHeight="1" outlineLevel="6" x14ac:dyDescent="0.25">
      <c r="A47" s="11" t="s">
        <v>73</v>
      </c>
      <c r="B47" s="21" t="s">
        <v>8</v>
      </c>
      <c r="C47" s="23" t="s">
        <v>10</v>
      </c>
      <c r="D47" s="23" t="s">
        <v>15</v>
      </c>
      <c r="E47" s="21" t="s">
        <v>74</v>
      </c>
      <c r="F47" s="21" t="s">
        <v>14</v>
      </c>
      <c r="G47" s="44" t="s">
        <v>146</v>
      </c>
      <c r="H47" s="21" t="s">
        <v>13</v>
      </c>
      <c r="I47" s="52">
        <v>1201752.0900000001</v>
      </c>
      <c r="J47" s="52">
        <v>1201752.0900000001</v>
      </c>
      <c r="K47" s="32">
        <f t="shared" ref="K47:K48" si="24">I47-J47</f>
        <v>0</v>
      </c>
      <c r="L47" s="52">
        <f t="shared" ref="L47:L48" si="25">J47/I47*100</f>
        <v>100</v>
      </c>
    </row>
    <row r="48" spans="1:12" ht="65.25" customHeight="1" outlineLevel="6" x14ac:dyDescent="0.25">
      <c r="A48" s="11" t="s">
        <v>73</v>
      </c>
      <c r="B48" s="21" t="s">
        <v>8</v>
      </c>
      <c r="C48" s="23" t="s">
        <v>10</v>
      </c>
      <c r="D48" s="23" t="s">
        <v>15</v>
      </c>
      <c r="E48" s="21" t="s">
        <v>74</v>
      </c>
      <c r="F48" s="21" t="s">
        <v>14</v>
      </c>
      <c r="G48" s="44" t="s">
        <v>147</v>
      </c>
      <c r="H48" s="21" t="s">
        <v>13</v>
      </c>
      <c r="I48" s="52">
        <v>1938960.74</v>
      </c>
      <c r="J48" s="52">
        <v>1938954.79</v>
      </c>
      <c r="K48" s="32">
        <f t="shared" si="24"/>
        <v>5.9499999999534339</v>
      </c>
      <c r="L48" s="52">
        <f t="shared" si="25"/>
        <v>99.999693134580951</v>
      </c>
    </row>
    <row r="49" spans="1:12" ht="116.25" customHeight="1" x14ac:dyDescent="0.25">
      <c r="A49" s="43" t="s">
        <v>75</v>
      </c>
      <c r="B49" s="21" t="s">
        <v>8</v>
      </c>
      <c r="C49" s="23" t="s">
        <v>16</v>
      </c>
      <c r="D49" s="23" t="s">
        <v>15</v>
      </c>
      <c r="E49" s="23" t="s">
        <v>76</v>
      </c>
      <c r="F49" s="21">
        <v>521</v>
      </c>
      <c r="G49" s="58" t="s">
        <v>106</v>
      </c>
      <c r="H49" s="21" t="s">
        <v>13</v>
      </c>
      <c r="I49" s="48">
        <v>6849600</v>
      </c>
      <c r="J49" s="33">
        <v>6849600</v>
      </c>
      <c r="K49" s="32">
        <f t="shared" si="4"/>
        <v>0</v>
      </c>
      <c r="L49" s="52">
        <f t="shared" si="0"/>
        <v>100</v>
      </c>
    </row>
    <row r="50" spans="1:12" ht="113.25" customHeight="1" x14ac:dyDescent="0.25">
      <c r="A50" s="43" t="s">
        <v>86</v>
      </c>
      <c r="B50" s="21" t="s">
        <v>8</v>
      </c>
      <c r="C50" s="21" t="s">
        <v>16</v>
      </c>
      <c r="D50" s="21" t="s">
        <v>15</v>
      </c>
      <c r="E50" s="21" t="s">
        <v>87</v>
      </c>
      <c r="F50" s="21" t="s">
        <v>14</v>
      </c>
      <c r="G50" s="23" t="s">
        <v>107</v>
      </c>
      <c r="H50" s="21" t="s">
        <v>13</v>
      </c>
      <c r="I50" s="52">
        <v>5488200</v>
      </c>
      <c r="J50" s="33">
        <v>5488200</v>
      </c>
      <c r="K50" s="32">
        <f t="shared" si="4"/>
        <v>0</v>
      </c>
      <c r="L50" s="52">
        <f t="shared" si="0"/>
        <v>100</v>
      </c>
    </row>
    <row r="51" spans="1:12" x14ac:dyDescent="0.25">
      <c r="I51" s="8"/>
      <c r="J51" s="8"/>
      <c r="K51" s="8"/>
    </row>
    <row r="52" spans="1:12" x14ac:dyDescent="0.25">
      <c r="J52" s="8"/>
    </row>
    <row r="55" spans="1:12" x14ac:dyDescent="0.25">
      <c r="I55" s="49"/>
    </row>
  </sheetData>
  <mergeCells count="1">
    <mergeCell ref="A2:I2"/>
  </mergeCells>
  <pageMargins left="0" right="0" top="0" bottom="0" header="0.31496062992125984" footer="0.31496062992125984"/>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7464167-F98D-4A96-A1DA-85A1A73E47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краевые</vt:lpstr>
      <vt:lpstr>федеральные</vt:lpstr>
      <vt:lpstr>краевые!Область_печати</vt:lpstr>
      <vt:lpstr>федеральные!Область_печати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Гасилова Надежда Георгиевна</dc:creator>
  <cp:lastModifiedBy>Цыбегмит Бадмацыреновна Дылыкова</cp:lastModifiedBy>
  <cp:lastPrinted>2025-11-01T07:58:07Z</cp:lastPrinted>
  <dcterms:created xsi:type="dcterms:W3CDTF">2020-01-10T07:57:36Z</dcterms:created>
  <dcterms:modified xsi:type="dcterms:W3CDTF">2025-12-24T03:05:39Z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___ Новый вариант ___.xlsx</vt:lpwstr>
  </property>
  <property fmtid="{D5CDD505-2E9C-101B-9397-08002B2CF9AE}" pid="3" name="Название отчета">
    <vt:lpwstr>___ Новый вариант ___.xlsx</vt:lpwstr>
  </property>
  <property fmtid="{D5CDD505-2E9C-101B-9397-08002B2CF9AE}" pid="4" name="Версия клиента">
    <vt:lpwstr>19.2.27.11050</vt:lpwstr>
  </property>
  <property fmtid="{D5CDD505-2E9C-101B-9397-08002B2CF9AE}" pid="5" name="Версия базы">
    <vt:lpwstr>19.2.2804.1920220298</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bud_2020</vt:lpwstr>
  </property>
  <property fmtid="{D5CDD505-2E9C-101B-9397-08002B2CF9AE}" pid="9" name="Пользователь">
    <vt:lpwstr>гасилова</vt:lpwstr>
  </property>
  <property fmtid="{D5CDD505-2E9C-101B-9397-08002B2CF9AE}" pid="10" name="Шаблон">
    <vt:lpwstr>sqr_rosp_svod2016.xlt</vt:lpwstr>
  </property>
  <property fmtid="{D5CDD505-2E9C-101B-9397-08002B2CF9AE}" pid="11" name="Локальная база">
    <vt:lpwstr>не используется</vt:lpwstr>
  </property>
</Properties>
</file>