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На сайт\О_финансирования\Справка по финансированию 2026\"/>
    </mc:Choice>
  </mc:AlternateContent>
  <bookViews>
    <workbookView xWindow="150" yWindow="1215" windowWidth="19320" windowHeight="12630" activeTab="1"/>
  </bookViews>
  <sheets>
    <sheet name="краевые" sheetId="3" r:id="rId1"/>
    <sheet name="федеральные" sheetId="4" r:id="rId2"/>
  </sheets>
  <definedNames>
    <definedName name="_xlnm.Print_Area" localSheetId="0">краевые!$A$1:$L$40</definedName>
    <definedName name="_xlnm.Print_Area" localSheetId="1">федеральные!$A$1:$L$23</definedName>
  </definedNames>
  <calcPr calcId="152511"/>
</workbook>
</file>

<file path=xl/calcChain.xml><?xml version="1.0" encoding="utf-8"?>
<calcChain xmlns="http://schemas.openxmlformats.org/spreadsheetml/2006/main">
  <c r="L39" i="3" l="1"/>
  <c r="K39" i="3"/>
  <c r="L40" i="3"/>
  <c r="K40" i="3"/>
  <c r="L38" i="3"/>
  <c r="K38" i="3"/>
  <c r="L37" i="3"/>
  <c r="K37" i="3"/>
  <c r="L36" i="3"/>
  <c r="K36" i="3"/>
  <c r="L35" i="3"/>
  <c r="K35" i="3"/>
  <c r="L34" i="3"/>
  <c r="K34" i="3"/>
  <c r="L33" i="3"/>
  <c r="K33" i="3"/>
  <c r="K32" i="3"/>
  <c r="L32" i="3"/>
  <c r="K31" i="3"/>
  <c r="L31" i="3"/>
  <c r="K30" i="3"/>
  <c r="L30" i="3"/>
  <c r="K29" i="3"/>
  <c r="L29" i="3"/>
  <c r="L27" i="3"/>
  <c r="K27" i="3"/>
  <c r="L26" i="3"/>
  <c r="K26" i="3"/>
  <c r="L25" i="3"/>
  <c r="K25" i="3"/>
  <c r="L24" i="3"/>
  <c r="K24" i="3"/>
  <c r="L23" i="3"/>
  <c r="K23" i="3"/>
  <c r="L15" i="3"/>
  <c r="K15" i="3"/>
  <c r="L11" i="4"/>
  <c r="K11" i="4"/>
  <c r="L10" i="4"/>
  <c r="K10" i="4"/>
  <c r="L9" i="4"/>
  <c r="K9" i="4"/>
  <c r="J5" i="3" l="1"/>
  <c r="I5" i="3"/>
  <c r="K6" i="3"/>
  <c r="L18" i="3" l="1"/>
  <c r="K18" i="3"/>
  <c r="L7" i="3" l="1"/>
  <c r="L8" i="3"/>
  <c r="L9" i="3"/>
  <c r="L10" i="3"/>
  <c r="L11" i="3"/>
  <c r="L12" i="3"/>
  <c r="L13" i="3"/>
  <c r="L14" i="3"/>
  <c r="L19" i="3"/>
  <c r="L20" i="3"/>
  <c r="L21" i="3"/>
  <c r="L22" i="3"/>
  <c r="L28" i="3"/>
  <c r="J4" i="4" l="1"/>
  <c r="K6" i="4" l="1"/>
  <c r="L6" i="4"/>
  <c r="I4" i="4" l="1"/>
  <c r="L5" i="4"/>
  <c r="K5" i="4"/>
  <c r="I41" i="3" l="1"/>
  <c r="K7" i="4"/>
  <c r="K8" i="4"/>
  <c r="K12" i="4"/>
  <c r="K13" i="4"/>
  <c r="K14" i="4"/>
  <c r="K15" i="4"/>
  <c r="K16" i="4"/>
  <c r="K17" i="4"/>
  <c r="K18" i="4"/>
  <c r="K19" i="4"/>
  <c r="K20" i="4"/>
  <c r="K21" i="4"/>
  <c r="K22" i="4"/>
  <c r="K23" i="4"/>
  <c r="K7" i="3"/>
  <c r="K8" i="3"/>
  <c r="K9" i="3"/>
  <c r="K10" i="3"/>
  <c r="K11" i="3"/>
  <c r="K12" i="3"/>
  <c r="K13" i="3"/>
  <c r="K14" i="3"/>
  <c r="K16" i="3"/>
  <c r="K17" i="3"/>
  <c r="K19" i="3"/>
  <c r="K20" i="3"/>
  <c r="K21" i="3"/>
  <c r="K22" i="3"/>
  <c r="K28" i="3"/>
  <c r="L7" i="4"/>
  <c r="K5" i="3" l="1"/>
  <c r="K4" i="4"/>
  <c r="L21" i="4"/>
  <c r="L8" i="4" l="1"/>
  <c r="L12" i="4"/>
  <c r="O12" i="4"/>
  <c r="T12" i="4"/>
  <c r="L23" i="4" l="1"/>
  <c r="L19" i="4" l="1"/>
  <c r="L18" i="4"/>
  <c r="L17" i="4"/>
  <c r="L16" i="4"/>
  <c r="L15" i="4"/>
  <c r="L14" i="4"/>
  <c r="L13" i="4"/>
  <c r="L22" i="4" l="1"/>
  <c r="L20" i="4"/>
  <c r="T13" i="4" l="1"/>
  <c r="L4" i="4"/>
  <c r="O13" i="4" l="1"/>
  <c r="J41" i="3" l="1"/>
  <c r="K41" i="3" l="1"/>
  <c r="L5" i="3"/>
</calcChain>
</file>

<file path=xl/sharedStrings.xml><?xml version="1.0" encoding="utf-8"?>
<sst xmlns="http://schemas.openxmlformats.org/spreadsheetml/2006/main" count="361" uniqueCount="91">
  <si>
    <t>Документ, учреждение</t>
  </si>
  <si>
    <t>Вед.</t>
  </si>
  <si>
    <t>Разд.</t>
  </si>
  <si>
    <t>Подр.</t>
  </si>
  <si>
    <t>Ц.ст.</t>
  </si>
  <si>
    <t>Расх.</t>
  </si>
  <si>
    <t>ДопКласс</t>
  </si>
  <si>
    <t>РегКласс</t>
  </si>
  <si>
    <t>066</t>
  </si>
  <si>
    <t>04</t>
  </si>
  <si>
    <t>05</t>
  </si>
  <si>
    <t>811</t>
  </si>
  <si>
    <t>02</t>
  </si>
  <si>
    <t>01</t>
  </si>
  <si>
    <t>521</t>
  </si>
  <si>
    <t>03</t>
  </si>
  <si>
    <t>10</t>
  </si>
  <si>
    <t>Министерство сельского хозяйства Забайкальского края</t>
  </si>
  <si>
    <t>Государственная поддержка сельского хозяйства</t>
  </si>
  <si>
    <t>РК</t>
  </si>
  <si>
    <t xml:space="preserve">% </t>
  </si>
  <si>
    <t>Участие в презентации продукции предприятий пищевой и перерабатывающей промышленности и прочие мероприятия</t>
  </si>
  <si>
    <t>Подготовка проектов межевания земельных участков и на проведение кадастровых работ</t>
  </si>
  <si>
    <t>Проведение выставки сельскохозяйственных животных</t>
  </si>
  <si>
    <t>сельское хозяйство</t>
  </si>
  <si>
    <t>финансирование</t>
  </si>
  <si>
    <t>лимит</t>
  </si>
  <si>
    <t>Стимулирование увеличения производства картофеля и овощей</t>
  </si>
  <si>
    <t>Оказание поддержки искусственного осеменения сельскохозяйственных животных</t>
  </si>
  <si>
    <t>0520107022</t>
  </si>
  <si>
    <t>0520107023</t>
  </si>
  <si>
    <t>Оказание поддержки элитного семеноводства</t>
  </si>
  <si>
    <t>0520107082</t>
  </si>
  <si>
    <t>Оказание поддержки производства продукции растениеводства</t>
  </si>
  <si>
    <t>0520107086</t>
  </si>
  <si>
    <t>0520107089</t>
  </si>
  <si>
    <t>Реализация мер поддержки мероприятий Комплексной программы развития овцеводства в Забайкальском крае до 2030 года</t>
  </si>
  <si>
    <t>Проведение научно-исследовательских, опытно-конструкторских, технологических работ</t>
  </si>
  <si>
    <t>0520107090</t>
  </si>
  <si>
    <t>0520107262</t>
  </si>
  <si>
    <t>Реализация мер поддержки мероприятий по модернизации объектов АПК, приобретению техники и оборудования</t>
  </si>
  <si>
    <t>0520107402</t>
  </si>
  <si>
    <t>0520107407</t>
  </si>
  <si>
    <t>05201R0140</t>
  </si>
  <si>
    <t>05201R3580</t>
  </si>
  <si>
    <t>05201R5012</t>
  </si>
  <si>
    <t>05201R5013</t>
  </si>
  <si>
    <t>05201R5014</t>
  </si>
  <si>
    <t>05201R5015</t>
  </si>
  <si>
    <t>05201R5016</t>
  </si>
  <si>
    <t>05201R5017</t>
  </si>
  <si>
    <t>05201R5018</t>
  </si>
  <si>
    <t>05202R5980</t>
  </si>
  <si>
    <t>05202R5990</t>
  </si>
  <si>
    <t>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</si>
  <si>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32204R5763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</si>
  <si>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</si>
  <si>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32201R5764</t>
  </si>
  <si>
    <t xml:space="preserve">Оказание поддержки производства и реализации яйца </t>
  </si>
  <si>
    <t>Реализация мероприятий по содействию повышения кадровой обеспеченности предприятий агропромышленного комплекса</t>
  </si>
  <si>
    <t>051Е455330</t>
  </si>
  <si>
    <t>Уничтожение очагов произрастания дикорастущей конопли</t>
  </si>
  <si>
    <t>09</t>
  </si>
  <si>
    <t>Справка по финансированию мероприятий из краевого бюджета на 12 января 2026 года</t>
  </si>
  <si>
    <t>Сумма на 2026 год</t>
  </si>
  <si>
    <t>Факт на 12.01.2026</t>
  </si>
  <si>
    <t>Остаток ЛБА на 12.01.2026 г</t>
  </si>
  <si>
    <t xml:space="preserve">                                                 Справка по финансированию мероприятий из федерального бюджета на  12 января 2026 года</t>
  </si>
  <si>
    <t>Поддержка приоритетных направлений малого агробизнеса (субсидии на развитие фермерских хозяйств)</t>
  </si>
  <si>
    <t>05201R0161</t>
  </si>
  <si>
    <t>Поддержка приоритетных направлений малого агробизнеса (субсидии на развитие сельскохозяйственных потребительских кооперативов)</t>
  </si>
  <si>
    <t>05201R0162</t>
  </si>
  <si>
    <t>Поддержка приоритетных направлений малого агробизнеса (субсидия на создание и развитие системы поддержки малых сельскохозяйственных товаропроизводителей)</t>
  </si>
  <si>
    <t>05201R0163</t>
  </si>
  <si>
    <t>Поддержка приоритетных направлений малого агробизнеса (субсидия на осуществление деятельности центра компетенций в сфере сельскохозяйственной кооперации и поддержки фермеров)</t>
  </si>
  <si>
    <t>05201R0164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</si>
  <si>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</si>
  <si>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(мясное скотоводство)</t>
  </si>
  <si>
    <t>Поддержка приоритетных направлений агропромышленного комплекса (традиционные подотрасли сельского хозяйства и северное оленеводство)</t>
  </si>
  <si>
    <t>Поддержка приоритетных направлений агропромышленного комплекса  (племенное животноводство)</t>
  </si>
  <si>
    <t>Поддержка приоритетных направлений агропромышленного комплекса  (развитие овцеводства и козоводства и производство шерсти)</t>
  </si>
  <si>
    <t>Поддержка приоритетных направлений агропромышленного комплекса (проведение агротехнологических работ, повышение уровня экологической безопасности сельскохозяйственного производства, а также повышение плодородия почв и качества почв)</t>
  </si>
  <si>
    <t>Поддержка приоритетных направлений агропромышленного комплекса  (сельскохозяйственное страхование)</t>
  </si>
  <si>
    <t>Поддержка приоритетных направлений агропромышленного комплекса  (поддержка элитного семеноводства)</t>
  </si>
  <si>
    <t>Проведение мелиоративных мероприятий</t>
  </si>
  <si>
    <t>Пилотный проект по развитию овцеводства и скотоводства в Забайкальском крае (Семейная ферма. Забайкалье)</t>
  </si>
  <si>
    <t>0520107093</t>
  </si>
  <si>
    <t>Осуществление индивидуальной предпринимательской деятельности в сфере сельского хозяйства</t>
  </si>
  <si>
    <t>0520107098</t>
  </si>
  <si>
    <t>Возмещение части затрат переработчикам на закуп сельскохозяйственной продукции у сельскохозяйственных товаропроизводителей</t>
  </si>
  <si>
    <t>0520107099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</si>
</sst>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164" fontId="4" fillId="0" borderId="0" applyFont="0" applyFill="0" applyBorder="0" applyAlignment="0" applyProtection="0"/>
    <xf numFmtId="49" fontId="9" fillId="0" borderId="9">
      <alignment horizontal="center" vertical="top" shrinkToFit="1"/>
    </xf>
    <xf numFmtId="49" fontId="10" fillId="0" borderId="9">
      <alignment horizontal="center" vertical="top" shrinkToFit="1"/>
    </xf>
    <xf numFmtId="4" fontId="11" fillId="0" borderId="9">
      <alignment horizontal="right" vertical="top" shrinkToFit="1"/>
    </xf>
  </cellStyleXfs>
  <cellXfs count="65">
    <xf numFmtId="0" fontId="0" fillId="0" borderId="0" xfId="0"/>
    <xf numFmtId="0" fontId="8" fillId="5" borderId="0" xfId="0" applyFont="1" applyFill="1" applyProtection="1"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8" fillId="5" borderId="4" xfId="0" applyFont="1" applyFill="1" applyBorder="1" applyAlignment="1" applyProtection="1">
      <alignment vertical="top"/>
      <protection locked="0"/>
    </xf>
    <xf numFmtId="0" fontId="8" fillId="5" borderId="4" xfId="0" applyFont="1" applyFill="1" applyBorder="1" applyProtection="1">
      <protection locked="0"/>
    </xf>
    <xf numFmtId="1" fontId="5" fillId="5" borderId="2" xfId="6" applyNumberFormat="1" applyFont="1" applyFill="1" applyProtection="1">
      <alignment horizontal="center" vertical="top" shrinkToFit="1"/>
    </xf>
    <xf numFmtId="0" fontId="5" fillId="5" borderId="2" xfId="4" applyNumberFormat="1" applyFont="1" applyFill="1" applyAlignment="1" applyProtection="1">
      <alignment horizontal="center" vertical="top" wrapText="1"/>
    </xf>
    <xf numFmtId="164" fontId="8" fillId="5" borderId="0" xfId="0" applyNumberFormat="1" applyFont="1" applyFill="1" applyProtection="1"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5" fillId="5" borderId="2" xfId="5" applyNumberFormat="1" applyFont="1" applyFill="1" applyAlignment="1" applyProtection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4" xfId="5" applyNumberFormat="1" applyFont="1" applyFill="1" applyBorder="1" applyAlignment="1" applyProtection="1">
      <alignment horizontal="left" vertical="top" wrapText="1"/>
    </xf>
    <xf numFmtId="1" fontId="5" fillId="5" borderId="12" xfId="6" applyNumberFormat="1" applyFont="1" applyFill="1" applyBorder="1" applyProtection="1">
      <alignment horizontal="center" vertical="top" shrinkToFit="1"/>
    </xf>
    <xf numFmtId="1" fontId="5" fillId="5" borderId="6" xfId="6" applyNumberFormat="1" applyFont="1" applyFill="1" applyBorder="1" applyProtection="1">
      <alignment horizontal="center" vertical="top" shrinkToFit="1"/>
    </xf>
    <xf numFmtId="1" fontId="5" fillId="5" borderId="4" xfId="6" applyNumberFormat="1" applyFont="1" applyFill="1" applyBorder="1" applyProtection="1">
      <alignment horizontal="center" vertical="top" shrinkToFit="1"/>
    </xf>
    <xf numFmtId="165" fontId="8" fillId="5" borderId="8" xfId="0" applyNumberFormat="1" applyFont="1" applyFill="1" applyBorder="1" applyAlignment="1" applyProtection="1">
      <alignment vertical="top"/>
      <protection locked="0"/>
    </xf>
    <xf numFmtId="49" fontId="5" fillId="5" borderId="4" xfId="6" applyNumberFormat="1" applyFont="1" applyFill="1" applyBorder="1" applyProtection="1">
      <alignment horizontal="center" vertical="top" shrinkToFit="1"/>
    </xf>
    <xf numFmtId="4" fontId="8" fillId="5" borderId="4" xfId="0" applyNumberFormat="1" applyFont="1" applyFill="1" applyBorder="1" applyProtection="1">
      <protection locked="0"/>
    </xf>
    <xf numFmtId="49" fontId="5" fillId="5" borderId="2" xfId="6" applyNumberFormat="1" applyFont="1" applyFill="1" applyProtection="1">
      <alignment horizontal="center" vertical="top" shrinkToFit="1"/>
    </xf>
    <xf numFmtId="4" fontId="8" fillId="5" borderId="4" xfId="0" applyNumberFormat="1" applyFont="1" applyFill="1" applyBorder="1" applyAlignment="1" applyProtection="1">
      <alignment vertical="top"/>
      <protection locked="0"/>
    </xf>
    <xf numFmtId="164" fontId="8" fillId="5" borderId="4" xfId="25" applyFont="1" applyFill="1" applyBorder="1" applyAlignment="1" applyProtection="1">
      <alignment vertical="top"/>
      <protection locked="0"/>
    </xf>
    <xf numFmtId="164" fontId="8" fillId="5" borderId="8" xfId="25" applyFont="1" applyFill="1" applyBorder="1" applyAlignment="1" applyProtection="1">
      <alignment vertical="top"/>
      <protection locked="0"/>
    </xf>
    <xf numFmtId="164" fontId="5" fillId="5" borderId="4" xfId="25" applyFont="1" applyFill="1" applyBorder="1" applyAlignment="1" applyProtection="1">
      <alignment horizontal="right" vertical="top" shrinkToFit="1"/>
    </xf>
    <xf numFmtId="164" fontId="5" fillId="5" borderId="7" xfId="25" applyFont="1" applyFill="1" applyBorder="1" applyAlignment="1" applyProtection="1">
      <alignment horizontal="center" vertical="top" shrinkToFit="1"/>
    </xf>
    <xf numFmtId="0" fontId="8" fillId="5" borderId="1" xfId="0" applyFont="1" applyFill="1" applyBorder="1" applyProtection="1">
      <protection locked="0"/>
    </xf>
    <xf numFmtId="4" fontId="6" fillId="5" borderId="4" xfId="7" applyNumberFormat="1" applyFont="1" applyFill="1" applyBorder="1" applyProtection="1">
      <alignment horizontal="right" vertical="top" shrinkToFit="1"/>
    </xf>
    <xf numFmtId="0" fontId="5" fillId="5" borderId="4" xfId="26" applyNumberFormat="1" applyFont="1" applyFill="1" applyBorder="1" applyAlignment="1" applyProtection="1">
      <alignment horizontal="left" vertical="top" wrapText="1"/>
    </xf>
    <xf numFmtId="49" fontId="5" fillId="5" borderId="4" xfId="27" applyNumberFormat="1" applyFont="1" applyFill="1" applyBorder="1" applyProtection="1">
      <alignment horizontal="center" vertical="top" shrinkToFit="1"/>
    </xf>
    <xf numFmtId="4" fontId="5" fillId="5" borderId="4" xfId="7" applyNumberFormat="1" applyFont="1" applyFill="1" applyBorder="1" applyProtection="1">
      <alignment horizontal="right" vertical="top" shrinkToFit="1"/>
    </xf>
    <xf numFmtId="164" fontId="5" fillId="5" borderId="4" xfId="25" applyFont="1" applyFill="1" applyBorder="1" applyAlignment="1" applyProtection="1">
      <alignment horizontal="center" vertical="top" shrinkToFit="1"/>
    </xf>
    <xf numFmtId="4" fontId="5" fillId="5" borderId="4" xfId="7" applyNumberFormat="1" applyFont="1" applyFill="1" applyBorder="1" applyAlignment="1" applyProtection="1">
      <alignment horizontal="center" vertical="top" shrinkToFit="1"/>
    </xf>
    <xf numFmtId="43" fontId="8" fillId="5" borderId="0" xfId="0" applyNumberFormat="1" applyFont="1" applyFill="1" applyProtection="1">
      <protection locked="0"/>
    </xf>
    <xf numFmtId="164" fontId="8" fillId="5" borderId="0" xfId="25" applyFont="1" applyFill="1" applyProtection="1">
      <protection locked="0"/>
    </xf>
    <xf numFmtId="164" fontId="8" fillId="5" borderId="4" xfId="25" applyFont="1" applyFill="1" applyBorder="1" applyAlignment="1">
      <alignment vertical="top" wrapText="1"/>
    </xf>
    <xf numFmtId="4" fontId="5" fillId="5" borderId="4" xfId="7" applyNumberFormat="1" applyFont="1" applyFill="1" applyBorder="1" applyAlignment="1" applyProtection="1">
      <alignment horizontal="right" vertical="top" shrinkToFit="1"/>
    </xf>
    <xf numFmtId="164" fontId="8" fillId="5" borderId="1" xfId="25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4" fontId="8" fillId="5" borderId="1" xfId="0" applyNumberFormat="1" applyFont="1" applyFill="1" applyBorder="1" applyProtection="1">
      <protection locked="0"/>
    </xf>
    <xf numFmtId="0" fontId="5" fillId="5" borderId="6" xfId="4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Alignment="1" applyProtection="1"/>
    <xf numFmtId="49" fontId="5" fillId="5" borderId="4" xfId="26" applyNumberFormat="1" applyFont="1" applyFill="1" applyBorder="1" applyProtection="1">
      <alignment horizontal="center" vertical="top" shrinkToFit="1"/>
    </xf>
    <xf numFmtId="0" fontId="7" fillId="5" borderId="8" xfId="25" applyNumberFormat="1" applyFont="1" applyFill="1" applyBorder="1" applyAlignment="1">
      <alignment horizontal="left" vertical="top" wrapText="1"/>
    </xf>
    <xf numFmtId="164" fontId="6" fillId="5" borderId="7" xfId="25" applyFont="1" applyFill="1" applyBorder="1" applyAlignment="1" applyProtection="1">
      <alignment horizontal="right" vertical="top" shrinkToFit="1"/>
    </xf>
    <xf numFmtId="1" fontId="5" fillId="5" borderId="13" xfId="6" applyNumberFormat="1" applyFont="1" applyFill="1" applyBorder="1" applyProtection="1">
      <alignment horizontal="center" vertical="top" shrinkToFit="1"/>
    </xf>
    <xf numFmtId="4" fontId="8" fillId="5" borderId="8" xfId="0" applyNumberFormat="1" applyFont="1" applyFill="1" applyBorder="1" applyAlignment="1" applyProtection="1">
      <alignment vertical="top"/>
      <protection locked="0"/>
    </xf>
    <xf numFmtId="165" fontId="7" fillId="5" borderId="8" xfId="0" applyNumberFormat="1" applyFont="1" applyFill="1" applyBorder="1" applyAlignment="1" applyProtection="1">
      <alignment vertical="top"/>
      <protection locked="0"/>
    </xf>
    <xf numFmtId="0" fontId="6" fillId="5" borderId="1" xfId="1" applyNumberFormat="1" applyFont="1" applyFill="1" applyProtection="1">
      <alignment horizontal="center"/>
    </xf>
    <xf numFmtId="0" fontId="6" fillId="5" borderId="1" xfId="1" applyFont="1" applyFill="1">
      <alignment horizontal="center"/>
    </xf>
    <xf numFmtId="0" fontId="5" fillId="5" borderId="1" xfId="3" applyNumberFormat="1" applyFont="1" applyFill="1" applyProtection="1">
      <alignment horizontal="right"/>
    </xf>
    <xf numFmtId="0" fontId="5" fillId="5" borderId="1" xfId="3" applyFont="1" applyFill="1">
      <alignment horizontal="right"/>
    </xf>
    <xf numFmtId="0" fontId="6" fillId="5" borderId="1" xfId="1" applyNumberFormat="1" applyFont="1" applyFill="1" applyAlignment="1" applyProtection="1">
      <alignment horizontal="center"/>
    </xf>
    <xf numFmtId="0" fontId="5" fillId="5" borderId="13" xfId="5" applyNumberFormat="1" applyFont="1" applyFill="1" applyBorder="1" applyAlignment="1" applyProtection="1">
      <alignment horizontal="left" vertical="top" wrapText="1"/>
    </xf>
    <xf numFmtId="49" fontId="5" fillId="5" borderId="13" xfId="6" applyNumberFormat="1" applyFont="1" applyFill="1" applyBorder="1" applyProtection="1">
      <alignment horizontal="center" vertical="top" shrinkToFit="1"/>
    </xf>
    <xf numFmtId="164" fontId="5" fillId="5" borderId="10" xfId="25" applyFont="1" applyFill="1" applyBorder="1" applyAlignment="1" applyProtection="1">
      <alignment horizontal="center" vertical="top" shrinkToFit="1"/>
    </xf>
    <xf numFmtId="164" fontId="8" fillId="5" borderId="11" xfId="25" applyFont="1" applyFill="1" applyBorder="1" applyAlignment="1" applyProtection="1">
      <alignment vertical="top"/>
      <protection locked="0"/>
    </xf>
    <xf numFmtId="4" fontId="8" fillId="5" borderId="11" xfId="0" applyNumberFormat="1" applyFont="1" applyFill="1" applyBorder="1" applyAlignment="1" applyProtection="1">
      <alignment vertical="top"/>
      <protection locked="0"/>
    </xf>
    <xf numFmtId="0" fontId="5" fillId="5" borderId="8" xfId="5" applyNumberFormat="1" applyFont="1" applyFill="1" applyBorder="1" applyAlignment="1" applyProtection="1">
      <alignment horizontal="left" vertical="top" wrapText="1"/>
    </xf>
    <xf numFmtId="1" fontId="5" fillId="5" borderId="14" xfId="6" applyNumberFormat="1" applyFont="1" applyFill="1" applyBorder="1" applyProtection="1">
      <alignment horizontal="center" vertical="top" shrinkToFit="1"/>
    </xf>
    <xf numFmtId="49" fontId="5" fillId="5" borderId="6" xfId="6" applyNumberFormat="1" applyFont="1" applyFill="1" applyBorder="1" applyProtection="1">
      <alignment horizontal="center" vertical="top" shrinkToFit="1"/>
    </xf>
    <xf numFmtId="4" fontId="5" fillId="5" borderId="7" xfId="7" applyNumberFormat="1" applyFont="1" applyFill="1" applyBorder="1" applyAlignment="1" applyProtection="1">
      <alignment horizontal="center" vertical="top" shrinkToFit="1"/>
    </xf>
    <xf numFmtId="164" fontId="5" fillId="5" borderId="5" xfId="25" applyFont="1" applyFill="1" applyBorder="1" applyAlignment="1" applyProtection="1">
      <alignment horizontal="center" vertical="top" shrinkToFit="1"/>
    </xf>
    <xf numFmtId="0" fontId="5" fillId="5" borderId="8" xfId="0" applyFont="1" applyFill="1" applyBorder="1" applyAlignment="1">
      <alignment vertical="top" wrapText="1"/>
    </xf>
    <xf numFmtId="0" fontId="5" fillId="5" borderId="4" xfId="0" quotePrefix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</cellXfs>
  <cellStyles count="29">
    <cellStyle name="br" xfId="15"/>
    <cellStyle name="col" xfId="14"/>
    <cellStyle name="ex66" xfId="27"/>
    <cellStyle name="ex67" xfId="26"/>
    <cellStyle name="ex68" xfId="28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  <cellStyle name="Финансовый" xfId="25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view="pageBreakPreview" zoomScaleSheetLayoutView="100" workbookViewId="0">
      <selection activeCell="G12" sqref="G12"/>
    </sheetView>
  </sheetViews>
  <sheetFormatPr defaultRowHeight="15" outlineLevelRow="6" x14ac:dyDescent="0.25"/>
  <cols>
    <col min="1" max="1" width="52" style="1" customWidth="1"/>
    <col min="2" max="2" width="6" style="1" customWidth="1"/>
    <col min="3" max="3" width="6.28515625" style="1" customWidth="1"/>
    <col min="4" max="4" width="6.42578125" style="1" customWidth="1"/>
    <col min="5" max="5" width="12.42578125" style="1" customWidth="1"/>
    <col min="6" max="6" width="6" style="1" customWidth="1"/>
    <col min="7" max="7" width="22.42578125" style="1" customWidth="1"/>
    <col min="8" max="8" width="4.7109375" style="1" customWidth="1"/>
    <col min="9" max="9" width="20.140625" style="1" customWidth="1"/>
    <col min="10" max="10" width="19" style="1" customWidth="1"/>
    <col min="11" max="11" width="18.5703125" style="1" customWidth="1"/>
    <col min="12" max="12" width="9.140625" style="1"/>
    <col min="13" max="13" width="18.140625" style="1" customWidth="1"/>
    <col min="14" max="14" width="16.85546875" style="1" bestFit="1" customWidth="1"/>
    <col min="15" max="15" width="17" style="1" customWidth="1"/>
    <col min="16" max="16384" width="9.140625" style="1"/>
  </cols>
  <sheetData>
    <row r="1" spans="1:14" ht="15.75" customHeight="1" x14ac:dyDescent="0.25">
      <c r="A1" s="47"/>
      <c r="B1" s="48"/>
      <c r="C1" s="48"/>
      <c r="D1" s="48"/>
      <c r="E1" s="48"/>
      <c r="F1" s="48"/>
      <c r="G1" s="48"/>
      <c r="H1" s="48"/>
      <c r="I1" s="48"/>
    </row>
    <row r="2" spans="1:14" ht="15.75" customHeight="1" x14ac:dyDescent="0.25">
      <c r="A2" s="51" t="s">
        <v>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2" customHeight="1" x14ac:dyDescent="0.25">
      <c r="A3" s="49"/>
      <c r="B3" s="50"/>
      <c r="C3" s="50"/>
      <c r="D3" s="50"/>
      <c r="E3" s="50"/>
      <c r="F3" s="50"/>
      <c r="G3" s="50"/>
      <c r="H3" s="50"/>
      <c r="I3" s="50"/>
    </row>
    <row r="4" spans="1:14" s="3" customFormat="1" ht="4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64</v>
      </c>
      <c r="J4" s="2" t="s">
        <v>65</v>
      </c>
      <c r="K4" s="2" t="s">
        <v>66</v>
      </c>
      <c r="L4" s="2" t="s">
        <v>20</v>
      </c>
    </row>
    <row r="5" spans="1:14" x14ac:dyDescent="0.25">
      <c r="A5" s="42" t="s">
        <v>18</v>
      </c>
      <c r="B5" s="14"/>
      <c r="C5" s="14"/>
      <c r="D5" s="14"/>
      <c r="E5" s="14"/>
      <c r="F5" s="14"/>
      <c r="G5" s="14"/>
      <c r="H5" s="14"/>
      <c r="I5" s="43">
        <f>SUM(I6:I40)</f>
        <v>534843800</v>
      </c>
      <c r="J5" s="43">
        <f>SUM(J6:J40)</f>
        <v>0</v>
      </c>
      <c r="K5" s="43">
        <f>SUM(K6:K40)</f>
        <v>534843800</v>
      </c>
      <c r="L5" s="46">
        <f t="shared" ref="L5:L35" si="0">J5/I5*100</f>
        <v>0</v>
      </c>
      <c r="N5" s="8"/>
    </row>
    <row r="6" spans="1:14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/>
      <c r="H6" s="6" t="s">
        <v>12</v>
      </c>
      <c r="I6" s="35">
        <v>39915.15</v>
      </c>
      <c r="J6" s="21"/>
      <c r="K6" s="20">
        <f>I6-J6</f>
        <v>39915.15</v>
      </c>
      <c r="L6" s="16"/>
      <c r="N6" s="8"/>
    </row>
    <row r="7" spans="1:14" ht="30" outlineLevel="6" x14ac:dyDescent="0.25">
      <c r="A7" s="52" t="s">
        <v>28</v>
      </c>
      <c r="B7" s="44" t="s">
        <v>8</v>
      </c>
      <c r="C7" s="44" t="s">
        <v>9</v>
      </c>
      <c r="D7" s="44" t="s">
        <v>10</v>
      </c>
      <c r="E7" s="53" t="s">
        <v>29</v>
      </c>
      <c r="F7" s="44">
        <v>811</v>
      </c>
      <c r="G7" s="44"/>
      <c r="H7" s="44" t="s">
        <v>12</v>
      </c>
      <c r="I7" s="54">
        <v>15000041.029999999</v>
      </c>
      <c r="J7" s="55"/>
      <c r="K7" s="56">
        <f t="shared" ref="K7:K40" si="1">I7-J7</f>
        <v>15000041.029999999</v>
      </c>
      <c r="L7" s="16">
        <f t="shared" si="0"/>
        <v>0</v>
      </c>
      <c r="N7" s="8"/>
    </row>
    <row r="8" spans="1:14" ht="30" outlineLevel="6" x14ac:dyDescent="0.25">
      <c r="A8" s="57" t="s">
        <v>23</v>
      </c>
      <c r="B8" s="58" t="s">
        <v>8</v>
      </c>
      <c r="C8" s="14" t="s">
        <v>9</v>
      </c>
      <c r="D8" s="14" t="s">
        <v>10</v>
      </c>
      <c r="E8" s="59" t="s">
        <v>30</v>
      </c>
      <c r="F8" s="14">
        <v>244</v>
      </c>
      <c r="G8" s="59"/>
      <c r="H8" s="14" t="s">
        <v>12</v>
      </c>
      <c r="I8" s="60">
        <v>2000000</v>
      </c>
      <c r="J8" s="22"/>
      <c r="K8" s="20">
        <f t="shared" si="1"/>
        <v>2000000</v>
      </c>
      <c r="L8" s="16">
        <f t="shared" si="0"/>
        <v>0</v>
      </c>
    </row>
    <row r="9" spans="1:14" ht="30" outlineLevel="6" x14ac:dyDescent="0.25">
      <c r="A9" s="12" t="s">
        <v>23</v>
      </c>
      <c r="B9" s="15" t="s">
        <v>8</v>
      </c>
      <c r="C9" s="15" t="s">
        <v>9</v>
      </c>
      <c r="D9" s="15" t="s">
        <v>10</v>
      </c>
      <c r="E9" s="17" t="s">
        <v>30</v>
      </c>
      <c r="F9" s="15">
        <v>633</v>
      </c>
      <c r="G9" s="17"/>
      <c r="H9" s="15" t="s">
        <v>12</v>
      </c>
      <c r="I9" s="31">
        <v>8000000</v>
      </c>
      <c r="J9" s="21"/>
      <c r="K9" s="20">
        <f t="shared" si="1"/>
        <v>8000000</v>
      </c>
      <c r="L9" s="16">
        <f t="shared" si="0"/>
        <v>0</v>
      </c>
    </row>
    <row r="10" spans="1:14" outlineLevel="6" x14ac:dyDescent="0.25">
      <c r="A10" s="10" t="s">
        <v>31</v>
      </c>
      <c r="B10" s="6" t="s">
        <v>8</v>
      </c>
      <c r="C10" s="6" t="s">
        <v>9</v>
      </c>
      <c r="D10" s="6" t="s">
        <v>10</v>
      </c>
      <c r="E10" s="19" t="s">
        <v>32</v>
      </c>
      <c r="F10" s="6" t="s">
        <v>11</v>
      </c>
      <c r="G10" s="6"/>
      <c r="H10" s="6" t="s">
        <v>12</v>
      </c>
      <c r="I10" s="61">
        <v>12000000</v>
      </c>
      <c r="J10" s="21"/>
      <c r="K10" s="20">
        <f t="shared" si="1"/>
        <v>12000000</v>
      </c>
      <c r="L10" s="16">
        <f t="shared" si="0"/>
        <v>0</v>
      </c>
      <c r="N10" s="8"/>
    </row>
    <row r="11" spans="1:14" ht="31.5" customHeight="1" outlineLevel="6" x14ac:dyDescent="0.25">
      <c r="A11" s="11" t="s">
        <v>33</v>
      </c>
      <c r="B11" s="13" t="s">
        <v>8</v>
      </c>
      <c r="C11" s="6" t="s">
        <v>9</v>
      </c>
      <c r="D11" s="6" t="s">
        <v>10</v>
      </c>
      <c r="E11" s="19" t="s">
        <v>34</v>
      </c>
      <c r="F11" s="6">
        <v>811</v>
      </c>
      <c r="G11" s="6"/>
      <c r="H11" s="6" t="s">
        <v>12</v>
      </c>
      <c r="I11" s="61">
        <v>70000000</v>
      </c>
      <c r="J11" s="21"/>
      <c r="K11" s="20">
        <f t="shared" si="1"/>
        <v>70000000</v>
      </c>
      <c r="L11" s="16">
        <f t="shared" si="0"/>
        <v>0</v>
      </c>
      <c r="N11" s="8"/>
    </row>
    <row r="12" spans="1:14" ht="42.75" customHeight="1" outlineLevel="6" x14ac:dyDescent="0.25">
      <c r="A12" s="62" t="s">
        <v>36</v>
      </c>
      <c r="B12" s="58" t="s">
        <v>8</v>
      </c>
      <c r="C12" s="14" t="s">
        <v>9</v>
      </c>
      <c r="D12" s="14" t="s">
        <v>10</v>
      </c>
      <c r="E12" s="59" t="s">
        <v>35</v>
      </c>
      <c r="F12" s="14">
        <v>244</v>
      </c>
      <c r="G12" s="14"/>
      <c r="H12" s="14" t="s">
        <v>12</v>
      </c>
      <c r="I12" s="24">
        <v>200000</v>
      </c>
      <c r="J12" s="22"/>
      <c r="K12" s="20">
        <f t="shared" si="1"/>
        <v>200000</v>
      </c>
      <c r="L12" s="16">
        <f t="shared" si="0"/>
        <v>0</v>
      </c>
      <c r="N12" s="8"/>
    </row>
    <row r="13" spans="1:14" ht="45.75" customHeight="1" outlineLevel="6" x14ac:dyDescent="0.25">
      <c r="A13" s="62" t="s">
        <v>36</v>
      </c>
      <c r="B13" s="58" t="s">
        <v>8</v>
      </c>
      <c r="C13" s="14" t="s">
        <v>9</v>
      </c>
      <c r="D13" s="14" t="s">
        <v>10</v>
      </c>
      <c r="E13" s="59" t="s">
        <v>35</v>
      </c>
      <c r="F13" s="14">
        <v>813</v>
      </c>
      <c r="G13" s="14"/>
      <c r="H13" s="14" t="s">
        <v>12</v>
      </c>
      <c r="I13" s="24">
        <v>79800044</v>
      </c>
      <c r="J13" s="22"/>
      <c r="K13" s="20">
        <f t="shared" si="1"/>
        <v>79800044</v>
      </c>
      <c r="L13" s="16">
        <f t="shared" si="0"/>
        <v>0</v>
      </c>
    </row>
    <row r="14" spans="1:14" ht="36" customHeight="1" outlineLevel="6" x14ac:dyDescent="0.25">
      <c r="A14" s="11" t="s">
        <v>37</v>
      </c>
      <c r="B14" s="13" t="s">
        <v>8</v>
      </c>
      <c r="C14" s="6" t="s">
        <v>9</v>
      </c>
      <c r="D14" s="6" t="s">
        <v>10</v>
      </c>
      <c r="E14" s="19" t="s">
        <v>38</v>
      </c>
      <c r="F14" s="6">
        <v>244</v>
      </c>
      <c r="G14" s="6"/>
      <c r="H14" s="6" t="s">
        <v>12</v>
      </c>
      <c r="I14" s="61">
        <v>2000000</v>
      </c>
      <c r="J14" s="21"/>
      <c r="K14" s="20">
        <f t="shared" si="1"/>
        <v>2000000</v>
      </c>
      <c r="L14" s="16">
        <f t="shared" si="0"/>
        <v>0</v>
      </c>
    </row>
    <row r="15" spans="1:14" ht="51.75" customHeight="1" outlineLevel="6" x14ac:dyDescent="0.25">
      <c r="A15" s="11" t="s">
        <v>85</v>
      </c>
      <c r="B15" s="13" t="s">
        <v>8</v>
      </c>
      <c r="C15" s="6" t="s">
        <v>9</v>
      </c>
      <c r="D15" s="6" t="s">
        <v>10</v>
      </c>
      <c r="E15" s="19" t="s">
        <v>86</v>
      </c>
      <c r="F15" s="6">
        <v>633</v>
      </c>
      <c r="G15" s="6"/>
      <c r="H15" s="6" t="s">
        <v>12</v>
      </c>
      <c r="I15" s="61">
        <v>50000000</v>
      </c>
      <c r="J15" s="21"/>
      <c r="K15" s="20">
        <f t="shared" ref="K15" si="2">I15-J15</f>
        <v>50000000</v>
      </c>
      <c r="L15" s="16">
        <f t="shared" ref="L15" si="3">J15/I15*100</f>
        <v>0</v>
      </c>
    </row>
    <row r="16" spans="1:14" ht="38.25" customHeight="1" outlineLevel="6" x14ac:dyDescent="0.25">
      <c r="A16" s="63" t="s">
        <v>87</v>
      </c>
      <c r="B16" s="15" t="s">
        <v>8</v>
      </c>
      <c r="C16" s="15" t="s">
        <v>9</v>
      </c>
      <c r="D16" s="15" t="s">
        <v>10</v>
      </c>
      <c r="E16" s="17" t="s">
        <v>88</v>
      </c>
      <c r="F16" s="15">
        <v>813</v>
      </c>
      <c r="G16" s="15"/>
      <c r="H16" s="15" t="s">
        <v>12</v>
      </c>
      <c r="I16" s="30">
        <v>5000000</v>
      </c>
      <c r="J16" s="21"/>
      <c r="K16" s="20">
        <f t="shared" si="1"/>
        <v>5000000</v>
      </c>
      <c r="L16" s="16">
        <v>0</v>
      </c>
    </row>
    <row r="17" spans="1:20" ht="51.75" customHeight="1" outlineLevel="6" x14ac:dyDescent="0.25">
      <c r="A17" s="27" t="s">
        <v>89</v>
      </c>
      <c r="B17" s="15" t="s">
        <v>8</v>
      </c>
      <c r="C17" s="15" t="s">
        <v>9</v>
      </c>
      <c r="D17" s="15" t="s">
        <v>10</v>
      </c>
      <c r="E17" s="17" t="s">
        <v>90</v>
      </c>
      <c r="F17" s="15">
        <v>811</v>
      </c>
      <c r="G17" s="15"/>
      <c r="H17" s="15" t="s">
        <v>12</v>
      </c>
      <c r="I17" s="30">
        <v>50000000</v>
      </c>
      <c r="J17" s="21"/>
      <c r="K17" s="20">
        <f t="shared" si="1"/>
        <v>50000000</v>
      </c>
      <c r="L17" s="16">
        <v>0</v>
      </c>
    </row>
    <row r="18" spans="1:20" ht="60" customHeight="1" outlineLevel="6" x14ac:dyDescent="0.25">
      <c r="A18" s="52" t="s">
        <v>21</v>
      </c>
      <c r="B18" s="44" t="s">
        <v>8</v>
      </c>
      <c r="C18" s="44" t="s">
        <v>9</v>
      </c>
      <c r="D18" s="44" t="s">
        <v>10</v>
      </c>
      <c r="E18" s="53" t="s">
        <v>39</v>
      </c>
      <c r="F18" s="44">
        <v>631</v>
      </c>
      <c r="G18" s="44"/>
      <c r="H18" s="44" t="s">
        <v>12</v>
      </c>
      <c r="I18" s="54">
        <v>5000000</v>
      </c>
      <c r="J18" s="55"/>
      <c r="K18" s="56">
        <f t="shared" ref="K18" si="4">I18-J18</f>
        <v>5000000</v>
      </c>
      <c r="L18" s="16">
        <f t="shared" ref="L18" si="5">J18/I18*100</f>
        <v>0</v>
      </c>
    </row>
    <row r="19" spans="1:20" ht="45.75" customHeight="1" outlineLevel="6" x14ac:dyDescent="0.25">
      <c r="A19" s="64" t="s">
        <v>21</v>
      </c>
      <c r="B19" s="14" t="s">
        <v>8</v>
      </c>
      <c r="C19" s="14" t="s">
        <v>9</v>
      </c>
      <c r="D19" s="14" t="s">
        <v>10</v>
      </c>
      <c r="E19" s="59" t="s">
        <v>39</v>
      </c>
      <c r="F19" s="14">
        <v>813</v>
      </c>
      <c r="G19" s="14"/>
      <c r="H19" s="14" t="s">
        <v>12</v>
      </c>
      <c r="I19" s="24">
        <v>5000000</v>
      </c>
      <c r="J19" s="22"/>
      <c r="K19" s="20">
        <f t="shared" si="1"/>
        <v>5000000</v>
      </c>
      <c r="L19" s="16">
        <f t="shared" si="0"/>
        <v>0</v>
      </c>
    </row>
    <row r="20" spans="1:20" ht="45.75" customHeight="1" outlineLevel="6" x14ac:dyDescent="0.25">
      <c r="A20" s="62" t="s">
        <v>40</v>
      </c>
      <c r="B20" s="14" t="s">
        <v>8</v>
      </c>
      <c r="C20" s="14" t="s">
        <v>9</v>
      </c>
      <c r="D20" s="14" t="s">
        <v>10</v>
      </c>
      <c r="E20" s="59" t="s">
        <v>41</v>
      </c>
      <c r="F20" s="14">
        <v>811</v>
      </c>
      <c r="G20" s="14"/>
      <c r="H20" s="14" t="s">
        <v>12</v>
      </c>
      <c r="I20" s="24">
        <v>176890900</v>
      </c>
      <c r="J20" s="22"/>
      <c r="K20" s="20">
        <f t="shared" si="1"/>
        <v>176890900</v>
      </c>
      <c r="L20" s="16">
        <f t="shared" si="0"/>
        <v>0</v>
      </c>
    </row>
    <row r="21" spans="1:20" outlineLevel="6" x14ac:dyDescent="0.25">
      <c r="A21" s="12" t="s">
        <v>58</v>
      </c>
      <c r="B21" s="15" t="s">
        <v>8</v>
      </c>
      <c r="C21" s="15" t="s">
        <v>9</v>
      </c>
      <c r="D21" s="15" t="s">
        <v>10</v>
      </c>
      <c r="E21" s="17" t="s">
        <v>42</v>
      </c>
      <c r="F21" s="15" t="s">
        <v>11</v>
      </c>
      <c r="G21" s="15"/>
      <c r="H21" s="15" t="s">
        <v>12</v>
      </c>
      <c r="I21" s="30">
        <v>4000000</v>
      </c>
      <c r="J21" s="21"/>
      <c r="K21" s="20">
        <f t="shared" si="1"/>
        <v>4000000</v>
      </c>
      <c r="L21" s="16">
        <f t="shared" si="0"/>
        <v>0</v>
      </c>
    </row>
    <row r="22" spans="1:20" ht="35.25" customHeight="1" outlineLevel="6" x14ac:dyDescent="0.25">
      <c r="A22" s="12" t="s">
        <v>27</v>
      </c>
      <c r="B22" s="15" t="s">
        <v>8</v>
      </c>
      <c r="C22" s="15" t="s">
        <v>9</v>
      </c>
      <c r="D22" s="15" t="s">
        <v>10</v>
      </c>
      <c r="E22" s="15" t="s">
        <v>43</v>
      </c>
      <c r="F22" s="15">
        <v>813</v>
      </c>
      <c r="G22" s="17"/>
      <c r="H22" s="13" t="s">
        <v>12</v>
      </c>
      <c r="I22" s="24">
        <v>413661.7</v>
      </c>
      <c r="J22" s="22"/>
      <c r="K22" s="45">
        <f t="shared" si="1"/>
        <v>413661.7</v>
      </c>
      <c r="L22" s="16">
        <f t="shared" si="0"/>
        <v>0</v>
      </c>
    </row>
    <row r="23" spans="1:20" ht="51.75" customHeight="1" outlineLevel="6" x14ac:dyDescent="0.25">
      <c r="A23" s="27" t="s">
        <v>68</v>
      </c>
      <c r="B23" s="15" t="s">
        <v>8</v>
      </c>
      <c r="C23" s="15" t="s">
        <v>9</v>
      </c>
      <c r="D23" s="15" t="s">
        <v>10</v>
      </c>
      <c r="E23" s="15" t="s">
        <v>69</v>
      </c>
      <c r="F23" s="15">
        <v>812</v>
      </c>
      <c r="G23" s="15"/>
      <c r="H23" s="15" t="s">
        <v>12</v>
      </c>
      <c r="I23" s="29">
        <v>13941000</v>
      </c>
      <c r="J23" s="29"/>
      <c r="K23" s="20">
        <f t="shared" si="1"/>
        <v>13941000</v>
      </c>
      <c r="L23" s="35">
        <f t="shared" si="0"/>
        <v>0</v>
      </c>
    </row>
    <row r="24" spans="1:20" ht="49.5" customHeight="1" outlineLevel="6" x14ac:dyDescent="0.25">
      <c r="A24" s="12" t="s">
        <v>70</v>
      </c>
      <c r="B24" s="15" t="s">
        <v>8</v>
      </c>
      <c r="C24" s="15" t="s">
        <v>9</v>
      </c>
      <c r="D24" s="15" t="s">
        <v>10</v>
      </c>
      <c r="E24" s="15" t="s">
        <v>71</v>
      </c>
      <c r="F24" s="15">
        <v>631</v>
      </c>
      <c r="G24" s="17"/>
      <c r="H24" s="44" t="s">
        <v>12</v>
      </c>
      <c r="I24" s="35">
        <v>1980063.83</v>
      </c>
      <c r="J24" s="21"/>
      <c r="K24" s="20">
        <f t="shared" si="1"/>
        <v>1980063.83</v>
      </c>
      <c r="L24" s="35">
        <f t="shared" si="0"/>
        <v>0</v>
      </c>
    </row>
    <row r="25" spans="1:20" ht="52.5" customHeight="1" outlineLevel="6" x14ac:dyDescent="0.25">
      <c r="A25" s="12" t="s">
        <v>70</v>
      </c>
      <c r="B25" s="15" t="s">
        <v>8</v>
      </c>
      <c r="C25" s="15" t="s">
        <v>9</v>
      </c>
      <c r="D25" s="15" t="s">
        <v>10</v>
      </c>
      <c r="E25" s="15" t="s">
        <v>71</v>
      </c>
      <c r="F25" s="15">
        <v>632</v>
      </c>
      <c r="G25" s="17"/>
      <c r="H25" s="14" t="s">
        <v>12</v>
      </c>
      <c r="I25" s="35">
        <v>3829787.23</v>
      </c>
      <c r="J25" s="21"/>
      <c r="K25" s="20">
        <f t="shared" si="1"/>
        <v>3829787.23</v>
      </c>
      <c r="L25" s="35">
        <f t="shared" si="0"/>
        <v>0</v>
      </c>
    </row>
    <row r="26" spans="1:20" ht="58.5" customHeight="1" outlineLevel="6" x14ac:dyDescent="0.25">
      <c r="A26" s="12" t="s">
        <v>72</v>
      </c>
      <c r="B26" s="15" t="s">
        <v>8</v>
      </c>
      <c r="C26" s="15" t="s">
        <v>9</v>
      </c>
      <c r="D26" s="15" t="s">
        <v>10</v>
      </c>
      <c r="E26" s="15" t="s">
        <v>73</v>
      </c>
      <c r="F26" s="15">
        <v>811</v>
      </c>
      <c r="G26" s="17"/>
      <c r="H26" s="14" t="s">
        <v>12</v>
      </c>
      <c r="I26" s="35">
        <v>16468.09</v>
      </c>
      <c r="J26" s="21"/>
      <c r="K26" s="20">
        <f t="shared" si="1"/>
        <v>16468.09</v>
      </c>
      <c r="L26" s="35">
        <f t="shared" si="0"/>
        <v>0</v>
      </c>
    </row>
    <row r="27" spans="1:20" ht="68.25" customHeight="1" outlineLevel="6" x14ac:dyDescent="0.25">
      <c r="A27" s="12" t="s">
        <v>74</v>
      </c>
      <c r="B27" s="15" t="s">
        <v>8</v>
      </c>
      <c r="C27" s="15" t="s">
        <v>9</v>
      </c>
      <c r="D27" s="15" t="s">
        <v>10</v>
      </c>
      <c r="E27" s="15" t="s">
        <v>75</v>
      </c>
      <c r="F27" s="15">
        <v>813</v>
      </c>
      <c r="G27" s="17"/>
      <c r="H27" s="15" t="s">
        <v>12</v>
      </c>
      <c r="I27" s="35">
        <v>119617.02</v>
      </c>
      <c r="J27" s="21"/>
      <c r="K27" s="20">
        <f t="shared" si="1"/>
        <v>119617.02</v>
      </c>
      <c r="L27" s="35">
        <f t="shared" si="0"/>
        <v>0</v>
      </c>
    </row>
    <row r="28" spans="1:20" s="25" customFormat="1" ht="52.5" customHeight="1" outlineLevel="6" x14ac:dyDescent="0.25">
      <c r="A28" s="12" t="s">
        <v>76</v>
      </c>
      <c r="B28" s="15" t="s">
        <v>8</v>
      </c>
      <c r="C28" s="15" t="s">
        <v>9</v>
      </c>
      <c r="D28" s="15" t="s">
        <v>10</v>
      </c>
      <c r="E28" s="17" t="s">
        <v>44</v>
      </c>
      <c r="F28" s="15" t="s">
        <v>11</v>
      </c>
      <c r="G28" s="15"/>
      <c r="H28" s="15" t="s">
        <v>12</v>
      </c>
      <c r="I28" s="30">
        <v>545272.34</v>
      </c>
      <c r="J28" s="23"/>
      <c r="K28" s="20">
        <f t="shared" si="1"/>
        <v>545272.34</v>
      </c>
      <c r="L28" s="16">
        <f t="shared" si="0"/>
        <v>0</v>
      </c>
    </row>
    <row r="29" spans="1:20" ht="36.75" customHeight="1" outlineLevel="6" x14ac:dyDescent="0.25">
      <c r="A29" s="12" t="s">
        <v>77</v>
      </c>
      <c r="B29" s="15" t="s">
        <v>8</v>
      </c>
      <c r="C29" s="15" t="s">
        <v>9</v>
      </c>
      <c r="D29" s="15" t="s">
        <v>10</v>
      </c>
      <c r="E29" s="15" t="s">
        <v>45</v>
      </c>
      <c r="F29" s="15">
        <v>813</v>
      </c>
      <c r="G29" s="17"/>
      <c r="H29" s="14" t="s">
        <v>12</v>
      </c>
      <c r="I29" s="35">
        <v>11617825.539999999</v>
      </c>
      <c r="J29" s="21"/>
      <c r="K29" s="20">
        <f t="shared" si="1"/>
        <v>11617825.539999999</v>
      </c>
      <c r="L29" s="16">
        <f t="shared" si="0"/>
        <v>0</v>
      </c>
    </row>
    <row r="30" spans="1:20" ht="60" customHeight="1" outlineLevel="6" x14ac:dyDescent="0.25">
      <c r="A30" s="12" t="s">
        <v>78</v>
      </c>
      <c r="B30" s="15" t="s">
        <v>8</v>
      </c>
      <c r="C30" s="15" t="s">
        <v>9</v>
      </c>
      <c r="D30" s="15" t="s">
        <v>10</v>
      </c>
      <c r="E30" s="15" t="s">
        <v>46</v>
      </c>
      <c r="F30" s="15">
        <v>813</v>
      </c>
      <c r="G30" s="17"/>
      <c r="H30" s="15" t="s">
        <v>12</v>
      </c>
      <c r="I30" s="35">
        <v>2155806.38</v>
      </c>
      <c r="J30" s="21"/>
      <c r="K30" s="20">
        <f t="shared" si="1"/>
        <v>2155806.38</v>
      </c>
      <c r="L30" s="16">
        <f t="shared" si="0"/>
        <v>0</v>
      </c>
    </row>
    <row r="31" spans="1:20" ht="49.5" customHeight="1" outlineLevel="6" x14ac:dyDescent="0.25">
      <c r="A31" s="12" t="s">
        <v>79</v>
      </c>
      <c r="B31" s="15" t="s">
        <v>8</v>
      </c>
      <c r="C31" s="15" t="s">
        <v>9</v>
      </c>
      <c r="D31" s="15" t="s">
        <v>10</v>
      </c>
      <c r="E31" s="15" t="s">
        <v>47</v>
      </c>
      <c r="F31" s="15">
        <v>813</v>
      </c>
      <c r="G31" s="17"/>
      <c r="H31" s="15" t="s">
        <v>12</v>
      </c>
      <c r="I31" s="35">
        <v>2487280.85</v>
      </c>
      <c r="J31" s="21"/>
      <c r="K31" s="20">
        <f t="shared" si="1"/>
        <v>2487280.85</v>
      </c>
      <c r="L31" s="16">
        <f t="shared" si="0"/>
        <v>0</v>
      </c>
    </row>
    <row r="32" spans="1:20" s="25" customFormat="1" ht="52.5" customHeight="1" outlineLevel="6" x14ac:dyDescent="0.25">
      <c r="A32" s="12" t="s">
        <v>80</v>
      </c>
      <c r="B32" s="15" t="s">
        <v>8</v>
      </c>
      <c r="C32" s="15" t="s">
        <v>9</v>
      </c>
      <c r="D32" s="15" t="s">
        <v>10</v>
      </c>
      <c r="E32" s="15" t="s">
        <v>48</v>
      </c>
      <c r="F32" s="15">
        <v>813</v>
      </c>
      <c r="G32" s="17"/>
      <c r="H32" s="14" t="s">
        <v>12</v>
      </c>
      <c r="I32" s="34">
        <v>1606806.38</v>
      </c>
      <c r="J32" s="34"/>
      <c r="K32" s="20">
        <f t="shared" si="1"/>
        <v>1606806.38</v>
      </c>
      <c r="L32" s="16">
        <f t="shared" si="0"/>
        <v>0</v>
      </c>
      <c r="N32" s="36"/>
      <c r="O32" s="37"/>
      <c r="T32" s="38"/>
    </row>
    <row r="33" spans="1:20" s="25" customFormat="1" ht="88.5" customHeight="1" outlineLevel="6" x14ac:dyDescent="0.25">
      <c r="A33" s="12" t="s">
        <v>81</v>
      </c>
      <c r="B33" s="15" t="s">
        <v>8</v>
      </c>
      <c r="C33" s="15" t="s">
        <v>9</v>
      </c>
      <c r="D33" s="15" t="s">
        <v>10</v>
      </c>
      <c r="E33" s="15" t="s">
        <v>49</v>
      </c>
      <c r="F33" s="15">
        <v>813</v>
      </c>
      <c r="G33" s="17"/>
      <c r="H33" s="44" t="s">
        <v>12</v>
      </c>
      <c r="I33" s="34">
        <v>1833580.85</v>
      </c>
      <c r="J33" s="34"/>
      <c r="K33" s="20">
        <f t="shared" si="1"/>
        <v>1833580.85</v>
      </c>
      <c r="L33" s="35">
        <f t="shared" si="0"/>
        <v>0</v>
      </c>
      <c r="N33" s="36"/>
      <c r="O33" s="37"/>
      <c r="T33" s="38"/>
    </row>
    <row r="34" spans="1:20" s="25" customFormat="1" ht="53.25" customHeight="1" outlineLevel="6" x14ac:dyDescent="0.25">
      <c r="A34" s="12" t="s">
        <v>82</v>
      </c>
      <c r="B34" s="15" t="s">
        <v>8</v>
      </c>
      <c r="C34" s="15" t="s">
        <v>9</v>
      </c>
      <c r="D34" s="15" t="s">
        <v>10</v>
      </c>
      <c r="E34" s="15" t="s">
        <v>50</v>
      </c>
      <c r="F34" s="15">
        <v>811</v>
      </c>
      <c r="G34" s="17"/>
      <c r="H34" s="14" t="s">
        <v>12</v>
      </c>
      <c r="I34" s="34">
        <v>1847789.36</v>
      </c>
      <c r="J34" s="34"/>
      <c r="K34" s="20">
        <f t="shared" si="1"/>
        <v>1847789.36</v>
      </c>
      <c r="L34" s="35">
        <f t="shared" si="0"/>
        <v>0</v>
      </c>
      <c r="N34" s="36"/>
      <c r="O34" s="37"/>
      <c r="T34" s="38"/>
    </row>
    <row r="35" spans="1:20" s="25" customFormat="1" ht="53.25" customHeight="1" outlineLevel="6" x14ac:dyDescent="0.25">
      <c r="A35" s="12" t="s">
        <v>83</v>
      </c>
      <c r="B35" s="15" t="s">
        <v>8</v>
      </c>
      <c r="C35" s="15" t="s">
        <v>9</v>
      </c>
      <c r="D35" s="15" t="s">
        <v>10</v>
      </c>
      <c r="E35" s="15" t="s">
        <v>51</v>
      </c>
      <c r="F35" s="15">
        <v>811</v>
      </c>
      <c r="G35" s="17"/>
      <c r="H35" s="14" t="s">
        <v>12</v>
      </c>
      <c r="I35" s="34">
        <v>234836.17</v>
      </c>
      <c r="J35" s="34"/>
      <c r="K35" s="20">
        <f t="shared" si="1"/>
        <v>234836.17</v>
      </c>
      <c r="L35" s="35">
        <f t="shared" si="0"/>
        <v>0</v>
      </c>
      <c r="N35" s="36"/>
      <c r="O35" s="37"/>
    </row>
    <row r="36" spans="1:20" ht="22.5" customHeight="1" outlineLevel="6" x14ac:dyDescent="0.25">
      <c r="A36" s="12" t="s">
        <v>84</v>
      </c>
      <c r="B36" s="15" t="s">
        <v>8</v>
      </c>
      <c r="C36" s="15" t="s">
        <v>9</v>
      </c>
      <c r="D36" s="15" t="s">
        <v>10</v>
      </c>
      <c r="E36" s="15" t="s">
        <v>52</v>
      </c>
      <c r="F36" s="15" t="s">
        <v>11</v>
      </c>
      <c r="G36" s="17"/>
      <c r="H36" s="15" t="s">
        <v>12</v>
      </c>
      <c r="I36" s="35">
        <v>2930170.21</v>
      </c>
      <c r="J36" s="21"/>
      <c r="K36" s="20">
        <f t="shared" si="1"/>
        <v>2930170.21</v>
      </c>
      <c r="L36" s="35">
        <f>J36/I36*100</f>
        <v>0</v>
      </c>
      <c r="N36" s="33"/>
      <c r="O36" s="37"/>
    </row>
    <row r="37" spans="1:20" ht="43.5" customHeight="1" outlineLevel="6" x14ac:dyDescent="0.25">
      <c r="A37" s="12" t="s">
        <v>22</v>
      </c>
      <c r="B37" s="15" t="s">
        <v>8</v>
      </c>
      <c r="C37" s="15" t="s">
        <v>9</v>
      </c>
      <c r="D37" s="15" t="s">
        <v>10</v>
      </c>
      <c r="E37" s="15" t="s">
        <v>53</v>
      </c>
      <c r="F37" s="15">
        <v>521</v>
      </c>
      <c r="G37" s="17"/>
      <c r="H37" s="15" t="s">
        <v>12</v>
      </c>
      <c r="I37" s="35">
        <v>2113410.64</v>
      </c>
      <c r="J37" s="21"/>
      <c r="K37" s="20">
        <f t="shared" si="1"/>
        <v>2113410.64</v>
      </c>
      <c r="L37" s="35">
        <f>J37/I37*100</f>
        <v>0</v>
      </c>
      <c r="N37" s="33"/>
      <c r="O37" s="37"/>
    </row>
    <row r="38" spans="1:20" ht="56.25" customHeight="1" outlineLevel="6" x14ac:dyDescent="0.25">
      <c r="A38" s="11" t="s">
        <v>54</v>
      </c>
      <c r="B38" s="15" t="s">
        <v>8</v>
      </c>
      <c r="C38" s="17" t="s">
        <v>10</v>
      </c>
      <c r="D38" s="17" t="s">
        <v>15</v>
      </c>
      <c r="E38" s="15" t="s">
        <v>55</v>
      </c>
      <c r="F38" s="15" t="s">
        <v>14</v>
      </c>
      <c r="G38" s="28"/>
      <c r="H38" s="14" t="s">
        <v>12</v>
      </c>
      <c r="I38" s="35">
        <v>289092.93</v>
      </c>
      <c r="J38" s="35"/>
      <c r="K38" s="20">
        <f t="shared" si="1"/>
        <v>289092.93</v>
      </c>
      <c r="L38" s="35">
        <f t="shared" ref="L38:L40" si="6">J38/I38*100</f>
        <v>0</v>
      </c>
      <c r="N38" s="33"/>
      <c r="O38" s="37"/>
    </row>
    <row r="39" spans="1:20" ht="37.5" customHeight="1" outlineLevel="6" x14ac:dyDescent="0.25">
      <c r="A39" s="11" t="s">
        <v>61</v>
      </c>
      <c r="B39" s="15" t="s">
        <v>8</v>
      </c>
      <c r="C39" s="17" t="s">
        <v>62</v>
      </c>
      <c r="D39" s="17" t="s">
        <v>62</v>
      </c>
      <c r="E39" s="15">
        <v>2340203213</v>
      </c>
      <c r="F39" s="15">
        <v>244</v>
      </c>
      <c r="G39" s="28"/>
      <c r="H39" s="14" t="s">
        <v>12</v>
      </c>
      <c r="I39" s="35">
        <v>1872000</v>
      </c>
      <c r="J39" s="35"/>
      <c r="K39" s="20">
        <f t="shared" ref="K39" si="7">I39-J39</f>
        <v>1872000</v>
      </c>
      <c r="L39" s="35">
        <f t="shared" ref="L39" si="8">J39/I39*100</f>
        <v>0</v>
      </c>
      <c r="N39" s="33"/>
      <c r="O39" s="37"/>
    </row>
    <row r="40" spans="1:20" ht="66.75" customHeight="1" outlineLevel="6" x14ac:dyDescent="0.25">
      <c r="A40" s="27" t="s">
        <v>56</v>
      </c>
      <c r="B40" s="15" t="s">
        <v>8</v>
      </c>
      <c r="C40" s="17" t="s">
        <v>16</v>
      </c>
      <c r="D40" s="17" t="s">
        <v>15</v>
      </c>
      <c r="E40" s="17" t="s">
        <v>57</v>
      </c>
      <c r="F40" s="15">
        <v>521</v>
      </c>
      <c r="G40" s="41"/>
      <c r="H40" s="15" t="s">
        <v>12</v>
      </c>
      <c r="I40" s="31">
        <v>78430.3</v>
      </c>
      <c r="J40" s="21"/>
      <c r="K40" s="20">
        <f t="shared" si="1"/>
        <v>78430.3</v>
      </c>
      <c r="L40" s="35">
        <f t="shared" si="6"/>
        <v>0</v>
      </c>
      <c r="N40" s="33"/>
      <c r="O40" s="37"/>
    </row>
    <row r="41" spans="1:20" x14ac:dyDescent="0.25">
      <c r="I41" s="8" t="e">
        <f>#REF!+федеральные!I4</f>
        <v>#REF!</v>
      </c>
      <c r="J41" s="8" t="e">
        <f>#REF!+федеральные!J4</f>
        <v>#REF!</v>
      </c>
      <c r="K41" s="8" t="e">
        <f>#REF!+федеральные!K4</f>
        <v>#REF!</v>
      </c>
    </row>
    <row r="42" spans="1:20" x14ac:dyDescent="0.25">
      <c r="I42" s="8"/>
      <c r="J42" s="8"/>
    </row>
    <row r="43" spans="1:20" x14ac:dyDescent="0.25">
      <c r="I43" s="8"/>
      <c r="J43" s="8"/>
    </row>
    <row r="44" spans="1:20" x14ac:dyDescent="0.25">
      <c r="I44" s="8"/>
    </row>
    <row r="45" spans="1:20" x14ac:dyDescent="0.25">
      <c r="I45" s="8"/>
    </row>
    <row r="46" spans="1:20" x14ac:dyDescent="0.25">
      <c r="I46" s="8"/>
      <c r="J46" s="8"/>
      <c r="K46" s="8"/>
    </row>
  </sheetData>
  <mergeCells count="3">
    <mergeCell ref="A1:I1"/>
    <mergeCell ref="A3:I3"/>
    <mergeCell ref="A2:L2"/>
  </mergeCells>
  <pageMargins left="0" right="0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view="pageBreakPreview" zoomScale="80" zoomScaleSheetLayoutView="80" workbookViewId="0">
      <selection activeCell="G7" sqref="G7"/>
    </sheetView>
  </sheetViews>
  <sheetFormatPr defaultRowHeight="15" outlineLevelRow="6" x14ac:dyDescent="0.25"/>
  <cols>
    <col min="1" max="1" width="47.140625" style="1" customWidth="1"/>
    <col min="2" max="2" width="6.42578125" style="1" customWidth="1"/>
    <col min="3" max="3" width="5.5703125" style="1" customWidth="1"/>
    <col min="4" max="4" width="5.7109375" style="1" customWidth="1"/>
    <col min="5" max="5" width="12.7109375" style="1" customWidth="1"/>
    <col min="6" max="6" width="5.42578125" style="1" customWidth="1"/>
    <col min="7" max="7" width="23" style="1" customWidth="1"/>
    <col min="8" max="8" width="5.85546875" style="1" customWidth="1"/>
    <col min="9" max="9" width="20.5703125" style="1" customWidth="1"/>
    <col min="10" max="11" width="18" style="1" customWidth="1"/>
    <col min="12" max="12" width="10.85546875" style="1" customWidth="1"/>
    <col min="13" max="13" width="14.28515625" style="1" customWidth="1"/>
    <col min="14" max="14" width="0" style="1" hidden="1" customWidth="1"/>
    <col min="15" max="15" width="18" style="1" hidden="1" customWidth="1"/>
    <col min="16" max="19" width="0" style="1" hidden="1" customWidth="1"/>
    <col min="20" max="20" width="14.85546875" style="1" hidden="1" customWidth="1"/>
    <col min="21" max="16384" width="9.140625" style="1"/>
  </cols>
  <sheetData>
    <row r="1" spans="1:20" ht="15.75" customHeight="1" x14ac:dyDescent="0.25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12" customHeight="1" x14ac:dyDescent="0.25">
      <c r="A2" s="49"/>
      <c r="B2" s="50"/>
      <c r="C2" s="50"/>
      <c r="D2" s="50"/>
      <c r="E2" s="50"/>
      <c r="F2" s="50"/>
      <c r="G2" s="50"/>
      <c r="H2" s="50"/>
      <c r="I2" s="50"/>
    </row>
    <row r="3" spans="1:20" s="3" customFormat="1" ht="41.25" customHeight="1" x14ac:dyDescent="0.25">
      <c r="A3" s="39"/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19</v>
      </c>
      <c r="I3" s="39" t="s">
        <v>64</v>
      </c>
      <c r="J3" s="9" t="s">
        <v>65</v>
      </c>
      <c r="K3" s="9" t="s">
        <v>66</v>
      </c>
      <c r="L3" s="9" t="s">
        <v>20</v>
      </c>
      <c r="N3" s="4"/>
      <c r="O3" s="4" t="s">
        <v>25</v>
      </c>
      <c r="P3" s="4"/>
      <c r="Q3" s="4"/>
      <c r="R3" s="4"/>
      <c r="S3" s="4"/>
      <c r="T3" s="4" t="s">
        <v>26</v>
      </c>
    </row>
    <row r="4" spans="1:20" ht="30" x14ac:dyDescent="0.25">
      <c r="A4" s="12" t="s">
        <v>17</v>
      </c>
      <c r="B4" s="15"/>
      <c r="C4" s="15"/>
      <c r="D4" s="15"/>
      <c r="E4" s="15"/>
      <c r="F4" s="15"/>
      <c r="G4" s="17"/>
      <c r="H4" s="15"/>
      <c r="I4" s="26">
        <f>SUM(I5:I23)</f>
        <v>787219300</v>
      </c>
      <c r="J4" s="26">
        <f>SUM(J5:J23)</f>
        <v>0</v>
      </c>
      <c r="K4" s="26">
        <f>SUM(K5:K23)</f>
        <v>787219300</v>
      </c>
      <c r="L4" s="26">
        <f t="shared" ref="L4:L23" si="0">J4/I4*100</f>
        <v>0</v>
      </c>
      <c r="N4" s="5"/>
      <c r="O4" s="5"/>
      <c r="P4" s="5"/>
      <c r="Q4" s="5"/>
      <c r="R4" s="5"/>
      <c r="S4" s="5"/>
      <c r="T4" s="5"/>
    </row>
    <row r="5" spans="1:20" ht="45" x14ac:dyDescent="0.25">
      <c r="A5" s="27" t="s">
        <v>59</v>
      </c>
      <c r="B5" s="15" t="s">
        <v>8</v>
      </c>
      <c r="C5" s="15" t="s">
        <v>9</v>
      </c>
      <c r="D5" s="15" t="s">
        <v>10</v>
      </c>
      <c r="E5" s="15" t="s">
        <v>60</v>
      </c>
      <c r="F5" s="15">
        <v>811</v>
      </c>
      <c r="G5" s="17"/>
      <c r="H5" s="15" t="s">
        <v>13</v>
      </c>
      <c r="I5" s="35">
        <v>3951600</v>
      </c>
      <c r="J5" s="21"/>
      <c r="K5" s="20">
        <f>I5-J5</f>
        <v>3951600</v>
      </c>
      <c r="L5" s="35">
        <f t="shared" si="0"/>
        <v>0</v>
      </c>
      <c r="N5" s="25"/>
      <c r="O5" s="25"/>
      <c r="P5" s="25"/>
      <c r="Q5" s="25"/>
      <c r="R5" s="25"/>
      <c r="S5" s="25"/>
      <c r="T5" s="25"/>
    </row>
    <row r="6" spans="1:20" ht="37.5" customHeight="1" x14ac:dyDescent="0.25">
      <c r="A6" s="12" t="s">
        <v>27</v>
      </c>
      <c r="B6" s="15" t="s">
        <v>8</v>
      </c>
      <c r="C6" s="15" t="s">
        <v>9</v>
      </c>
      <c r="D6" s="15" t="s">
        <v>10</v>
      </c>
      <c r="E6" s="15" t="s">
        <v>43</v>
      </c>
      <c r="F6" s="15">
        <v>813</v>
      </c>
      <c r="G6" s="17"/>
      <c r="H6" s="15" t="s">
        <v>13</v>
      </c>
      <c r="I6" s="35">
        <v>6480700</v>
      </c>
      <c r="J6" s="21"/>
      <c r="K6" s="20">
        <f>I6-J6</f>
        <v>6480700</v>
      </c>
      <c r="L6" s="35">
        <f t="shared" ref="L6:L12" si="1">J6/I6*100</f>
        <v>0</v>
      </c>
      <c r="N6" s="25"/>
      <c r="O6" s="25"/>
      <c r="P6" s="25"/>
      <c r="Q6" s="25"/>
      <c r="R6" s="25"/>
      <c r="S6" s="25"/>
      <c r="T6" s="25"/>
    </row>
    <row r="7" spans="1:20" ht="51.75" customHeight="1" x14ac:dyDescent="0.25">
      <c r="A7" s="27" t="s">
        <v>68</v>
      </c>
      <c r="B7" s="15" t="s">
        <v>8</v>
      </c>
      <c r="C7" s="15" t="s">
        <v>9</v>
      </c>
      <c r="D7" s="15" t="s">
        <v>10</v>
      </c>
      <c r="E7" s="15" t="s">
        <v>69</v>
      </c>
      <c r="F7" s="15">
        <v>812</v>
      </c>
      <c r="G7" s="15"/>
      <c r="H7" s="15" t="s">
        <v>13</v>
      </c>
      <c r="I7" s="29">
        <v>218409000</v>
      </c>
      <c r="J7" s="29"/>
      <c r="K7" s="20">
        <f t="shared" ref="K7:K23" si="2">I7-J7</f>
        <v>218409000</v>
      </c>
      <c r="L7" s="35">
        <f t="shared" si="1"/>
        <v>0</v>
      </c>
      <c r="N7" s="25"/>
      <c r="O7" s="25"/>
      <c r="P7" s="25"/>
      <c r="Q7" s="25"/>
      <c r="R7" s="25"/>
      <c r="S7" s="25"/>
      <c r="T7" s="25"/>
    </row>
    <row r="8" spans="1:20" ht="64.5" customHeight="1" outlineLevel="6" x14ac:dyDescent="0.25">
      <c r="A8" s="12" t="s">
        <v>70</v>
      </c>
      <c r="B8" s="15" t="s">
        <v>8</v>
      </c>
      <c r="C8" s="15" t="s">
        <v>9</v>
      </c>
      <c r="D8" s="15" t="s">
        <v>10</v>
      </c>
      <c r="E8" s="15" t="s">
        <v>71</v>
      </c>
      <c r="F8" s="15">
        <v>631</v>
      </c>
      <c r="G8" s="17"/>
      <c r="H8" s="15" t="s">
        <v>13</v>
      </c>
      <c r="I8" s="35">
        <v>31021000</v>
      </c>
      <c r="J8" s="21"/>
      <c r="K8" s="20">
        <f t="shared" si="2"/>
        <v>31021000</v>
      </c>
      <c r="L8" s="35">
        <f t="shared" si="1"/>
        <v>0</v>
      </c>
    </row>
    <row r="9" spans="1:20" ht="64.5" customHeight="1" outlineLevel="6" x14ac:dyDescent="0.25">
      <c r="A9" s="12" t="s">
        <v>70</v>
      </c>
      <c r="B9" s="15" t="s">
        <v>8</v>
      </c>
      <c r="C9" s="15" t="s">
        <v>9</v>
      </c>
      <c r="D9" s="15" t="s">
        <v>10</v>
      </c>
      <c r="E9" s="15" t="s">
        <v>71</v>
      </c>
      <c r="F9" s="15">
        <v>632</v>
      </c>
      <c r="G9" s="17"/>
      <c r="H9" s="15" t="s">
        <v>13</v>
      </c>
      <c r="I9" s="35">
        <v>60000000</v>
      </c>
      <c r="J9" s="21"/>
      <c r="K9" s="20">
        <f t="shared" ref="K9" si="3">I9-J9</f>
        <v>60000000</v>
      </c>
      <c r="L9" s="35">
        <f t="shared" ref="L9" si="4">J9/I9*100</f>
        <v>0</v>
      </c>
    </row>
    <row r="10" spans="1:20" ht="64.5" customHeight="1" outlineLevel="6" x14ac:dyDescent="0.25">
      <c r="A10" s="12" t="s">
        <v>72</v>
      </c>
      <c r="B10" s="15" t="s">
        <v>8</v>
      </c>
      <c r="C10" s="15" t="s">
        <v>9</v>
      </c>
      <c r="D10" s="15" t="s">
        <v>10</v>
      </c>
      <c r="E10" s="15" t="s">
        <v>73</v>
      </c>
      <c r="F10" s="15">
        <v>811</v>
      </c>
      <c r="G10" s="17"/>
      <c r="H10" s="15" t="s">
        <v>13</v>
      </c>
      <c r="I10" s="35">
        <v>258000</v>
      </c>
      <c r="J10" s="21"/>
      <c r="K10" s="20">
        <f t="shared" ref="K10" si="5">I10-J10</f>
        <v>258000</v>
      </c>
      <c r="L10" s="35">
        <f t="shared" ref="L10" si="6">J10/I10*100</f>
        <v>0</v>
      </c>
    </row>
    <row r="11" spans="1:20" ht="85.5" customHeight="1" outlineLevel="6" x14ac:dyDescent="0.25">
      <c r="A11" s="12" t="s">
        <v>74</v>
      </c>
      <c r="B11" s="15" t="s">
        <v>8</v>
      </c>
      <c r="C11" s="15" t="s">
        <v>9</v>
      </c>
      <c r="D11" s="15" t="s">
        <v>10</v>
      </c>
      <c r="E11" s="15" t="s">
        <v>75</v>
      </c>
      <c r="F11" s="15">
        <v>813</v>
      </c>
      <c r="G11" s="17"/>
      <c r="H11" s="15" t="s">
        <v>13</v>
      </c>
      <c r="I11" s="35">
        <v>1874000</v>
      </c>
      <c r="J11" s="21"/>
      <c r="K11" s="20">
        <f t="shared" ref="K11" si="7">I11-J11</f>
        <v>1874000</v>
      </c>
      <c r="L11" s="35">
        <f t="shared" ref="L11" si="8">J11/I11*100</f>
        <v>0</v>
      </c>
    </row>
    <row r="12" spans="1:20" ht="47.25" customHeight="1" x14ac:dyDescent="0.25">
      <c r="A12" s="12" t="s">
        <v>76</v>
      </c>
      <c r="B12" s="15" t="s">
        <v>8</v>
      </c>
      <c r="C12" s="15" t="s">
        <v>9</v>
      </c>
      <c r="D12" s="15" t="s">
        <v>10</v>
      </c>
      <c r="E12" s="15" t="s">
        <v>44</v>
      </c>
      <c r="F12" s="15" t="s">
        <v>11</v>
      </c>
      <c r="G12" s="15"/>
      <c r="H12" s="15" t="s">
        <v>13</v>
      </c>
      <c r="I12" s="29">
        <v>8542600</v>
      </c>
      <c r="J12" s="29"/>
      <c r="K12" s="20">
        <f t="shared" si="2"/>
        <v>8542600</v>
      </c>
      <c r="L12" s="35">
        <f t="shared" si="1"/>
        <v>0</v>
      </c>
      <c r="N12" s="5"/>
      <c r="O12" s="18">
        <f>SUM(J12:J19)</f>
        <v>0</v>
      </c>
      <c r="P12" s="5" t="s">
        <v>24</v>
      </c>
      <c r="Q12" s="5"/>
      <c r="R12" s="5"/>
      <c r="S12" s="5"/>
      <c r="T12" s="18">
        <f>SUM(I12:I19)</f>
        <v>349824100</v>
      </c>
    </row>
    <row r="13" spans="1:20" ht="60.75" customHeight="1" outlineLevel="6" x14ac:dyDescent="0.25">
      <c r="A13" s="12" t="s">
        <v>77</v>
      </c>
      <c r="B13" s="15" t="s">
        <v>8</v>
      </c>
      <c r="C13" s="15" t="s">
        <v>9</v>
      </c>
      <c r="D13" s="15" t="s">
        <v>10</v>
      </c>
      <c r="E13" s="15" t="s">
        <v>45</v>
      </c>
      <c r="F13" s="15">
        <v>813</v>
      </c>
      <c r="G13" s="17"/>
      <c r="H13" s="15" t="s">
        <v>13</v>
      </c>
      <c r="I13" s="34">
        <v>182012600</v>
      </c>
      <c r="J13" s="34"/>
      <c r="K13" s="20">
        <f t="shared" si="2"/>
        <v>182012600</v>
      </c>
      <c r="L13" s="35">
        <f t="shared" ref="L13" si="9">J13/I13*100</f>
        <v>0</v>
      </c>
      <c r="N13" s="5"/>
      <c r="O13" s="18" t="e">
        <f>O12+#REF!</f>
        <v>#REF!</v>
      </c>
      <c r="P13" s="5"/>
      <c r="Q13" s="5"/>
      <c r="R13" s="5"/>
      <c r="S13" s="5"/>
      <c r="T13" s="18" t="e">
        <f>T12+#REF!</f>
        <v>#REF!</v>
      </c>
    </row>
    <row r="14" spans="1:20" ht="71.25" customHeight="1" outlineLevel="6" x14ac:dyDescent="0.25">
      <c r="A14" s="12" t="s">
        <v>78</v>
      </c>
      <c r="B14" s="15" t="s">
        <v>8</v>
      </c>
      <c r="C14" s="15" t="s">
        <v>9</v>
      </c>
      <c r="D14" s="15" t="s">
        <v>10</v>
      </c>
      <c r="E14" s="15" t="s">
        <v>46</v>
      </c>
      <c r="F14" s="15">
        <v>813</v>
      </c>
      <c r="G14" s="17"/>
      <c r="H14" s="15" t="s">
        <v>13</v>
      </c>
      <c r="I14" s="34">
        <v>33774300</v>
      </c>
      <c r="J14" s="34"/>
      <c r="K14" s="20">
        <f t="shared" si="2"/>
        <v>33774300</v>
      </c>
      <c r="L14" s="35">
        <f t="shared" ref="L14" si="10">J14/I14*100</f>
        <v>0</v>
      </c>
      <c r="N14" s="5"/>
      <c r="O14" s="5"/>
      <c r="P14" s="5"/>
      <c r="Q14" s="5"/>
      <c r="R14" s="5"/>
      <c r="S14" s="5"/>
      <c r="T14" s="5"/>
    </row>
    <row r="15" spans="1:20" ht="54.75" customHeight="1" outlineLevel="6" x14ac:dyDescent="0.25">
      <c r="A15" s="12" t="s">
        <v>79</v>
      </c>
      <c r="B15" s="15" t="s">
        <v>8</v>
      </c>
      <c r="C15" s="15" t="s">
        <v>9</v>
      </c>
      <c r="D15" s="15" t="s">
        <v>10</v>
      </c>
      <c r="E15" s="15" t="s">
        <v>47</v>
      </c>
      <c r="F15" s="15">
        <v>813</v>
      </c>
      <c r="G15" s="17"/>
      <c r="H15" s="15" t="s">
        <v>13</v>
      </c>
      <c r="I15" s="34">
        <v>38967400</v>
      </c>
      <c r="J15" s="34"/>
      <c r="K15" s="20">
        <f t="shared" si="2"/>
        <v>38967400</v>
      </c>
      <c r="L15" s="35">
        <f t="shared" ref="L15" si="11">J15/I15*100</f>
        <v>0</v>
      </c>
    </row>
    <row r="16" spans="1:20" ht="70.5" customHeight="1" outlineLevel="6" x14ac:dyDescent="0.25">
      <c r="A16" s="12" t="s">
        <v>80</v>
      </c>
      <c r="B16" s="15" t="s">
        <v>8</v>
      </c>
      <c r="C16" s="15" t="s">
        <v>9</v>
      </c>
      <c r="D16" s="15" t="s">
        <v>10</v>
      </c>
      <c r="E16" s="15" t="s">
        <v>48</v>
      </c>
      <c r="F16" s="15">
        <v>813</v>
      </c>
      <c r="G16" s="17"/>
      <c r="H16" s="15" t="s">
        <v>13</v>
      </c>
      <c r="I16" s="34">
        <v>25173300</v>
      </c>
      <c r="J16" s="34"/>
      <c r="K16" s="20">
        <f t="shared" si="2"/>
        <v>25173300</v>
      </c>
      <c r="L16" s="35">
        <f t="shared" ref="L16" si="12">J16/I16*100</f>
        <v>0</v>
      </c>
    </row>
    <row r="17" spans="1:12" ht="98.25" customHeight="1" outlineLevel="6" x14ac:dyDescent="0.25">
      <c r="A17" s="12" t="s">
        <v>81</v>
      </c>
      <c r="B17" s="15" t="s">
        <v>8</v>
      </c>
      <c r="C17" s="15" t="s">
        <v>9</v>
      </c>
      <c r="D17" s="15" t="s">
        <v>10</v>
      </c>
      <c r="E17" s="15" t="s">
        <v>49</v>
      </c>
      <c r="F17" s="15">
        <v>813</v>
      </c>
      <c r="G17" s="17"/>
      <c r="H17" s="15" t="s">
        <v>13</v>
      </c>
      <c r="I17" s="34">
        <v>28726100</v>
      </c>
      <c r="J17" s="34"/>
      <c r="K17" s="20">
        <f t="shared" si="2"/>
        <v>28726100</v>
      </c>
      <c r="L17" s="35">
        <f t="shared" ref="L17" si="13">J17/I17*100</f>
        <v>0</v>
      </c>
    </row>
    <row r="18" spans="1:12" ht="49.5" customHeight="1" outlineLevel="6" x14ac:dyDescent="0.25">
      <c r="A18" s="12" t="s">
        <v>82</v>
      </c>
      <c r="B18" s="15" t="s">
        <v>8</v>
      </c>
      <c r="C18" s="15" t="s">
        <v>9</v>
      </c>
      <c r="D18" s="15" t="s">
        <v>10</v>
      </c>
      <c r="E18" s="15" t="s">
        <v>50</v>
      </c>
      <c r="F18" s="15">
        <v>811</v>
      </c>
      <c r="G18" s="17"/>
      <c r="H18" s="15" t="s">
        <v>13</v>
      </c>
      <c r="I18" s="34">
        <v>28948700</v>
      </c>
      <c r="J18" s="34"/>
      <c r="K18" s="20">
        <f t="shared" si="2"/>
        <v>28948700</v>
      </c>
      <c r="L18" s="35">
        <f t="shared" ref="L18" si="14">J18/I18*100</f>
        <v>0</v>
      </c>
    </row>
    <row r="19" spans="1:12" ht="51" customHeight="1" outlineLevel="6" x14ac:dyDescent="0.25">
      <c r="A19" s="12" t="s">
        <v>83</v>
      </c>
      <c r="B19" s="15" t="s">
        <v>8</v>
      </c>
      <c r="C19" s="15" t="s">
        <v>9</v>
      </c>
      <c r="D19" s="15" t="s">
        <v>10</v>
      </c>
      <c r="E19" s="15" t="s">
        <v>51</v>
      </c>
      <c r="F19" s="15">
        <v>811</v>
      </c>
      <c r="G19" s="17"/>
      <c r="H19" s="15" t="s">
        <v>13</v>
      </c>
      <c r="I19" s="34">
        <v>3679100</v>
      </c>
      <c r="J19" s="34"/>
      <c r="K19" s="20">
        <f t="shared" si="2"/>
        <v>3679100</v>
      </c>
      <c r="L19" s="35">
        <f t="shared" ref="L19" si="15">J19/I19*100</f>
        <v>0</v>
      </c>
    </row>
    <row r="20" spans="1:12" ht="21" customHeight="1" outlineLevel="6" x14ac:dyDescent="0.25">
      <c r="A20" s="12" t="s">
        <v>84</v>
      </c>
      <c r="B20" s="15" t="s">
        <v>8</v>
      </c>
      <c r="C20" s="15" t="s">
        <v>9</v>
      </c>
      <c r="D20" s="15" t="s">
        <v>10</v>
      </c>
      <c r="E20" s="15" t="s">
        <v>52</v>
      </c>
      <c r="F20" s="15" t="s">
        <v>11</v>
      </c>
      <c r="G20" s="17"/>
      <c r="H20" s="15" t="s">
        <v>13</v>
      </c>
      <c r="I20" s="35">
        <v>45906000</v>
      </c>
      <c r="J20" s="21"/>
      <c r="K20" s="20">
        <f t="shared" si="2"/>
        <v>45906000</v>
      </c>
      <c r="L20" s="35">
        <f>J20/I20*100</f>
        <v>0</v>
      </c>
    </row>
    <row r="21" spans="1:12" ht="34.5" customHeight="1" outlineLevel="6" x14ac:dyDescent="0.25">
      <c r="A21" s="12" t="s">
        <v>22</v>
      </c>
      <c r="B21" s="15" t="s">
        <v>8</v>
      </c>
      <c r="C21" s="15" t="s">
        <v>9</v>
      </c>
      <c r="D21" s="15" t="s">
        <v>10</v>
      </c>
      <c r="E21" s="15" t="s">
        <v>53</v>
      </c>
      <c r="F21" s="15">
        <v>521</v>
      </c>
      <c r="G21" s="17"/>
      <c r="H21" s="15" t="s">
        <v>13</v>
      </c>
      <c r="I21" s="35">
        <v>33110100</v>
      </c>
      <c r="J21" s="21"/>
      <c r="K21" s="20">
        <f t="shared" si="2"/>
        <v>33110100</v>
      </c>
      <c r="L21" s="35">
        <f>J21/I21*100</f>
        <v>0</v>
      </c>
    </row>
    <row r="22" spans="1:12" ht="65.25" customHeight="1" outlineLevel="6" x14ac:dyDescent="0.25">
      <c r="A22" s="11" t="s">
        <v>54</v>
      </c>
      <c r="B22" s="15" t="s">
        <v>8</v>
      </c>
      <c r="C22" s="17" t="s">
        <v>10</v>
      </c>
      <c r="D22" s="17" t="s">
        <v>15</v>
      </c>
      <c r="E22" s="15" t="s">
        <v>55</v>
      </c>
      <c r="F22" s="15" t="s">
        <v>14</v>
      </c>
      <c r="G22" s="28"/>
      <c r="H22" s="15" t="s">
        <v>13</v>
      </c>
      <c r="I22" s="35">
        <v>28620200</v>
      </c>
      <c r="J22" s="35"/>
      <c r="K22" s="20">
        <f t="shared" si="2"/>
        <v>28620200</v>
      </c>
      <c r="L22" s="35">
        <f t="shared" si="0"/>
        <v>0</v>
      </c>
    </row>
    <row r="23" spans="1:12" ht="116.25" customHeight="1" x14ac:dyDescent="0.25">
      <c r="A23" s="27" t="s">
        <v>56</v>
      </c>
      <c r="B23" s="15" t="s">
        <v>8</v>
      </c>
      <c r="C23" s="17" t="s">
        <v>16</v>
      </c>
      <c r="D23" s="17" t="s">
        <v>15</v>
      </c>
      <c r="E23" s="17" t="s">
        <v>57</v>
      </c>
      <c r="F23" s="15">
        <v>521</v>
      </c>
      <c r="G23" s="41"/>
      <c r="H23" s="15" t="s">
        <v>13</v>
      </c>
      <c r="I23" s="31">
        <v>7764600</v>
      </c>
      <c r="J23" s="21"/>
      <c r="K23" s="20">
        <f t="shared" si="2"/>
        <v>7764600</v>
      </c>
      <c r="L23" s="35">
        <f t="shared" si="0"/>
        <v>0</v>
      </c>
    </row>
    <row r="24" spans="1:12" x14ac:dyDescent="0.25">
      <c r="I24" s="8"/>
      <c r="J24" s="8"/>
      <c r="K24" s="8"/>
    </row>
    <row r="25" spans="1:12" x14ac:dyDescent="0.25">
      <c r="J25" s="8"/>
    </row>
    <row r="28" spans="1:12" x14ac:dyDescent="0.25">
      <c r="I28" s="32"/>
    </row>
  </sheetData>
  <mergeCells count="1">
    <mergeCell ref="A2:I2"/>
  </mergeCells>
  <pageMargins left="0" right="0" top="0" bottom="0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64167-F98D-4A96-A1DA-85A1A73E47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краевые</vt:lpstr>
      <vt:lpstr>федеральные</vt:lpstr>
      <vt:lpstr>краевые!Область_печати</vt:lpstr>
      <vt:lpstr>федеральные!Область_печати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Гасилова Надежда Георгиевна</dc:creator>
  <cp:lastModifiedBy>Цыбегмит Бадмацыреновна Дылыкова</cp:lastModifiedBy>
  <cp:lastPrinted>2026-01-14T00:29:30Z</cp:lastPrinted>
  <dcterms:created xsi:type="dcterms:W3CDTF">2020-01-10T07:57:36Z</dcterms:created>
  <dcterms:modified xsi:type="dcterms:W3CDTF">2026-01-26T03:03:00Z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___ Новый вариант ___.xlsx</vt:lpwstr>
  </property>
  <property fmtid="{D5CDD505-2E9C-101B-9397-08002B2CF9AE}" pid="3" name="Название отчета">
    <vt:lpwstr>___ Новый вариант ___.xlsx</vt:lpwstr>
  </property>
  <property fmtid="{D5CDD505-2E9C-101B-9397-08002B2CF9AE}" pid="4" name="Версия клиента">
    <vt:lpwstr>19.2.27.11050</vt:lpwstr>
  </property>
  <property fmtid="{D5CDD505-2E9C-101B-9397-08002B2CF9AE}" pid="5" name="Версия базы">
    <vt:lpwstr>19.2.2804.1920220298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bud_2020</vt:lpwstr>
  </property>
  <property fmtid="{D5CDD505-2E9C-101B-9397-08002B2CF9AE}" pid="9" name="Пользователь">
    <vt:lpwstr>гасилова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