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На сайт\О_финансирования\Справка по финансированию 2026\"/>
    </mc:Choice>
  </mc:AlternateContent>
  <bookViews>
    <workbookView xWindow="150" yWindow="1215" windowWidth="19320" windowHeight="12630" activeTab="1"/>
  </bookViews>
  <sheets>
    <sheet name="краевые" sheetId="3" r:id="rId1"/>
    <sheet name="федеральные" sheetId="4" r:id="rId2"/>
  </sheets>
  <definedNames>
    <definedName name="_xlnm.Print_Area" localSheetId="0">краевые!$A$1:$L$65</definedName>
    <definedName name="_xlnm.Print_Area" localSheetId="1">федеральные!$A$1:$L$48</definedName>
  </definedNames>
  <calcPr calcId="152511"/>
</workbook>
</file>

<file path=xl/calcChain.xml><?xml version="1.0" encoding="utf-8"?>
<calcChain xmlns="http://schemas.openxmlformats.org/spreadsheetml/2006/main">
  <c r="L6" i="4" l="1"/>
  <c r="L7" i="4"/>
  <c r="L8" i="4"/>
  <c r="L9" i="4"/>
  <c r="L10" i="4"/>
  <c r="L11" i="4"/>
  <c r="L42" i="3"/>
  <c r="K42" i="3"/>
  <c r="L39" i="3"/>
  <c r="K39" i="3"/>
  <c r="L37" i="3"/>
  <c r="K37" i="3"/>
  <c r="L26" i="4"/>
  <c r="K26" i="4"/>
  <c r="L23" i="4"/>
  <c r="K23" i="4"/>
  <c r="L21" i="4"/>
  <c r="K21" i="4"/>
  <c r="K8" i="3" l="1"/>
  <c r="K63" i="3"/>
  <c r="L63" i="3"/>
  <c r="K62" i="3"/>
  <c r="L62" i="3"/>
  <c r="K61" i="3"/>
  <c r="L61" i="3"/>
  <c r="K60" i="3"/>
  <c r="L60" i="3"/>
  <c r="K59" i="3"/>
  <c r="L59" i="3"/>
  <c r="K58" i="3"/>
  <c r="L58" i="3"/>
  <c r="K57" i="3"/>
  <c r="L57" i="3"/>
  <c r="K56" i="3"/>
  <c r="L56" i="3"/>
  <c r="K55" i="3"/>
  <c r="L55" i="3"/>
  <c r="K54" i="3"/>
  <c r="L54" i="3"/>
  <c r="K53" i="3"/>
  <c r="L53" i="3"/>
  <c r="K52" i="3"/>
  <c r="L52" i="3"/>
  <c r="K51" i="3"/>
  <c r="L51" i="3"/>
  <c r="K50" i="3"/>
  <c r="L50" i="3"/>
  <c r="K49" i="3"/>
  <c r="L49" i="3"/>
  <c r="K48" i="3"/>
  <c r="L48" i="3"/>
  <c r="K46" i="3"/>
  <c r="L46" i="3"/>
  <c r="K47" i="3"/>
  <c r="L47" i="3"/>
  <c r="L25" i="3"/>
  <c r="L26" i="3"/>
  <c r="L27" i="3"/>
  <c r="K25" i="3"/>
  <c r="K26" i="3"/>
  <c r="K27" i="3"/>
  <c r="K7" i="3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2" i="4"/>
  <c r="K24" i="4"/>
  <c r="K25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I4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29" i="4"/>
  <c r="K4" i="4" l="1"/>
  <c r="L64" i="3"/>
  <c r="K64" i="3"/>
  <c r="L65" i="3"/>
  <c r="K65" i="3"/>
  <c r="L45" i="3"/>
  <c r="K45" i="3"/>
  <c r="L44" i="3"/>
  <c r="K44" i="3"/>
  <c r="L43" i="3"/>
  <c r="K43" i="3"/>
  <c r="L41" i="3"/>
  <c r="K41" i="3"/>
  <c r="L40" i="3"/>
  <c r="K40" i="3"/>
  <c r="K38" i="3"/>
  <c r="L38" i="3"/>
  <c r="K36" i="3"/>
  <c r="L36" i="3"/>
  <c r="K35" i="3"/>
  <c r="L35" i="3"/>
  <c r="K34" i="3"/>
  <c r="L34" i="3"/>
  <c r="L32" i="3"/>
  <c r="K32" i="3"/>
  <c r="L31" i="3"/>
  <c r="K31" i="3"/>
  <c r="L30" i="3"/>
  <c r="K30" i="3"/>
  <c r="L29" i="3"/>
  <c r="K29" i="3"/>
  <c r="L28" i="3"/>
  <c r="K28" i="3"/>
  <c r="L17" i="3"/>
  <c r="K17" i="3"/>
  <c r="L16" i="4"/>
  <c r="L15" i="4"/>
  <c r="L14" i="4"/>
  <c r="J5" i="3" l="1"/>
  <c r="I5" i="3"/>
  <c r="K6" i="3"/>
  <c r="L20" i="3" l="1"/>
  <c r="K20" i="3"/>
  <c r="L9" i="3" l="1"/>
  <c r="L10" i="3"/>
  <c r="L11" i="3"/>
  <c r="L12" i="3"/>
  <c r="L13" i="3"/>
  <c r="L14" i="3"/>
  <c r="L15" i="3"/>
  <c r="L16" i="3"/>
  <c r="L21" i="3"/>
  <c r="L22" i="3"/>
  <c r="L23" i="3"/>
  <c r="L24" i="3"/>
  <c r="L33" i="3"/>
  <c r="J4" i="4" l="1"/>
  <c r="L5" i="4" l="1"/>
  <c r="K5" i="4"/>
  <c r="I66" i="3" l="1"/>
  <c r="K9" i="3"/>
  <c r="K10" i="3"/>
  <c r="K11" i="3"/>
  <c r="K12" i="3"/>
  <c r="K13" i="3"/>
  <c r="K14" i="3"/>
  <c r="K15" i="3"/>
  <c r="K16" i="3"/>
  <c r="K18" i="3"/>
  <c r="K19" i="3"/>
  <c r="K21" i="3"/>
  <c r="K22" i="3"/>
  <c r="K23" i="3"/>
  <c r="K24" i="3"/>
  <c r="K33" i="3"/>
  <c r="L12" i="4"/>
  <c r="K5" i="3" l="1"/>
  <c r="L30" i="4"/>
  <c r="L13" i="4" l="1"/>
  <c r="L17" i="4"/>
  <c r="O17" i="4"/>
  <c r="T17" i="4"/>
  <c r="L48" i="4" l="1"/>
  <c r="L27" i="4" l="1"/>
  <c r="L25" i="4"/>
  <c r="L24" i="4"/>
  <c r="L22" i="4"/>
  <c r="L20" i="4"/>
  <c r="L19" i="4"/>
  <c r="L18" i="4"/>
  <c r="L31" i="4" l="1"/>
  <c r="L28" i="4"/>
  <c r="T18" i="4" l="1"/>
  <c r="L4" i="4"/>
  <c r="O18" i="4" l="1"/>
  <c r="J66" i="3" l="1"/>
  <c r="K66" i="3" l="1"/>
  <c r="L5" i="3"/>
</calcChain>
</file>

<file path=xl/sharedStrings.xml><?xml version="1.0" encoding="utf-8"?>
<sst xmlns="http://schemas.openxmlformats.org/spreadsheetml/2006/main" count="779" uniqueCount="134">
  <si>
    <t>Документ, учреждение</t>
  </si>
  <si>
    <t>Вед.</t>
  </si>
  <si>
    <t>Разд.</t>
  </si>
  <si>
    <t>Подр.</t>
  </si>
  <si>
    <t>Ц.ст.</t>
  </si>
  <si>
    <t>Расх.</t>
  </si>
  <si>
    <t>ДопКласс</t>
  </si>
  <si>
    <t>РегКласс</t>
  </si>
  <si>
    <t>066</t>
  </si>
  <si>
    <t>04</t>
  </si>
  <si>
    <t>05</t>
  </si>
  <si>
    <t>811</t>
  </si>
  <si>
    <t>02</t>
  </si>
  <si>
    <t>01</t>
  </si>
  <si>
    <t>521</t>
  </si>
  <si>
    <t>03</t>
  </si>
  <si>
    <t>10</t>
  </si>
  <si>
    <t>Министерство сельского хозяйства Забайкальского края</t>
  </si>
  <si>
    <t>Государственная поддержка сельского хозяйства</t>
  </si>
  <si>
    <t>РК</t>
  </si>
  <si>
    <t xml:space="preserve">% </t>
  </si>
  <si>
    <t>Участие в презентации продукции предприятий пищевой и перерабатывающей промышленности и прочие мероприятия</t>
  </si>
  <si>
    <t>Подготовка проектов межевания земельных участков и на проведение кадастровых работ</t>
  </si>
  <si>
    <t>Проведение выставки сельскохозяйственных животных</t>
  </si>
  <si>
    <t>сельское хозяйство</t>
  </si>
  <si>
    <t>финансирование</t>
  </si>
  <si>
    <t>лимит</t>
  </si>
  <si>
    <t>Стимулирование увеличения производства картофеля и овощей</t>
  </si>
  <si>
    <t>Оказание поддержки искусственного осеменения сельскохозяйственных животных</t>
  </si>
  <si>
    <t>0520107022</t>
  </si>
  <si>
    <t>0520107023</t>
  </si>
  <si>
    <t>Оказание поддержки элитного семеноводства</t>
  </si>
  <si>
    <t>0520107082</t>
  </si>
  <si>
    <t>Оказание поддержки производства продукции растениеводства</t>
  </si>
  <si>
    <t>0520107086</t>
  </si>
  <si>
    <t>0520107089</t>
  </si>
  <si>
    <t>Реализация мер поддержки мероприятий Комплексной программы развития овцеводства в Забайкальском крае до 2030 года</t>
  </si>
  <si>
    <t>Проведение научно-исследовательских, опытно-конструкторских, технологических работ</t>
  </si>
  <si>
    <t>0520107090</t>
  </si>
  <si>
    <t>0520107262</t>
  </si>
  <si>
    <t>Реализация мер поддержки мероприятий по модернизации объектов АПК, приобретению техники и оборудования</t>
  </si>
  <si>
    <t>0520107402</t>
  </si>
  <si>
    <t>0520107407</t>
  </si>
  <si>
    <t>05201R0140</t>
  </si>
  <si>
    <t>05201R3580</t>
  </si>
  <si>
    <t>05201R5012</t>
  </si>
  <si>
    <t>05201R5013</t>
  </si>
  <si>
    <t>05201R5014</t>
  </si>
  <si>
    <t>05201R5015</t>
  </si>
  <si>
    <t>05201R5016</t>
  </si>
  <si>
    <t>05201R5017</t>
  </si>
  <si>
    <t>05201R5018</t>
  </si>
  <si>
    <t>05202R5980</t>
  </si>
  <si>
    <t>05202R5990</t>
  </si>
  <si>
    <t>Обеспечение комплексного развития сельских территорий (реализация проектов по благоустройству общественных пространств на сельских территориях)</t>
  </si>
  <si>
    <t>32204R5763</t>
  </si>
  <si>
    <t>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целевые социальные выплаты)</t>
  </si>
  <si>
    <t>32201R5764</t>
  </si>
  <si>
    <t xml:space="preserve">Оказание поддержки производства и реализации яйца </t>
  </si>
  <si>
    <t>Реализация мероприятий по содействию повышения кадровой обеспеченности предприятий агропромышленного комплекса</t>
  </si>
  <si>
    <t>051Е455330</t>
  </si>
  <si>
    <t>Уничтожение очагов произрастания дикорастущей конопли</t>
  </si>
  <si>
    <t>09</t>
  </si>
  <si>
    <t>Сумма на 2026 год</t>
  </si>
  <si>
    <t>Поддержка приоритетных направлений малого агробизнеса (субсидии на развитие фермерских хозяйств)</t>
  </si>
  <si>
    <t>05201R0161</t>
  </si>
  <si>
    <t>Поддержка приоритетных направлений малого агробизнеса (субсидии на развитие сельскохозяйственных потребительских кооперативов)</t>
  </si>
  <si>
    <t>05201R0162</t>
  </si>
  <si>
    <t>Поддержка приоритетных направлений малого агробизнеса (субсидия на создание и развитие системы поддержки малых сельскохозяйственных товаропроизводителей)</t>
  </si>
  <si>
    <t>05201R0163</t>
  </si>
  <si>
    <t>Поддержка приоритетных направлений малого агробизнеса (субсидия на осуществление деятельности центра компетенций в сфере сельскохозяйственной кооперации и поддержки фермеров)</t>
  </si>
  <si>
    <t>05201R0164</t>
  </si>
  <si>
    <t>Финансовое обеспечение (возмещение) производителям зерновых культур части затрат на производство и реализацию зерновых культур</t>
  </si>
  <si>
    <t>Поддержка приоритетных направлений агропромышленного комплекса (мясное скотоводство)</t>
  </si>
  <si>
    <t>Поддержка приоритетных направлений агропромышленного комплекса (традиционные подотрасли сельского хозяйства и северное оленеводство)</t>
  </si>
  <si>
    <t>Поддержка приоритетных направлений агропромышленного комплекса  (племенное животноводство)</t>
  </si>
  <si>
    <t>Поддержка приоритетных направлений агропромышленного комплекса  (развитие овцеводства и козоводства и производство шерсти)</t>
  </si>
  <si>
    <t>Поддержка приоритетных направлений агропромышленного комплекса (проведение агротехнологических работ, повышение уровня экологической безопасности сельскохозяйственного производства, а также повышение плодородия почв и качества почв)</t>
  </si>
  <si>
    <t>Поддержка приоритетных направлений агропромышленного комплекса  (сельскохозяйственное страхование)</t>
  </si>
  <si>
    <t>Поддержка приоритетных направлений агропромышленного комплекса  (поддержка элитного семеноводства)</t>
  </si>
  <si>
    <t>Проведение мелиоративных мероприятий</t>
  </si>
  <si>
    <t>Пилотный проект по развитию овцеводства и скотоводства в Забайкальском крае (Семейная ферма. Забайкалье)</t>
  </si>
  <si>
    <t>0520107093</t>
  </si>
  <si>
    <t>Осуществление индивидуальной предпринимательской деятельности в сфере сельского хозяйства</t>
  </si>
  <si>
    <t>0520107098</t>
  </si>
  <si>
    <t>Возмещение части затрат переработчикам на закуп сельскохозяйственной продукции у сельскохозяйственных товаропроизводителей</t>
  </si>
  <si>
    <t>0520107099</t>
  </si>
  <si>
    <t>2655330X213150000000</t>
  </si>
  <si>
    <t>2655330X215000000000</t>
  </si>
  <si>
    <t>2655330X215010000000</t>
  </si>
  <si>
    <t>2650140X221630000000</t>
  </si>
  <si>
    <t>2650140X221640000000</t>
  </si>
  <si>
    <t>2650140X221710000000</t>
  </si>
  <si>
    <t>2650140X221740000000</t>
  </si>
  <si>
    <t>26-53580-00000-00000</t>
  </si>
  <si>
    <t>2655980X231510000000</t>
  </si>
  <si>
    <t>2655990X231500000000</t>
  </si>
  <si>
    <t>2655990X258350000000</t>
  </si>
  <si>
    <t>26-55760-00000-00001</t>
  </si>
  <si>
    <t>26-55760-00000-00002</t>
  </si>
  <si>
    <t>26-55760-00000-00003</t>
  </si>
  <si>
    <t>26-55760-00000-00004</t>
  </si>
  <si>
    <t>26-55760-00000-00005</t>
  </si>
  <si>
    <t>26-55760-00000-00006</t>
  </si>
  <si>
    <t>26-55760-00000-00007</t>
  </si>
  <si>
    <t>26-55760-00000-00008</t>
  </si>
  <si>
    <t>26-55760-00000-00009</t>
  </si>
  <si>
    <t>26-55760-00000-00011</t>
  </si>
  <si>
    <t>26-55760-00000-00010</t>
  </si>
  <si>
    <t>26-55760-00000-00012</t>
  </si>
  <si>
    <t>26-55760-00000-00013</t>
  </si>
  <si>
    <t>26-55760-00000-00014</t>
  </si>
  <si>
    <t>26-55760-00000-00015</t>
  </si>
  <si>
    <t>26-55760-00000-00016</t>
  </si>
  <si>
    <t>26-55760-00000-00017</t>
  </si>
  <si>
    <t>2655760X232410000000</t>
  </si>
  <si>
    <t>2650160X282730000000</t>
  </si>
  <si>
    <t>2650160X281430000000</t>
  </si>
  <si>
    <t>2650160X282740000000</t>
  </si>
  <si>
    <t>2655010X293040000000</t>
  </si>
  <si>
    <t>2655010X292990000000</t>
  </si>
  <si>
    <t>2655010X283010000000</t>
  </si>
  <si>
    <t>2655010X283230000000</t>
  </si>
  <si>
    <t>2655010X293080000000</t>
  </si>
  <si>
    <t>2655010X293090000000</t>
  </si>
  <si>
    <t>2655010X292910000000</t>
  </si>
  <si>
    <t>2655010X293140000000</t>
  </si>
  <si>
    <t>2655010X293160000000</t>
  </si>
  <si>
    <t>2655010X292920000000</t>
  </si>
  <si>
    <t xml:space="preserve">                                                 Справка по финансированию мероприятий из федерального бюджета на  1 апреля 2026 года</t>
  </si>
  <si>
    <t>Факт на 1.04.2026</t>
  </si>
  <si>
    <t>Остаток ЛБА на 01.04.2026 г</t>
  </si>
  <si>
    <t>Справка по финансированию мероприятий из краевого бюджета на 1 апреля 2026 года</t>
  </si>
  <si>
    <t>Остаток ЛБА на 1.04.2026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</si>
</sst>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  <xf numFmtId="164" fontId="4" fillId="0" borderId="0" applyFont="0" applyFill="0" applyBorder="0" applyAlignment="0" applyProtection="0"/>
    <xf numFmtId="49" fontId="9" fillId="0" borderId="9">
      <alignment horizontal="center" vertical="top" shrinkToFit="1"/>
    </xf>
    <xf numFmtId="49" fontId="10" fillId="0" borderId="9">
      <alignment horizontal="center" vertical="top" shrinkToFit="1"/>
    </xf>
    <xf numFmtId="4" fontId="11" fillId="0" borderId="9">
      <alignment horizontal="right" vertical="top" shrinkToFit="1"/>
    </xf>
  </cellStyleXfs>
  <cellXfs count="70">
    <xf numFmtId="0" fontId="0" fillId="0" borderId="0" xfId="0"/>
    <xf numFmtId="0" fontId="8" fillId="5" borderId="0" xfId="0" applyFont="1" applyFill="1" applyProtection="1"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8" fillId="5" borderId="0" xfId="0" applyFont="1" applyFill="1" applyAlignment="1" applyProtection="1">
      <alignment vertical="top"/>
      <protection locked="0"/>
    </xf>
    <xf numFmtId="0" fontId="8" fillId="5" borderId="4" xfId="0" applyFont="1" applyFill="1" applyBorder="1" applyAlignment="1" applyProtection="1">
      <alignment vertical="top"/>
      <protection locked="0"/>
    </xf>
    <xf numFmtId="0" fontId="8" fillId="5" borderId="4" xfId="0" applyFont="1" applyFill="1" applyBorder="1" applyProtection="1">
      <protection locked="0"/>
    </xf>
    <xf numFmtId="1" fontId="5" fillId="5" borderId="2" xfId="6" applyNumberFormat="1" applyFont="1" applyFill="1" applyProtection="1">
      <alignment horizontal="center" vertical="top" shrinkToFit="1"/>
    </xf>
    <xf numFmtId="0" fontId="5" fillId="5" borderId="2" xfId="4" applyNumberFormat="1" applyFont="1" applyFill="1" applyAlignment="1" applyProtection="1">
      <alignment horizontal="center" vertical="top" wrapText="1"/>
    </xf>
    <xf numFmtId="164" fontId="8" fillId="5" borderId="0" xfId="0" applyNumberFormat="1" applyFont="1" applyFill="1" applyProtection="1">
      <protection locked="0"/>
    </xf>
    <xf numFmtId="0" fontId="8" fillId="5" borderId="8" xfId="0" applyFont="1" applyFill="1" applyBorder="1" applyAlignment="1" applyProtection="1">
      <alignment vertical="top" wrapText="1"/>
      <protection locked="0"/>
    </xf>
    <xf numFmtId="0" fontId="5" fillId="5" borderId="2" xfId="5" applyNumberFormat="1" applyFont="1" applyFill="1" applyAlignment="1" applyProtection="1">
      <alignment horizontal="left" vertical="top" wrapText="1"/>
    </xf>
    <xf numFmtId="0" fontId="5" fillId="5" borderId="4" xfId="0" applyFont="1" applyFill="1" applyBorder="1" applyAlignment="1">
      <alignment vertical="top" wrapText="1"/>
    </xf>
    <xf numFmtId="0" fontId="5" fillId="5" borderId="4" xfId="5" applyNumberFormat="1" applyFont="1" applyFill="1" applyBorder="1" applyAlignment="1" applyProtection="1">
      <alignment horizontal="left" vertical="top" wrapText="1"/>
    </xf>
    <xf numFmtId="1" fontId="5" fillId="5" borderId="12" xfId="6" applyNumberFormat="1" applyFont="1" applyFill="1" applyBorder="1" applyProtection="1">
      <alignment horizontal="center" vertical="top" shrinkToFit="1"/>
    </xf>
    <xf numFmtId="1" fontId="5" fillId="5" borderId="6" xfId="6" applyNumberFormat="1" applyFont="1" applyFill="1" applyBorder="1" applyProtection="1">
      <alignment horizontal="center" vertical="top" shrinkToFit="1"/>
    </xf>
    <xf numFmtId="1" fontId="5" fillId="5" borderId="4" xfId="6" applyNumberFormat="1" applyFont="1" applyFill="1" applyBorder="1" applyProtection="1">
      <alignment horizontal="center" vertical="top" shrinkToFit="1"/>
    </xf>
    <xf numFmtId="165" fontId="8" fillId="5" borderId="8" xfId="0" applyNumberFormat="1" applyFont="1" applyFill="1" applyBorder="1" applyAlignment="1" applyProtection="1">
      <alignment vertical="top"/>
      <protection locked="0"/>
    </xf>
    <xf numFmtId="49" fontId="5" fillId="5" borderId="4" xfId="6" applyNumberFormat="1" applyFont="1" applyFill="1" applyBorder="1" applyProtection="1">
      <alignment horizontal="center" vertical="top" shrinkToFit="1"/>
    </xf>
    <xf numFmtId="4" fontId="8" fillId="5" borderId="4" xfId="0" applyNumberFormat="1" applyFont="1" applyFill="1" applyBorder="1" applyProtection="1">
      <protection locked="0"/>
    </xf>
    <xf numFmtId="49" fontId="5" fillId="5" borderId="2" xfId="6" applyNumberFormat="1" applyFont="1" applyFill="1" applyProtection="1">
      <alignment horizontal="center" vertical="top" shrinkToFit="1"/>
    </xf>
    <xf numFmtId="4" fontId="8" fillId="5" borderId="4" xfId="0" applyNumberFormat="1" applyFont="1" applyFill="1" applyBorder="1" applyAlignment="1" applyProtection="1">
      <alignment vertical="top"/>
      <protection locked="0"/>
    </xf>
    <xf numFmtId="164" fontId="8" fillId="5" borderId="4" xfId="25" applyFont="1" applyFill="1" applyBorder="1" applyAlignment="1" applyProtection="1">
      <alignment vertical="top"/>
      <protection locked="0"/>
    </xf>
    <xf numFmtId="164" fontId="8" fillId="5" borderId="8" xfId="25" applyFont="1" applyFill="1" applyBorder="1" applyAlignment="1" applyProtection="1">
      <alignment vertical="top"/>
      <protection locked="0"/>
    </xf>
    <xf numFmtId="164" fontId="5" fillId="5" borderId="4" xfId="25" applyFont="1" applyFill="1" applyBorder="1" applyAlignment="1" applyProtection="1">
      <alignment horizontal="right" vertical="top" shrinkToFit="1"/>
    </xf>
    <xf numFmtId="164" fontId="5" fillId="5" borderId="7" xfId="25" applyFont="1" applyFill="1" applyBorder="1" applyAlignment="1" applyProtection="1">
      <alignment horizontal="center" vertical="top" shrinkToFit="1"/>
    </xf>
    <xf numFmtId="0" fontId="8" fillId="5" borderId="1" xfId="0" applyFont="1" applyFill="1" applyBorder="1" applyProtection="1">
      <protection locked="0"/>
    </xf>
    <xf numFmtId="4" fontId="6" fillId="5" borderId="4" xfId="7" applyNumberFormat="1" applyFont="1" applyFill="1" applyBorder="1" applyProtection="1">
      <alignment horizontal="right" vertical="top" shrinkToFit="1"/>
    </xf>
    <xf numFmtId="0" fontId="5" fillId="5" borderId="4" xfId="26" applyNumberFormat="1" applyFont="1" applyFill="1" applyBorder="1" applyAlignment="1" applyProtection="1">
      <alignment horizontal="left" vertical="top" wrapText="1"/>
    </xf>
    <xf numFmtId="49" fontId="5" fillId="5" borderId="4" xfId="27" applyNumberFormat="1" applyFont="1" applyFill="1" applyBorder="1" applyProtection="1">
      <alignment horizontal="center" vertical="top" shrinkToFit="1"/>
    </xf>
    <xf numFmtId="4" fontId="5" fillId="5" borderId="4" xfId="7" applyNumberFormat="1" applyFont="1" applyFill="1" applyBorder="1" applyProtection="1">
      <alignment horizontal="right" vertical="top" shrinkToFit="1"/>
    </xf>
    <xf numFmtId="164" fontId="5" fillId="5" borderId="4" xfId="25" applyFont="1" applyFill="1" applyBorder="1" applyAlignment="1" applyProtection="1">
      <alignment horizontal="center" vertical="top" shrinkToFit="1"/>
    </xf>
    <xf numFmtId="4" fontId="5" fillId="5" borderId="4" xfId="7" applyNumberFormat="1" applyFont="1" applyFill="1" applyBorder="1" applyAlignment="1" applyProtection="1">
      <alignment horizontal="center" vertical="top" shrinkToFit="1"/>
    </xf>
    <xf numFmtId="43" fontId="8" fillId="5" borderId="0" xfId="0" applyNumberFormat="1" applyFont="1" applyFill="1" applyProtection="1">
      <protection locked="0"/>
    </xf>
    <xf numFmtId="164" fontId="8" fillId="5" borderId="0" xfId="25" applyFont="1" applyFill="1" applyProtection="1">
      <protection locked="0"/>
    </xf>
    <xf numFmtId="164" fontId="8" fillId="5" borderId="4" xfId="25" applyFont="1" applyFill="1" applyBorder="1" applyAlignment="1">
      <alignment vertical="top" wrapText="1"/>
    </xf>
    <xf numFmtId="4" fontId="5" fillId="5" borderId="4" xfId="7" applyNumberFormat="1" applyFont="1" applyFill="1" applyBorder="1" applyAlignment="1" applyProtection="1">
      <alignment horizontal="right" vertical="top" shrinkToFit="1"/>
    </xf>
    <xf numFmtId="164" fontId="8" fillId="5" borderId="1" xfId="25" applyFont="1" applyFill="1" applyBorder="1" applyProtection="1">
      <protection locked="0"/>
    </xf>
    <xf numFmtId="164" fontId="8" fillId="5" borderId="1" xfId="0" applyNumberFormat="1" applyFont="1" applyFill="1" applyBorder="1" applyProtection="1">
      <protection locked="0"/>
    </xf>
    <xf numFmtId="4" fontId="8" fillId="5" borderId="1" xfId="0" applyNumberFormat="1" applyFont="1" applyFill="1" applyBorder="1" applyProtection="1">
      <protection locked="0"/>
    </xf>
    <xf numFmtId="0" fontId="5" fillId="5" borderId="6" xfId="4" applyNumberFormat="1" applyFont="1" applyFill="1" applyBorder="1" applyAlignment="1" applyProtection="1">
      <alignment horizontal="center" vertical="top" wrapText="1"/>
    </xf>
    <xf numFmtId="0" fontId="5" fillId="5" borderId="1" xfId="1" applyNumberFormat="1" applyFont="1" applyFill="1" applyAlignment="1" applyProtection="1"/>
    <xf numFmtId="49" fontId="5" fillId="5" borderId="4" xfId="26" applyNumberFormat="1" applyFont="1" applyFill="1" applyBorder="1" applyProtection="1">
      <alignment horizontal="center" vertical="top" shrinkToFit="1"/>
    </xf>
    <xf numFmtId="0" fontId="7" fillId="5" borderId="8" xfId="25" applyNumberFormat="1" applyFont="1" applyFill="1" applyBorder="1" applyAlignment="1">
      <alignment horizontal="left" vertical="top" wrapText="1"/>
    </xf>
    <xf numFmtId="164" fontId="6" fillId="5" borderId="7" xfId="25" applyFont="1" applyFill="1" applyBorder="1" applyAlignment="1" applyProtection="1">
      <alignment horizontal="right" vertical="top" shrinkToFit="1"/>
    </xf>
    <xf numFmtId="1" fontId="5" fillId="5" borderId="13" xfId="6" applyNumberFormat="1" applyFont="1" applyFill="1" applyBorder="1" applyProtection="1">
      <alignment horizontal="center" vertical="top" shrinkToFit="1"/>
    </xf>
    <xf numFmtId="4" fontId="8" fillId="5" borderId="8" xfId="0" applyNumberFormat="1" applyFont="1" applyFill="1" applyBorder="1" applyAlignment="1" applyProtection="1">
      <alignment vertical="top"/>
      <protection locked="0"/>
    </xf>
    <xf numFmtId="165" fontId="7" fillId="5" borderId="8" xfId="0" applyNumberFormat="1" applyFont="1" applyFill="1" applyBorder="1" applyAlignment="1" applyProtection="1">
      <alignment vertical="top"/>
      <protection locked="0"/>
    </xf>
    <xf numFmtId="0" fontId="5" fillId="5" borderId="13" xfId="5" applyNumberFormat="1" applyFont="1" applyFill="1" applyBorder="1" applyAlignment="1" applyProtection="1">
      <alignment horizontal="left" vertical="top" wrapText="1"/>
    </xf>
    <xf numFmtId="49" fontId="5" fillId="5" borderId="13" xfId="6" applyNumberFormat="1" applyFont="1" applyFill="1" applyBorder="1" applyProtection="1">
      <alignment horizontal="center" vertical="top" shrinkToFit="1"/>
    </xf>
    <xf numFmtId="164" fontId="5" fillId="5" borderId="10" xfId="25" applyFont="1" applyFill="1" applyBorder="1" applyAlignment="1" applyProtection="1">
      <alignment horizontal="center" vertical="top" shrinkToFit="1"/>
    </xf>
    <xf numFmtId="164" fontId="8" fillId="5" borderId="11" xfId="25" applyFont="1" applyFill="1" applyBorder="1" applyAlignment="1" applyProtection="1">
      <alignment vertical="top"/>
      <protection locked="0"/>
    </xf>
    <xf numFmtId="4" fontId="8" fillId="5" borderId="11" xfId="0" applyNumberFormat="1" applyFont="1" applyFill="1" applyBorder="1" applyAlignment="1" applyProtection="1">
      <alignment vertical="top"/>
      <protection locked="0"/>
    </xf>
    <xf numFmtId="0" fontId="5" fillId="5" borderId="8" xfId="5" applyNumberFormat="1" applyFont="1" applyFill="1" applyBorder="1" applyAlignment="1" applyProtection="1">
      <alignment horizontal="left" vertical="top" wrapText="1"/>
    </xf>
    <xf numFmtId="1" fontId="5" fillId="5" borderId="14" xfId="6" applyNumberFormat="1" applyFont="1" applyFill="1" applyBorder="1" applyProtection="1">
      <alignment horizontal="center" vertical="top" shrinkToFit="1"/>
    </xf>
    <xf numFmtId="49" fontId="5" fillId="5" borderId="6" xfId="6" applyNumberFormat="1" applyFont="1" applyFill="1" applyBorder="1" applyProtection="1">
      <alignment horizontal="center" vertical="top" shrinkToFit="1"/>
    </xf>
    <xf numFmtId="4" fontId="5" fillId="5" borderId="7" xfId="7" applyNumberFormat="1" applyFont="1" applyFill="1" applyBorder="1" applyAlignment="1" applyProtection="1">
      <alignment horizontal="center" vertical="top" shrinkToFit="1"/>
    </xf>
    <xf numFmtId="164" fontId="5" fillId="5" borderId="5" xfId="25" applyFont="1" applyFill="1" applyBorder="1" applyAlignment="1" applyProtection="1">
      <alignment horizontal="center" vertical="top" shrinkToFit="1"/>
    </xf>
    <xf numFmtId="0" fontId="5" fillId="5" borderId="8" xfId="0" applyFont="1" applyFill="1" applyBorder="1" applyAlignment="1">
      <alignment vertical="top" wrapText="1"/>
    </xf>
    <xf numFmtId="0" fontId="5" fillId="5" borderId="4" xfId="0" quotePrefix="1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1" fontId="5" fillId="5" borderId="5" xfId="6" applyNumberFormat="1" applyFont="1" applyFill="1" applyBorder="1" applyProtection="1">
      <alignment horizontal="center" vertical="top" shrinkToFit="1"/>
    </xf>
    <xf numFmtId="1" fontId="5" fillId="5" borderId="15" xfId="6" applyNumberFormat="1" applyFont="1" applyFill="1" applyBorder="1" applyProtection="1">
      <alignment horizontal="center" vertical="top" shrinkToFit="1"/>
    </xf>
    <xf numFmtId="1" fontId="5" fillId="5" borderId="10" xfId="6" applyNumberFormat="1" applyFont="1" applyFill="1" applyBorder="1" applyProtection="1">
      <alignment horizontal="center" vertical="top" shrinkToFit="1"/>
    </xf>
    <xf numFmtId="1" fontId="5" fillId="5" borderId="7" xfId="6" applyNumberFormat="1" applyFont="1" applyFill="1" applyBorder="1" applyProtection="1">
      <alignment horizontal="center" vertical="top" shrinkToFit="1"/>
    </xf>
    <xf numFmtId="49" fontId="5" fillId="0" borderId="4" xfId="27" applyNumberFormat="1" applyFont="1" applyBorder="1" applyProtection="1">
      <alignment horizontal="center" vertical="top" shrinkToFit="1"/>
    </xf>
    <xf numFmtId="0" fontId="6" fillId="5" borderId="1" xfId="1" applyNumberFormat="1" applyFont="1" applyFill="1" applyProtection="1">
      <alignment horizontal="center"/>
    </xf>
    <xf numFmtId="0" fontId="6" fillId="5" borderId="1" xfId="1" applyFont="1" applyFill="1">
      <alignment horizontal="center"/>
    </xf>
    <xf numFmtId="0" fontId="5" fillId="5" borderId="1" xfId="3" applyNumberFormat="1" applyFont="1" applyFill="1" applyProtection="1">
      <alignment horizontal="right"/>
    </xf>
    <xf numFmtId="0" fontId="5" fillId="5" borderId="1" xfId="3" applyFont="1" applyFill="1">
      <alignment horizontal="right"/>
    </xf>
    <xf numFmtId="0" fontId="6" fillId="5" borderId="1" xfId="1" applyNumberFormat="1" applyFont="1" applyFill="1" applyAlignment="1" applyProtection="1">
      <alignment horizontal="center"/>
    </xf>
  </cellXfs>
  <cellStyles count="29">
    <cellStyle name="br" xfId="15"/>
    <cellStyle name="col" xfId="14"/>
    <cellStyle name="ex66" xfId="27"/>
    <cellStyle name="ex67" xfId="26"/>
    <cellStyle name="ex68" xfId="28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  <cellStyle name="Финансовый" xfId="25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zoomScaleSheetLayoutView="100" workbookViewId="0">
      <selection activeCell="E10" sqref="E10"/>
    </sheetView>
  </sheetViews>
  <sheetFormatPr defaultRowHeight="15" outlineLevelRow="6" x14ac:dyDescent="0.25"/>
  <cols>
    <col min="1" max="1" width="52" style="1" customWidth="1"/>
    <col min="2" max="2" width="6" style="1" customWidth="1"/>
    <col min="3" max="3" width="6.28515625" style="1" customWidth="1"/>
    <col min="4" max="4" width="6.42578125" style="1" customWidth="1"/>
    <col min="5" max="5" width="12.42578125" style="1" customWidth="1"/>
    <col min="6" max="6" width="6" style="1" customWidth="1"/>
    <col min="7" max="7" width="22.42578125" style="1" customWidth="1"/>
    <col min="8" max="8" width="4.7109375" style="1" customWidth="1"/>
    <col min="9" max="9" width="20.140625" style="1" customWidth="1"/>
    <col min="10" max="10" width="19" style="1" customWidth="1"/>
    <col min="11" max="11" width="18.5703125" style="1" customWidth="1"/>
    <col min="12" max="12" width="9.140625" style="1"/>
    <col min="13" max="13" width="18.140625" style="1" customWidth="1"/>
    <col min="14" max="14" width="16.85546875" style="1" bestFit="1" customWidth="1"/>
    <col min="15" max="15" width="17" style="1" customWidth="1"/>
    <col min="16" max="16384" width="9.140625" style="1"/>
  </cols>
  <sheetData>
    <row r="1" spans="1:14" ht="15.75" customHeight="1" x14ac:dyDescent="0.25">
      <c r="A1" s="65"/>
      <c r="B1" s="66"/>
      <c r="C1" s="66"/>
      <c r="D1" s="66"/>
      <c r="E1" s="66"/>
      <c r="F1" s="66"/>
      <c r="G1" s="66"/>
      <c r="H1" s="66"/>
      <c r="I1" s="66"/>
    </row>
    <row r="2" spans="1:14" ht="15.75" customHeight="1" x14ac:dyDescent="0.25">
      <c r="A2" s="69" t="s">
        <v>132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4" ht="12" customHeight="1" x14ac:dyDescent="0.25">
      <c r="A3" s="67"/>
      <c r="B3" s="68"/>
      <c r="C3" s="68"/>
      <c r="D3" s="68"/>
      <c r="E3" s="68"/>
      <c r="F3" s="68"/>
      <c r="G3" s="68"/>
      <c r="H3" s="68"/>
      <c r="I3" s="68"/>
    </row>
    <row r="4" spans="1:14" s="3" customFormat="1" ht="4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63</v>
      </c>
      <c r="J4" s="2" t="s">
        <v>130</v>
      </c>
      <c r="K4" s="2" t="s">
        <v>133</v>
      </c>
      <c r="L4" s="2" t="s">
        <v>20</v>
      </c>
    </row>
    <row r="5" spans="1:14" x14ac:dyDescent="0.25">
      <c r="A5" s="42" t="s">
        <v>18</v>
      </c>
      <c r="B5" s="14"/>
      <c r="C5" s="14"/>
      <c r="D5" s="14"/>
      <c r="E5" s="14"/>
      <c r="F5" s="14"/>
      <c r="G5" s="14"/>
      <c r="H5" s="14"/>
      <c r="I5" s="43">
        <f>SUM(I6:I65)</f>
        <v>534843800.00000006</v>
      </c>
      <c r="J5" s="43">
        <f>SUM(J6:J65)</f>
        <v>10579635.119999999</v>
      </c>
      <c r="K5" s="43">
        <f>SUM(K6:K65)</f>
        <v>524264164.88</v>
      </c>
      <c r="L5" s="46">
        <f t="shared" ref="L5:L43" si="0">J5/I5*100</f>
        <v>1.9780794168316054</v>
      </c>
      <c r="N5" s="8"/>
    </row>
    <row r="6" spans="1:14" ht="45" x14ac:dyDescent="0.25">
      <c r="A6" s="27" t="s">
        <v>59</v>
      </c>
      <c r="B6" s="15" t="s">
        <v>8</v>
      </c>
      <c r="C6" s="15" t="s">
        <v>9</v>
      </c>
      <c r="D6" s="15" t="s">
        <v>10</v>
      </c>
      <c r="E6" s="15" t="s">
        <v>60</v>
      </c>
      <c r="F6" s="15">
        <v>811</v>
      </c>
      <c r="G6" s="17" t="s">
        <v>87</v>
      </c>
      <c r="H6" s="60" t="s">
        <v>12</v>
      </c>
      <c r="I6" s="35">
        <v>32400</v>
      </c>
      <c r="J6" s="21"/>
      <c r="K6" s="20">
        <f>I6-J6</f>
        <v>32400</v>
      </c>
      <c r="L6" s="16"/>
      <c r="N6" s="8"/>
    </row>
    <row r="7" spans="1:14" ht="45" x14ac:dyDescent="0.25">
      <c r="A7" s="27" t="s">
        <v>59</v>
      </c>
      <c r="B7" s="15" t="s">
        <v>8</v>
      </c>
      <c r="C7" s="15" t="s">
        <v>9</v>
      </c>
      <c r="D7" s="15" t="s">
        <v>10</v>
      </c>
      <c r="E7" s="15" t="s">
        <v>60</v>
      </c>
      <c r="F7" s="15">
        <v>811</v>
      </c>
      <c r="G7" s="17" t="s">
        <v>88</v>
      </c>
      <c r="H7" s="60" t="s">
        <v>12</v>
      </c>
      <c r="I7" s="35">
        <v>1215.1500000000001</v>
      </c>
      <c r="J7" s="50"/>
      <c r="K7" s="51">
        <f>I7-J7</f>
        <v>1215.1500000000001</v>
      </c>
      <c r="L7" s="16"/>
      <c r="N7" s="8"/>
    </row>
    <row r="8" spans="1:14" ht="45" x14ac:dyDescent="0.25">
      <c r="A8" s="27" t="s">
        <v>59</v>
      </c>
      <c r="B8" s="15" t="s">
        <v>8</v>
      </c>
      <c r="C8" s="15" t="s">
        <v>9</v>
      </c>
      <c r="D8" s="15" t="s">
        <v>10</v>
      </c>
      <c r="E8" s="15" t="s">
        <v>60</v>
      </c>
      <c r="F8" s="15">
        <v>811</v>
      </c>
      <c r="G8" s="17" t="s">
        <v>89</v>
      </c>
      <c r="H8" s="60" t="s">
        <v>12</v>
      </c>
      <c r="I8" s="35">
        <v>6300</v>
      </c>
      <c r="J8" s="50"/>
      <c r="K8" s="51">
        <f>I8-J8</f>
        <v>6300</v>
      </c>
      <c r="L8" s="16"/>
      <c r="N8" s="8"/>
    </row>
    <row r="9" spans="1:14" ht="30" outlineLevel="6" x14ac:dyDescent="0.25">
      <c r="A9" s="47" t="s">
        <v>28</v>
      </c>
      <c r="B9" s="44" t="s">
        <v>8</v>
      </c>
      <c r="C9" s="44" t="s">
        <v>9</v>
      </c>
      <c r="D9" s="44" t="s">
        <v>10</v>
      </c>
      <c r="E9" s="48" t="s">
        <v>29</v>
      </c>
      <c r="F9" s="44">
        <v>811</v>
      </c>
      <c r="G9" s="44"/>
      <c r="H9" s="44" t="s">
        <v>12</v>
      </c>
      <c r="I9" s="49">
        <v>15000041.029999999</v>
      </c>
      <c r="J9" s="50"/>
      <c r="K9" s="51">
        <f t="shared" ref="K9:K65" si="1">I9-J9</f>
        <v>15000041.029999999</v>
      </c>
      <c r="L9" s="16">
        <f t="shared" si="0"/>
        <v>0</v>
      </c>
      <c r="N9" s="8"/>
    </row>
    <row r="10" spans="1:14" ht="30" outlineLevel="6" x14ac:dyDescent="0.25">
      <c r="A10" s="52" t="s">
        <v>23</v>
      </c>
      <c r="B10" s="53" t="s">
        <v>8</v>
      </c>
      <c r="C10" s="14" t="s">
        <v>9</v>
      </c>
      <c r="D10" s="14" t="s">
        <v>10</v>
      </c>
      <c r="E10" s="54" t="s">
        <v>30</v>
      </c>
      <c r="F10" s="14">
        <v>244</v>
      </c>
      <c r="G10" s="54"/>
      <c r="H10" s="14" t="s">
        <v>12</v>
      </c>
      <c r="I10" s="55">
        <v>2000000</v>
      </c>
      <c r="J10" s="22">
        <v>1450610.5</v>
      </c>
      <c r="K10" s="20">
        <f t="shared" si="1"/>
        <v>549389.5</v>
      </c>
      <c r="L10" s="16">
        <f t="shared" si="0"/>
        <v>72.530524999999997</v>
      </c>
    </row>
    <row r="11" spans="1:14" ht="30" outlineLevel="6" x14ac:dyDescent="0.25">
      <c r="A11" s="12" t="s">
        <v>23</v>
      </c>
      <c r="B11" s="15" t="s">
        <v>8</v>
      </c>
      <c r="C11" s="15" t="s">
        <v>9</v>
      </c>
      <c r="D11" s="15" t="s">
        <v>10</v>
      </c>
      <c r="E11" s="17" t="s">
        <v>30</v>
      </c>
      <c r="F11" s="15">
        <v>633</v>
      </c>
      <c r="G11" s="17"/>
      <c r="H11" s="15" t="s">
        <v>12</v>
      </c>
      <c r="I11" s="31">
        <v>8000000</v>
      </c>
      <c r="J11" s="21"/>
      <c r="K11" s="20">
        <f t="shared" si="1"/>
        <v>8000000</v>
      </c>
      <c r="L11" s="16">
        <f t="shared" si="0"/>
        <v>0</v>
      </c>
    </row>
    <row r="12" spans="1:14" outlineLevel="6" x14ac:dyDescent="0.25">
      <c r="A12" s="10" t="s">
        <v>31</v>
      </c>
      <c r="B12" s="6" t="s">
        <v>8</v>
      </c>
      <c r="C12" s="6" t="s">
        <v>9</v>
      </c>
      <c r="D12" s="6" t="s">
        <v>10</v>
      </c>
      <c r="E12" s="19" t="s">
        <v>32</v>
      </c>
      <c r="F12" s="6" t="s">
        <v>11</v>
      </c>
      <c r="G12" s="6"/>
      <c r="H12" s="6" t="s">
        <v>12</v>
      </c>
      <c r="I12" s="56">
        <v>12000000</v>
      </c>
      <c r="J12" s="21"/>
      <c r="K12" s="20">
        <f t="shared" si="1"/>
        <v>12000000</v>
      </c>
      <c r="L12" s="16">
        <f t="shared" si="0"/>
        <v>0</v>
      </c>
      <c r="N12" s="8"/>
    </row>
    <row r="13" spans="1:14" ht="31.5" customHeight="1" outlineLevel="6" x14ac:dyDescent="0.25">
      <c r="A13" s="11" t="s">
        <v>33</v>
      </c>
      <c r="B13" s="13" t="s">
        <v>8</v>
      </c>
      <c r="C13" s="6" t="s">
        <v>9</v>
      </c>
      <c r="D13" s="6" t="s">
        <v>10</v>
      </c>
      <c r="E13" s="19" t="s">
        <v>34</v>
      </c>
      <c r="F13" s="6">
        <v>811</v>
      </c>
      <c r="G13" s="6"/>
      <c r="H13" s="6" t="s">
        <v>12</v>
      </c>
      <c r="I13" s="56">
        <v>70000000</v>
      </c>
      <c r="J13" s="21"/>
      <c r="K13" s="20">
        <f t="shared" si="1"/>
        <v>70000000</v>
      </c>
      <c r="L13" s="16">
        <f t="shared" si="0"/>
        <v>0</v>
      </c>
      <c r="N13" s="8"/>
    </row>
    <row r="14" spans="1:14" ht="42.75" customHeight="1" outlineLevel="6" x14ac:dyDescent="0.25">
      <c r="A14" s="57" t="s">
        <v>36</v>
      </c>
      <c r="B14" s="53" t="s">
        <v>8</v>
      </c>
      <c r="C14" s="14" t="s">
        <v>9</v>
      </c>
      <c r="D14" s="14" t="s">
        <v>10</v>
      </c>
      <c r="E14" s="54" t="s">
        <v>35</v>
      </c>
      <c r="F14" s="14">
        <v>244</v>
      </c>
      <c r="G14" s="14"/>
      <c r="H14" s="14" t="s">
        <v>12</v>
      </c>
      <c r="I14" s="24">
        <v>200000</v>
      </c>
      <c r="J14" s="22"/>
      <c r="K14" s="20">
        <f t="shared" si="1"/>
        <v>200000</v>
      </c>
      <c r="L14" s="16">
        <f t="shared" si="0"/>
        <v>0</v>
      </c>
      <c r="N14" s="8"/>
    </row>
    <row r="15" spans="1:14" ht="45.75" customHeight="1" outlineLevel="6" x14ac:dyDescent="0.25">
      <c r="A15" s="57" t="s">
        <v>36</v>
      </c>
      <c r="B15" s="53" t="s">
        <v>8</v>
      </c>
      <c r="C15" s="14" t="s">
        <v>9</v>
      </c>
      <c r="D15" s="14" t="s">
        <v>10</v>
      </c>
      <c r="E15" s="54" t="s">
        <v>35</v>
      </c>
      <c r="F15" s="14">
        <v>813</v>
      </c>
      <c r="G15" s="14"/>
      <c r="H15" s="14" t="s">
        <v>12</v>
      </c>
      <c r="I15" s="24">
        <v>79800044</v>
      </c>
      <c r="J15" s="22"/>
      <c r="K15" s="20">
        <f t="shared" si="1"/>
        <v>79800044</v>
      </c>
      <c r="L15" s="16">
        <f t="shared" si="0"/>
        <v>0</v>
      </c>
    </row>
    <row r="16" spans="1:14" ht="36" customHeight="1" outlineLevel="6" x14ac:dyDescent="0.25">
      <c r="A16" s="11" t="s">
        <v>37</v>
      </c>
      <c r="B16" s="13" t="s">
        <v>8</v>
      </c>
      <c r="C16" s="6" t="s">
        <v>9</v>
      </c>
      <c r="D16" s="6" t="s">
        <v>10</v>
      </c>
      <c r="E16" s="19" t="s">
        <v>38</v>
      </c>
      <c r="F16" s="6">
        <v>241</v>
      </c>
      <c r="G16" s="6"/>
      <c r="H16" s="6" t="s">
        <v>12</v>
      </c>
      <c r="I16" s="56">
        <v>2000000</v>
      </c>
      <c r="J16" s="21"/>
      <c r="K16" s="20">
        <f t="shared" si="1"/>
        <v>2000000</v>
      </c>
      <c r="L16" s="16">
        <f t="shared" si="0"/>
        <v>0</v>
      </c>
    </row>
    <row r="17" spans="1:12" ht="51.75" customHeight="1" outlineLevel="6" x14ac:dyDescent="0.25">
      <c r="A17" s="11" t="s">
        <v>81</v>
      </c>
      <c r="B17" s="13" t="s">
        <v>8</v>
      </c>
      <c r="C17" s="6" t="s">
        <v>9</v>
      </c>
      <c r="D17" s="6" t="s">
        <v>10</v>
      </c>
      <c r="E17" s="19" t="s">
        <v>82</v>
      </c>
      <c r="F17" s="6">
        <v>633</v>
      </c>
      <c r="G17" s="6"/>
      <c r="H17" s="6" t="s">
        <v>12</v>
      </c>
      <c r="I17" s="56">
        <v>50000000</v>
      </c>
      <c r="J17" s="21"/>
      <c r="K17" s="20">
        <f t="shared" ref="K17" si="2">I17-J17</f>
        <v>50000000</v>
      </c>
      <c r="L17" s="16">
        <f t="shared" ref="L17" si="3">J17/I17*100</f>
        <v>0</v>
      </c>
    </row>
    <row r="18" spans="1:12" ht="38.25" customHeight="1" outlineLevel="6" x14ac:dyDescent="0.25">
      <c r="A18" s="58" t="s">
        <v>83</v>
      </c>
      <c r="B18" s="15" t="s">
        <v>8</v>
      </c>
      <c r="C18" s="15" t="s">
        <v>9</v>
      </c>
      <c r="D18" s="15" t="s">
        <v>10</v>
      </c>
      <c r="E18" s="17" t="s">
        <v>84</v>
      </c>
      <c r="F18" s="15">
        <v>813</v>
      </c>
      <c r="G18" s="15"/>
      <c r="H18" s="15" t="s">
        <v>12</v>
      </c>
      <c r="I18" s="30">
        <v>5000000</v>
      </c>
      <c r="J18" s="21"/>
      <c r="K18" s="20">
        <f t="shared" si="1"/>
        <v>5000000</v>
      </c>
      <c r="L18" s="16">
        <v>0</v>
      </c>
    </row>
    <row r="19" spans="1:12" ht="51.75" customHeight="1" outlineLevel="6" x14ac:dyDescent="0.25">
      <c r="A19" s="27" t="s">
        <v>85</v>
      </c>
      <c r="B19" s="15" t="s">
        <v>8</v>
      </c>
      <c r="C19" s="15" t="s">
        <v>9</v>
      </c>
      <c r="D19" s="15" t="s">
        <v>10</v>
      </c>
      <c r="E19" s="17" t="s">
        <v>86</v>
      </c>
      <c r="F19" s="15">
        <v>811</v>
      </c>
      <c r="G19" s="15"/>
      <c r="H19" s="15" t="s">
        <v>12</v>
      </c>
      <c r="I19" s="30">
        <v>50000000</v>
      </c>
      <c r="J19" s="21"/>
      <c r="K19" s="20">
        <f t="shared" si="1"/>
        <v>50000000</v>
      </c>
      <c r="L19" s="16">
        <v>0</v>
      </c>
    </row>
    <row r="20" spans="1:12" ht="60" customHeight="1" outlineLevel="6" x14ac:dyDescent="0.25">
      <c r="A20" s="47" t="s">
        <v>21</v>
      </c>
      <c r="B20" s="44" t="s">
        <v>8</v>
      </c>
      <c r="C20" s="44" t="s">
        <v>9</v>
      </c>
      <c r="D20" s="44" t="s">
        <v>10</v>
      </c>
      <c r="E20" s="48" t="s">
        <v>39</v>
      </c>
      <c r="F20" s="44">
        <v>631</v>
      </c>
      <c r="G20" s="44"/>
      <c r="H20" s="44" t="s">
        <v>12</v>
      </c>
      <c r="I20" s="49">
        <v>5000000</v>
      </c>
      <c r="J20" s="50"/>
      <c r="K20" s="51">
        <f t="shared" ref="K20" si="4">I20-J20</f>
        <v>5000000</v>
      </c>
      <c r="L20" s="16">
        <f t="shared" ref="L20" si="5">J20/I20*100</f>
        <v>0</v>
      </c>
    </row>
    <row r="21" spans="1:12" ht="45.75" customHeight="1" outlineLevel="6" x14ac:dyDescent="0.25">
      <c r="A21" s="59" t="s">
        <v>21</v>
      </c>
      <c r="B21" s="14" t="s">
        <v>8</v>
      </c>
      <c r="C21" s="14" t="s">
        <v>9</v>
      </c>
      <c r="D21" s="14" t="s">
        <v>10</v>
      </c>
      <c r="E21" s="54" t="s">
        <v>39</v>
      </c>
      <c r="F21" s="14">
        <v>813</v>
      </c>
      <c r="G21" s="14"/>
      <c r="H21" s="14" t="s">
        <v>12</v>
      </c>
      <c r="I21" s="24">
        <v>5000000</v>
      </c>
      <c r="J21" s="22"/>
      <c r="K21" s="20">
        <f t="shared" si="1"/>
        <v>5000000</v>
      </c>
      <c r="L21" s="16">
        <f t="shared" si="0"/>
        <v>0</v>
      </c>
    </row>
    <row r="22" spans="1:12" ht="45.75" customHeight="1" outlineLevel="6" x14ac:dyDescent="0.25">
      <c r="A22" s="57" t="s">
        <v>40</v>
      </c>
      <c r="B22" s="14" t="s">
        <v>8</v>
      </c>
      <c r="C22" s="14" t="s">
        <v>9</v>
      </c>
      <c r="D22" s="14" t="s">
        <v>10</v>
      </c>
      <c r="E22" s="54" t="s">
        <v>41</v>
      </c>
      <c r="F22" s="14">
        <v>811</v>
      </c>
      <c r="G22" s="14"/>
      <c r="H22" s="14" t="s">
        <v>12</v>
      </c>
      <c r="I22" s="24">
        <v>176890900</v>
      </c>
      <c r="J22" s="22"/>
      <c r="K22" s="20">
        <f t="shared" si="1"/>
        <v>176890900</v>
      </c>
      <c r="L22" s="16">
        <f t="shared" si="0"/>
        <v>0</v>
      </c>
    </row>
    <row r="23" spans="1:12" outlineLevel="6" x14ac:dyDescent="0.25">
      <c r="A23" s="12" t="s">
        <v>58</v>
      </c>
      <c r="B23" s="15" t="s">
        <v>8</v>
      </c>
      <c r="C23" s="15" t="s">
        <v>9</v>
      </c>
      <c r="D23" s="15" t="s">
        <v>10</v>
      </c>
      <c r="E23" s="17" t="s">
        <v>42</v>
      </c>
      <c r="F23" s="15" t="s">
        <v>11</v>
      </c>
      <c r="G23" s="15"/>
      <c r="H23" s="15" t="s">
        <v>12</v>
      </c>
      <c r="I23" s="30">
        <v>4000000</v>
      </c>
      <c r="J23" s="21"/>
      <c r="K23" s="20">
        <f t="shared" si="1"/>
        <v>4000000</v>
      </c>
      <c r="L23" s="16">
        <f t="shared" si="0"/>
        <v>0</v>
      </c>
    </row>
    <row r="24" spans="1:12" ht="35.25" customHeight="1" outlineLevel="6" x14ac:dyDescent="0.25">
      <c r="A24" s="12" t="s">
        <v>27</v>
      </c>
      <c r="B24" s="15" t="s">
        <v>8</v>
      </c>
      <c r="C24" s="15" t="s">
        <v>9</v>
      </c>
      <c r="D24" s="15" t="s">
        <v>10</v>
      </c>
      <c r="E24" s="15" t="s">
        <v>43</v>
      </c>
      <c r="F24" s="15">
        <v>813</v>
      </c>
      <c r="G24" s="17" t="s">
        <v>90</v>
      </c>
      <c r="H24" s="61" t="s">
        <v>12</v>
      </c>
      <c r="I24" s="30">
        <v>51848.94</v>
      </c>
      <c r="J24" s="22"/>
      <c r="K24" s="45">
        <f t="shared" si="1"/>
        <v>51848.94</v>
      </c>
      <c r="L24" s="16">
        <f t="shared" si="0"/>
        <v>0</v>
      </c>
    </row>
    <row r="25" spans="1:12" ht="35.25" customHeight="1" outlineLevel="6" x14ac:dyDescent="0.25">
      <c r="A25" s="12" t="s">
        <v>27</v>
      </c>
      <c r="B25" s="15" t="s">
        <v>8</v>
      </c>
      <c r="C25" s="15" t="s">
        <v>9</v>
      </c>
      <c r="D25" s="15" t="s">
        <v>10</v>
      </c>
      <c r="E25" s="15" t="s">
        <v>43</v>
      </c>
      <c r="F25" s="15">
        <v>813</v>
      </c>
      <c r="G25" s="17" t="s">
        <v>91</v>
      </c>
      <c r="H25" s="62" t="s">
        <v>12</v>
      </c>
      <c r="I25" s="30">
        <v>168555.32</v>
      </c>
      <c r="J25" s="22"/>
      <c r="K25" s="45">
        <f t="shared" si="1"/>
        <v>168555.32</v>
      </c>
      <c r="L25" s="16">
        <f t="shared" si="0"/>
        <v>0</v>
      </c>
    </row>
    <row r="26" spans="1:12" ht="35.25" customHeight="1" outlineLevel="6" x14ac:dyDescent="0.25">
      <c r="A26" s="12" t="s">
        <v>27</v>
      </c>
      <c r="B26" s="15" t="s">
        <v>8</v>
      </c>
      <c r="C26" s="15" t="s">
        <v>9</v>
      </c>
      <c r="D26" s="15" t="s">
        <v>10</v>
      </c>
      <c r="E26" s="15" t="s">
        <v>43</v>
      </c>
      <c r="F26" s="15">
        <v>813</v>
      </c>
      <c r="G26" s="17" t="s">
        <v>92</v>
      </c>
      <c r="H26" s="63" t="s">
        <v>12</v>
      </c>
      <c r="I26" s="30">
        <v>150695.74</v>
      </c>
      <c r="J26" s="22"/>
      <c r="K26" s="45">
        <f t="shared" si="1"/>
        <v>150695.74</v>
      </c>
      <c r="L26" s="16">
        <f t="shared" si="0"/>
        <v>0</v>
      </c>
    </row>
    <row r="27" spans="1:12" ht="35.25" customHeight="1" outlineLevel="6" x14ac:dyDescent="0.25">
      <c r="A27" s="12" t="s">
        <v>27</v>
      </c>
      <c r="B27" s="15" t="s">
        <v>8</v>
      </c>
      <c r="C27" s="15" t="s">
        <v>9</v>
      </c>
      <c r="D27" s="15" t="s">
        <v>10</v>
      </c>
      <c r="E27" s="15" t="s">
        <v>43</v>
      </c>
      <c r="F27" s="15">
        <v>813</v>
      </c>
      <c r="G27" s="17" t="s">
        <v>93</v>
      </c>
      <c r="H27" s="63" t="s">
        <v>12</v>
      </c>
      <c r="I27" s="30">
        <v>42561.7</v>
      </c>
      <c r="J27" s="22"/>
      <c r="K27" s="45">
        <f t="shared" si="1"/>
        <v>42561.7</v>
      </c>
      <c r="L27" s="16">
        <f t="shared" si="0"/>
        <v>0</v>
      </c>
    </row>
    <row r="28" spans="1:12" ht="51.75" customHeight="1" outlineLevel="6" x14ac:dyDescent="0.25">
      <c r="A28" s="27" t="s">
        <v>64</v>
      </c>
      <c r="B28" s="15" t="s">
        <v>8</v>
      </c>
      <c r="C28" s="15" t="s">
        <v>9</v>
      </c>
      <c r="D28" s="15" t="s">
        <v>10</v>
      </c>
      <c r="E28" s="15" t="s">
        <v>65</v>
      </c>
      <c r="F28" s="15">
        <v>812</v>
      </c>
      <c r="G28" s="15" t="s">
        <v>116</v>
      </c>
      <c r="H28" s="15" t="s">
        <v>12</v>
      </c>
      <c r="I28" s="29">
        <v>13941000</v>
      </c>
      <c r="J28" s="29"/>
      <c r="K28" s="20">
        <f t="shared" si="1"/>
        <v>13941000</v>
      </c>
      <c r="L28" s="35">
        <f t="shared" si="0"/>
        <v>0</v>
      </c>
    </row>
    <row r="29" spans="1:12" ht="49.5" customHeight="1" outlineLevel="6" x14ac:dyDescent="0.25">
      <c r="A29" s="12" t="s">
        <v>66</v>
      </c>
      <c r="B29" s="15" t="s">
        <v>8</v>
      </c>
      <c r="C29" s="15" t="s">
        <v>9</v>
      </c>
      <c r="D29" s="15" t="s">
        <v>10</v>
      </c>
      <c r="E29" s="15" t="s">
        <v>67</v>
      </c>
      <c r="F29" s="15">
        <v>631</v>
      </c>
      <c r="G29" s="28" t="s">
        <v>117</v>
      </c>
      <c r="H29" s="44" t="s">
        <v>12</v>
      </c>
      <c r="I29" s="35">
        <v>1980063.83</v>
      </c>
      <c r="J29" s="21"/>
      <c r="K29" s="20">
        <f t="shared" si="1"/>
        <v>1980063.83</v>
      </c>
      <c r="L29" s="35">
        <f t="shared" si="0"/>
        <v>0</v>
      </c>
    </row>
    <row r="30" spans="1:12" ht="52.5" customHeight="1" outlineLevel="6" x14ac:dyDescent="0.25">
      <c r="A30" s="12" t="s">
        <v>66</v>
      </c>
      <c r="B30" s="15" t="s">
        <v>8</v>
      </c>
      <c r="C30" s="15" t="s">
        <v>9</v>
      </c>
      <c r="D30" s="15" t="s">
        <v>10</v>
      </c>
      <c r="E30" s="15" t="s">
        <v>67</v>
      </c>
      <c r="F30" s="15">
        <v>632</v>
      </c>
      <c r="G30" s="28" t="s">
        <v>117</v>
      </c>
      <c r="H30" s="14" t="s">
        <v>12</v>
      </c>
      <c r="I30" s="35">
        <v>3829787.23</v>
      </c>
      <c r="J30" s="21"/>
      <c r="K30" s="20">
        <f t="shared" si="1"/>
        <v>3829787.23</v>
      </c>
      <c r="L30" s="35">
        <f t="shared" si="0"/>
        <v>0</v>
      </c>
    </row>
    <row r="31" spans="1:12" ht="58.5" customHeight="1" outlineLevel="6" x14ac:dyDescent="0.25">
      <c r="A31" s="12" t="s">
        <v>68</v>
      </c>
      <c r="B31" s="15" t="s">
        <v>8</v>
      </c>
      <c r="C31" s="15" t="s">
        <v>9</v>
      </c>
      <c r="D31" s="15" t="s">
        <v>10</v>
      </c>
      <c r="E31" s="15" t="s">
        <v>69</v>
      </c>
      <c r="F31" s="15">
        <v>811</v>
      </c>
      <c r="G31" s="28" t="s">
        <v>118</v>
      </c>
      <c r="H31" s="14" t="s">
        <v>12</v>
      </c>
      <c r="I31" s="35">
        <v>16468.09</v>
      </c>
      <c r="J31" s="21"/>
      <c r="K31" s="20">
        <f t="shared" si="1"/>
        <v>16468.09</v>
      </c>
      <c r="L31" s="35">
        <f t="shared" si="0"/>
        <v>0</v>
      </c>
    </row>
    <row r="32" spans="1:12" ht="68.25" customHeight="1" outlineLevel="6" x14ac:dyDescent="0.25">
      <c r="A32" s="12" t="s">
        <v>70</v>
      </c>
      <c r="B32" s="15" t="s">
        <v>8</v>
      </c>
      <c r="C32" s="15" t="s">
        <v>9</v>
      </c>
      <c r="D32" s="15" t="s">
        <v>10</v>
      </c>
      <c r="E32" s="15" t="s">
        <v>71</v>
      </c>
      <c r="F32" s="15">
        <v>813</v>
      </c>
      <c r="G32" s="17"/>
      <c r="H32" s="15" t="s">
        <v>12</v>
      </c>
      <c r="I32" s="35">
        <v>119617.02</v>
      </c>
      <c r="J32" s="21"/>
      <c r="K32" s="20">
        <f t="shared" si="1"/>
        <v>119617.02</v>
      </c>
      <c r="L32" s="35">
        <f t="shared" si="0"/>
        <v>0</v>
      </c>
    </row>
    <row r="33" spans="1:20" s="25" customFormat="1" ht="52.5" customHeight="1" outlineLevel="6" x14ac:dyDescent="0.25">
      <c r="A33" s="12" t="s">
        <v>72</v>
      </c>
      <c r="B33" s="15" t="s">
        <v>8</v>
      </c>
      <c r="C33" s="15" t="s">
        <v>9</v>
      </c>
      <c r="D33" s="15" t="s">
        <v>10</v>
      </c>
      <c r="E33" s="17" t="s">
        <v>44</v>
      </c>
      <c r="F33" s="15" t="s">
        <v>11</v>
      </c>
      <c r="G33" s="15" t="s">
        <v>94</v>
      </c>
      <c r="H33" s="15" t="s">
        <v>12</v>
      </c>
      <c r="I33" s="30">
        <v>545272.34</v>
      </c>
      <c r="J33" s="23"/>
      <c r="K33" s="20">
        <f t="shared" si="1"/>
        <v>545272.34</v>
      </c>
      <c r="L33" s="16">
        <f t="shared" si="0"/>
        <v>0</v>
      </c>
    </row>
    <row r="34" spans="1:20" ht="36.75" customHeight="1" outlineLevel="6" x14ac:dyDescent="0.25">
      <c r="A34" s="12" t="s">
        <v>73</v>
      </c>
      <c r="B34" s="15" t="s">
        <v>8</v>
      </c>
      <c r="C34" s="15" t="s">
        <v>9</v>
      </c>
      <c r="D34" s="15" t="s">
        <v>10</v>
      </c>
      <c r="E34" s="15" t="s">
        <v>45</v>
      </c>
      <c r="F34" s="15">
        <v>813</v>
      </c>
      <c r="G34" s="28" t="s">
        <v>119</v>
      </c>
      <c r="H34" s="14" t="s">
        <v>12</v>
      </c>
      <c r="I34" s="35">
        <v>11617825.539999999</v>
      </c>
      <c r="J34" s="21">
        <v>9000000</v>
      </c>
      <c r="K34" s="20">
        <f t="shared" si="1"/>
        <v>2617825.5399999991</v>
      </c>
      <c r="L34" s="16">
        <f t="shared" si="0"/>
        <v>77.467164307237496</v>
      </c>
    </row>
    <row r="35" spans="1:20" ht="60" customHeight="1" outlineLevel="6" x14ac:dyDescent="0.25">
      <c r="A35" s="12" t="s">
        <v>74</v>
      </c>
      <c r="B35" s="15" t="s">
        <v>8</v>
      </c>
      <c r="C35" s="15" t="s">
        <v>9</v>
      </c>
      <c r="D35" s="15" t="s">
        <v>10</v>
      </c>
      <c r="E35" s="15" t="s">
        <v>46</v>
      </c>
      <c r="F35" s="15">
        <v>813</v>
      </c>
      <c r="G35" s="28" t="s">
        <v>120</v>
      </c>
      <c r="H35" s="15" t="s">
        <v>12</v>
      </c>
      <c r="I35" s="35">
        <v>2155806.38</v>
      </c>
      <c r="J35" s="21"/>
      <c r="K35" s="20">
        <f t="shared" si="1"/>
        <v>2155806.38</v>
      </c>
      <c r="L35" s="16">
        <f t="shared" si="0"/>
        <v>0</v>
      </c>
    </row>
    <row r="36" spans="1:20" ht="49.5" customHeight="1" outlineLevel="6" x14ac:dyDescent="0.25">
      <c r="A36" s="12" t="s">
        <v>75</v>
      </c>
      <c r="B36" s="15" t="s">
        <v>8</v>
      </c>
      <c r="C36" s="15" t="s">
        <v>9</v>
      </c>
      <c r="D36" s="15" t="s">
        <v>10</v>
      </c>
      <c r="E36" s="15" t="s">
        <v>47</v>
      </c>
      <c r="F36" s="15">
        <v>813</v>
      </c>
      <c r="G36" s="28" t="s">
        <v>121</v>
      </c>
      <c r="H36" s="15" t="s">
        <v>12</v>
      </c>
      <c r="I36" s="35">
        <v>638297.87</v>
      </c>
      <c r="J36" s="21"/>
      <c r="K36" s="20">
        <f t="shared" si="1"/>
        <v>638297.87</v>
      </c>
      <c r="L36" s="16">
        <f t="shared" si="0"/>
        <v>0</v>
      </c>
    </row>
    <row r="37" spans="1:20" ht="49.5" customHeight="1" outlineLevel="6" x14ac:dyDescent="0.25">
      <c r="A37" s="12" t="s">
        <v>75</v>
      </c>
      <c r="B37" s="15" t="s">
        <v>8</v>
      </c>
      <c r="C37" s="15" t="s">
        <v>9</v>
      </c>
      <c r="D37" s="15" t="s">
        <v>10</v>
      </c>
      <c r="E37" s="15" t="s">
        <v>47</v>
      </c>
      <c r="F37" s="15">
        <v>813</v>
      </c>
      <c r="G37" s="28" t="s">
        <v>122</v>
      </c>
      <c r="H37" s="15" t="s">
        <v>12</v>
      </c>
      <c r="I37" s="35">
        <v>1848982.98</v>
      </c>
      <c r="J37" s="21"/>
      <c r="K37" s="20">
        <f t="shared" ref="K37" si="6">I37-J37</f>
        <v>1848982.98</v>
      </c>
      <c r="L37" s="16">
        <f t="shared" ref="L37" si="7">J37/I37*100</f>
        <v>0</v>
      </c>
    </row>
    <row r="38" spans="1:20" s="25" customFormat="1" ht="52.5" customHeight="1" outlineLevel="6" x14ac:dyDescent="0.25">
      <c r="A38" s="12" t="s">
        <v>76</v>
      </c>
      <c r="B38" s="15" t="s">
        <v>8</v>
      </c>
      <c r="C38" s="15" t="s">
        <v>9</v>
      </c>
      <c r="D38" s="15" t="s">
        <v>10</v>
      </c>
      <c r="E38" s="15" t="s">
        <v>48</v>
      </c>
      <c r="F38" s="15">
        <v>813</v>
      </c>
      <c r="G38" s="28" t="s">
        <v>123</v>
      </c>
      <c r="H38" s="14" t="s">
        <v>12</v>
      </c>
      <c r="I38" s="34">
        <v>1404255.32</v>
      </c>
      <c r="J38" s="34"/>
      <c r="K38" s="20">
        <f t="shared" si="1"/>
        <v>1404255.32</v>
      </c>
      <c r="L38" s="16">
        <f t="shared" si="0"/>
        <v>0</v>
      </c>
      <c r="N38" s="36"/>
      <c r="O38" s="37"/>
      <c r="T38" s="38"/>
    </row>
    <row r="39" spans="1:20" s="25" customFormat="1" ht="52.5" customHeight="1" outlineLevel="6" x14ac:dyDescent="0.25">
      <c r="A39" s="12" t="s">
        <v>76</v>
      </c>
      <c r="B39" s="15" t="s">
        <v>8</v>
      </c>
      <c r="C39" s="15" t="s">
        <v>9</v>
      </c>
      <c r="D39" s="15" t="s">
        <v>10</v>
      </c>
      <c r="E39" s="15" t="s">
        <v>48</v>
      </c>
      <c r="F39" s="15">
        <v>813</v>
      </c>
      <c r="G39" s="28" t="s">
        <v>124</v>
      </c>
      <c r="H39" s="15" t="s">
        <v>12</v>
      </c>
      <c r="I39" s="34">
        <v>202551.06</v>
      </c>
      <c r="J39" s="34"/>
      <c r="K39" s="20">
        <f t="shared" ref="K39" si="8">I39-J39</f>
        <v>202551.06</v>
      </c>
      <c r="L39" s="16">
        <f t="shared" ref="L39" si="9">J39/I39*100</f>
        <v>0</v>
      </c>
      <c r="N39" s="36"/>
      <c r="O39" s="37"/>
      <c r="T39" s="38"/>
    </row>
    <row r="40" spans="1:20" s="25" customFormat="1" ht="88.5" customHeight="1" outlineLevel="6" x14ac:dyDescent="0.25">
      <c r="A40" s="12" t="s">
        <v>77</v>
      </c>
      <c r="B40" s="15" t="s">
        <v>8</v>
      </c>
      <c r="C40" s="15" t="s">
        <v>9</v>
      </c>
      <c r="D40" s="15" t="s">
        <v>10</v>
      </c>
      <c r="E40" s="15" t="s">
        <v>49</v>
      </c>
      <c r="F40" s="15">
        <v>813</v>
      </c>
      <c r="G40" s="28" t="s">
        <v>125</v>
      </c>
      <c r="H40" s="44" t="s">
        <v>12</v>
      </c>
      <c r="I40" s="34">
        <v>1833580.85</v>
      </c>
      <c r="J40" s="34"/>
      <c r="K40" s="20">
        <f t="shared" si="1"/>
        <v>1833580.85</v>
      </c>
      <c r="L40" s="35">
        <f t="shared" si="0"/>
        <v>0</v>
      </c>
      <c r="N40" s="36"/>
      <c r="O40" s="37"/>
      <c r="T40" s="38"/>
    </row>
    <row r="41" spans="1:20" s="25" customFormat="1" ht="53.25" customHeight="1" outlineLevel="6" x14ac:dyDescent="0.25">
      <c r="A41" s="12" t="s">
        <v>78</v>
      </c>
      <c r="B41" s="15" t="s">
        <v>8</v>
      </c>
      <c r="C41" s="15" t="s">
        <v>9</v>
      </c>
      <c r="D41" s="15" t="s">
        <v>10</v>
      </c>
      <c r="E41" s="15" t="s">
        <v>50</v>
      </c>
      <c r="F41" s="15">
        <v>811</v>
      </c>
      <c r="G41" s="28" t="s">
        <v>126</v>
      </c>
      <c r="H41" s="14" t="s">
        <v>12</v>
      </c>
      <c r="I41" s="34">
        <v>319148.94</v>
      </c>
      <c r="J41" s="34"/>
      <c r="K41" s="20">
        <f t="shared" si="1"/>
        <v>319148.94</v>
      </c>
      <c r="L41" s="35">
        <f t="shared" si="0"/>
        <v>0</v>
      </c>
      <c r="N41" s="36"/>
      <c r="O41" s="37"/>
      <c r="T41" s="38"/>
    </row>
    <row r="42" spans="1:20" s="25" customFormat="1" ht="53.25" customHeight="1" outlineLevel="6" x14ac:dyDescent="0.25">
      <c r="A42" s="12" t="s">
        <v>78</v>
      </c>
      <c r="B42" s="15" t="s">
        <v>8</v>
      </c>
      <c r="C42" s="15" t="s">
        <v>9</v>
      </c>
      <c r="D42" s="15" t="s">
        <v>10</v>
      </c>
      <c r="E42" s="15" t="s">
        <v>50</v>
      </c>
      <c r="F42" s="15">
        <v>811</v>
      </c>
      <c r="G42" s="28" t="s">
        <v>127</v>
      </c>
      <c r="H42" s="14" t="s">
        <v>12</v>
      </c>
      <c r="I42" s="34">
        <v>1528640.42</v>
      </c>
      <c r="J42" s="34"/>
      <c r="K42" s="20">
        <f t="shared" ref="K42" si="10">I42-J42</f>
        <v>1528640.42</v>
      </c>
      <c r="L42" s="35">
        <f t="shared" ref="L42" si="11">J42/I42*100</f>
        <v>0</v>
      </c>
      <c r="N42" s="36"/>
      <c r="O42" s="37"/>
      <c r="T42" s="38"/>
    </row>
    <row r="43" spans="1:20" s="25" customFormat="1" ht="53.25" customHeight="1" outlineLevel="6" x14ac:dyDescent="0.25">
      <c r="A43" s="12" t="s">
        <v>79</v>
      </c>
      <c r="B43" s="15" t="s">
        <v>8</v>
      </c>
      <c r="C43" s="15" t="s">
        <v>9</v>
      </c>
      <c r="D43" s="15" t="s">
        <v>10</v>
      </c>
      <c r="E43" s="15" t="s">
        <v>51</v>
      </c>
      <c r="F43" s="15">
        <v>811</v>
      </c>
      <c r="G43" s="28" t="s">
        <v>128</v>
      </c>
      <c r="H43" s="14" t="s">
        <v>12</v>
      </c>
      <c r="I43" s="34">
        <v>234836.17</v>
      </c>
      <c r="J43" s="34"/>
      <c r="K43" s="20">
        <f t="shared" si="1"/>
        <v>234836.17</v>
      </c>
      <c r="L43" s="35">
        <f t="shared" si="0"/>
        <v>0</v>
      </c>
      <c r="N43" s="36"/>
      <c r="O43" s="37"/>
    </row>
    <row r="44" spans="1:20" ht="22.5" customHeight="1" outlineLevel="6" x14ac:dyDescent="0.25">
      <c r="A44" s="12" t="s">
        <v>80</v>
      </c>
      <c r="B44" s="15" t="s">
        <v>8</v>
      </c>
      <c r="C44" s="15" t="s">
        <v>9</v>
      </c>
      <c r="D44" s="15" t="s">
        <v>10</v>
      </c>
      <c r="E44" s="15" t="s">
        <v>52</v>
      </c>
      <c r="F44" s="15" t="s">
        <v>11</v>
      </c>
      <c r="G44" s="17" t="s">
        <v>95</v>
      </c>
      <c r="H44" s="15" t="s">
        <v>12</v>
      </c>
      <c r="I44" s="35">
        <v>2930170.21</v>
      </c>
      <c r="J44" s="21"/>
      <c r="K44" s="20">
        <f t="shared" si="1"/>
        <v>2930170.21</v>
      </c>
      <c r="L44" s="35">
        <f>J44/I44*100</f>
        <v>0</v>
      </c>
      <c r="N44" s="33"/>
      <c r="O44" s="37"/>
    </row>
    <row r="45" spans="1:20" ht="43.5" customHeight="1" outlineLevel="6" x14ac:dyDescent="0.25">
      <c r="A45" s="12" t="s">
        <v>22</v>
      </c>
      <c r="B45" s="15" t="s">
        <v>8</v>
      </c>
      <c r="C45" s="15" t="s">
        <v>9</v>
      </c>
      <c r="D45" s="15" t="s">
        <v>10</v>
      </c>
      <c r="E45" s="15" t="s">
        <v>53</v>
      </c>
      <c r="F45" s="15">
        <v>521</v>
      </c>
      <c r="G45" s="17" t="s">
        <v>96</v>
      </c>
      <c r="H45" s="15" t="s">
        <v>12</v>
      </c>
      <c r="I45" s="35">
        <v>1831085.11</v>
      </c>
      <c r="J45" s="21"/>
      <c r="K45" s="20">
        <f t="shared" si="1"/>
        <v>1831085.11</v>
      </c>
      <c r="L45" s="35">
        <f>J45/I45*100</f>
        <v>0</v>
      </c>
      <c r="N45" s="33"/>
      <c r="O45" s="37"/>
    </row>
    <row r="46" spans="1:20" ht="43.5" customHeight="1" outlineLevel="6" x14ac:dyDescent="0.25">
      <c r="A46" s="12" t="s">
        <v>22</v>
      </c>
      <c r="B46" s="15" t="s">
        <v>8</v>
      </c>
      <c r="C46" s="15" t="s">
        <v>9</v>
      </c>
      <c r="D46" s="15" t="s">
        <v>10</v>
      </c>
      <c r="E46" s="15" t="s">
        <v>53</v>
      </c>
      <c r="F46" s="15">
        <v>521</v>
      </c>
      <c r="G46" s="17" t="s">
        <v>97</v>
      </c>
      <c r="H46" s="15" t="s">
        <v>12</v>
      </c>
      <c r="I46" s="35">
        <v>282325.53000000003</v>
      </c>
      <c r="J46" s="21"/>
      <c r="K46" s="20">
        <f t="shared" si="1"/>
        <v>282325.53000000003</v>
      </c>
      <c r="L46" s="35">
        <f>J46/I46*100</f>
        <v>0</v>
      </c>
      <c r="N46" s="33"/>
      <c r="O46" s="37"/>
    </row>
    <row r="47" spans="1:20" ht="56.25" customHeight="1" outlineLevel="6" x14ac:dyDescent="0.25">
      <c r="A47" s="11" t="s">
        <v>54</v>
      </c>
      <c r="B47" s="15" t="s">
        <v>8</v>
      </c>
      <c r="C47" s="17" t="s">
        <v>10</v>
      </c>
      <c r="D47" s="17" t="s">
        <v>15</v>
      </c>
      <c r="E47" s="15" t="s">
        <v>55</v>
      </c>
      <c r="F47" s="15" t="s">
        <v>14</v>
      </c>
      <c r="G47" s="28" t="s">
        <v>98</v>
      </c>
      <c r="H47" s="14" t="s">
        <v>12</v>
      </c>
      <c r="I47" s="35">
        <v>20092.86</v>
      </c>
      <c r="J47" s="35"/>
      <c r="K47" s="20">
        <f t="shared" si="1"/>
        <v>20092.86</v>
      </c>
      <c r="L47" s="35">
        <f t="shared" ref="L47:L65" si="12">J47/I47*100</f>
        <v>0</v>
      </c>
      <c r="N47" s="33"/>
      <c r="O47" s="37"/>
    </row>
    <row r="48" spans="1:20" ht="56.25" customHeight="1" outlineLevel="6" x14ac:dyDescent="0.25">
      <c r="A48" s="11" t="s">
        <v>54</v>
      </c>
      <c r="B48" s="15" t="s">
        <v>8</v>
      </c>
      <c r="C48" s="17" t="s">
        <v>10</v>
      </c>
      <c r="D48" s="17" t="s">
        <v>15</v>
      </c>
      <c r="E48" s="15" t="s">
        <v>55</v>
      </c>
      <c r="F48" s="15" t="s">
        <v>14</v>
      </c>
      <c r="G48" s="28" t="s">
        <v>99</v>
      </c>
      <c r="H48" s="14" t="s">
        <v>12</v>
      </c>
      <c r="I48" s="35">
        <v>27484.27</v>
      </c>
      <c r="J48" s="35"/>
      <c r="K48" s="20">
        <f t="shared" si="1"/>
        <v>27484.27</v>
      </c>
      <c r="L48" s="35">
        <f t="shared" si="12"/>
        <v>0</v>
      </c>
      <c r="N48" s="33"/>
      <c r="O48" s="37"/>
    </row>
    <row r="49" spans="1:15" ht="56.25" customHeight="1" outlineLevel="6" x14ac:dyDescent="0.25">
      <c r="A49" s="11" t="s">
        <v>54</v>
      </c>
      <c r="B49" s="15" t="s">
        <v>8</v>
      </c>
      <c r="C49" s="17" t="s">
        <v>10</v>
      </c>
      <c r="D49" s="17" t="s">
        <v>15</v>
      </c>
      <c r="E49" s="15" t="s">
        <v>55</v>
      </c>
      <c r="F49" s="15" t="s">
        <v>14</v>
      </c>
      <c r="G49" s="28" t="s">
        <v>100</v>
      </c>
      <c r="H49" s="14" t="s">
        <v>12</v>
      </c>
      <c r="I49" s="35">
        <v>16650.05</v>
      </c>
      <c r="J49" s="35"/>
      <c r="K49" s="20">
        <f t="shared" si="1"/>
        <v>16650.05</v>
      </c>
      <c r="L49" s="35">
        <f t="shared" si="12"/>
        <v>0</v>
      </c>
      <c r="N49" s="33"/>
      <c r="O49" s="37"/>
    </row>
    <row r="50" spans="1:15" ht="56.25" customHeight="1" outlineLevel="6" x14ac:dyDescent="0.25">
      <c r="A50" s="11" t="s">
        <v>54</v>
      </c>
      <c r="B50" s="15" t="s">
        <v>8</v>
      </c>
      <c r="C50" s="17" t="s">
        <v>10</v>
      </c>
      <c r="D50" s="17" t="s">
        <v>15</v>
      </c>
      <c r="E50" s="15" t="s">
        <v>55</v>
      </c>
      <c r="F50" s="15" t="s">
        <v>14</v>
      </c>
      <c r="G50" s="28" t="s">
        <v>101</v>
      </c>
      <c r="H50" s="15" t="s">
        <v>12</v>
      </c>
      <c r="I50" s="35">
        <v>5703.87</v>
      </c>
      <c r="J50" s="35">
        <v>1344.48</v>
      </c>
      <c r="K50" s="20">
        <f t="shared" si="1"/>
        <v>4359.3899999999994</v>
      </c>
      <c r="L50" s="35">
        <f t="shared" si="12"/>
        <v>23.57136470501607</v>
      </c>
      <c r="N50" s="33"/>
      <c r="O50" s="37"/>
    </row>
    <row r="51" spans="1:15" ht="56.25" customHeight="1" outlineLevel="6" x14ac:dyDescent="0.25">
      <c r="A51" s="11" t="s">
        <v>54</v>
      </c>
      <c r="B51" s="15" t="s">
        <v>8</v>
      </c>
      <c r="C51" s="17" t="s">
        <v>10</v>
      </c>
      <c r="D51" s="17" t="s">
        <v>15</v>
      </c>
      <c r="E51" s="15" t="s">
        <v>55</v>
      </c>
      <c r="F51" s="15" t="s">
        <v>14</v>
      </c>
      <c r="G51" s="28" t="s">
        <v>102</v>
      </c>
      <c r="H51" s="15" t="s">
        <v>12</v>
      </c>
      <c r="I51" s="35">
        <v>13770.24</v>
      </c>
      <c r="J51" s="35">
        <v>2832.74</v>
      </c>
      <c r="K51" s="20">
        <f t="shared" si="1"/>
        <v>10937.5</v>
      </c>
      <c r="L51" s="35">
        <f t="shared" si="12"/>
        <v>20.571464259155974</v>
      </c>
      <c r="N51" s="33"/>
      <c r="O51" s="37"/>
    </row>
    <row r="52" spans="1:15" ht="56.25" customHeight="1" outlineLevel="6" x14ac:dyDescent="0.25">
      <c r="A52" s="11" t="s">
        <v>54</v>
      </c>
      <c r="B52" s="15" t="s">
        <v>8</v>
      </c>
      <c r="C52" s="17" t="s">
        <v>10</v>
      </c>
      <c r="D52" s="17" t="s">
        <v>15</v>
      </c>
      <c r="E52" s="15" t="s">
        <v>55</v>
      </c>
      <c r="F52" s="15" t="s">
        <v>14</v>
      </c>
      <c r="G52" s="28" t="s">
        <v>103</v>
      </c>
      <c r="H52" s="15" t="s">
        <v>12</v>
      </c>
      <c r="I52" s="35">
        <v>13770.24</v>
      </c>
      <c r="J52" s="35">
        <v>2832.74</v>
      </c>
      <c r="K52" s="20">
        <f t="shared" si="1"/>
        <v>10937.5</v>
      </c>
      <c r="L52" s="35">
        <f t="shared" si="12"/>
        <v>20.571464259155974</v>
      </c>
      <c r="N52" s="33"/>
      <c r="O52" s="37"/>
    </row>
    <row r="53" spans="1:15" ht="56.25" customHeight="1" outlineLevel="6" x14ac:dyDescent="0.25">
      <c r="A53" s="11" t="s">
        <v>54</v>
      </c>
      <c r="B53" s="15" t="s">
        <v>8</v>
      </c>
      <c r="C53" s="17" t="s">
        <v>10</v>
      </c>
      <c r="D53" s="17" t="s">
        <v>15</v>
      </c>
      <c r="E53" s="15" t="s">
        <v>55</v>
      </c>
      <c r="F53" s="15" t="s">
        <v>14</v>
      </c>
      <c r="G53" s="28" t="s">
        <v>104</v>
      </c>
      <c r="H53" s="14" t="s">
        <v>12</v>
      </c>
      <c r="I53" s="35">
        <v>5544.05</v>
      </c>
      <c r="J53" s="35"/>
      <c r="K53" s="20">
        <f t="shared" si="1"/>
        <v>5544.05</v>
      </c>
      <c r="L53" s="35">
        <f t="shared" si="12"/>
        <v>0</v>
      </c>
      <c r="N53" s="33"/>
      <c r="O53" s="37"/>
    </row>
    <row r="54" spans="1:15" ht="56.25" customHeight="1" outlineLevel="6" x14ac:dyDescent="0.25">
      <c r="A54" s="11" t="s">
        <v>54</v>
      </c>
      <c r="B54" s="15" t="s">
        <v>8</v>
      </c>
      <c r="C54" s="17" t="s">
        <v>10</v>
      </c>
      <c r="D54" s="17" t="s">
        <v>15</v>
      </c>
      <c r="E54" s="15" t="s">
        <v>55</v>
      </c>
      <c r="F54" s="15" t="s">
        <v>14</v>
      </c>
      <c r="G54" s="28" t="s">
        <v>105</v>
      </c>
      <c r="H54" s="14" t="s">
        <v>12</v>
      </c>
      <c r="I54" s="35">
        <v>5544.06</v>
      </c>
      <c r="J54" s="35"/>
      <c r="K54" s="20">
        <f t="shared" si="1"/>
        <v>5544.06</v>
      </c>
      <c r="L54" s="35">
        <f t="shared" si="12"/>
        <v>0</v>
      </c>
      <c r="N54" s="33"/>
      <c r="O54" s="37"/>
    </row>
    <row r="55" spans="1:15" ht="56.25" customHeight="1" outlineLevel="6" x14ac:dyDescent="0.25">
      <c r="A55" s="11" t="s">
        <v>54</v>
      </c>
      <c r="B55" s="15" t="s">
        <v>8</v>
      </c>
      <c r="C55" s="17" t="s">
        <v>10</v>
      </c>
      <c r="D55" s="17" t="s">
        <v>15</v>
      </c>
      <c r="E55" s="15" t="s">
        <v>55</v>
      </c>
      <c r="F55" s="15" t="s">
        <v>14</v>
      </c>
      <c r="G55" s="28" t="s">
        <v>106</v>
      </c>
      <c r="H55" s="14" t="s">
        <v>12</v>
      </c>
      <c r="I55" s="35">
        <v>5561.72</v>
      </c>
      <c r="J55" s="35"/>
      <c r="K55" s="20">
        <f t="shared" si="1"/>
        <v>5561.72</v>
      </c>
      <c r="L55" s="35">
        <f t="shared" si="12"/>
        <v>0</v>
      </c>
      <c r="N55" s="33"/>
      <c r="O55" s="37"/>
    </row>
    <row r="56" spans="1:15" ht="56.25" customHeight="1" outlineLevel="6" x14ac:dyDescent="0.25">
      <c r="A56" s="11" t="s">
        <v>54</v>
      </c>
      <c r="B56" s="15" t="s">
        <v>8</v>
      </c>
      <c r="C56" s="17" t="s">
        <v>10</v>
      </c>
      <c r="D56" s="17" t="s">
        <v>15</v>
      </c>
      <c r="E56" s="15" t="s">
        <v>55</v>
      </c>
      <c r="F56" s="15" t="s">
        <v>14</v>
      </c>
      <c r="G56" s="28" t="s">
        <v>108</v>
      </c>
      <c r="H56" s="15" t="s">
        <v>12</v>
      </c>
      <c r="I56" s="35">
        <v>13580</v>
      </c>
      <c r="J56" s="35">
        <v>5758.6</v>
      </c>
      <c r="K56" s="20">
        <f t="shared" si="1"/>
        <v>7821.4</v>
      </c>
      <c r="L56" s="35">
        <f t="shared" si="12"/>
        <v>42.405007363770252</v>
      </c>
      <c r="N56" s="33"/>
      <c r="O56" s="37"/>
    </row>
    <row r="57" spans="1:15" ht="56.25" customHeight="1" outlineLevel="6" x14ac:dyDescent="0.25">
      <c r="A57" s="11" t="s">
        <v>54</v>
      </c>
      <c r="B57" s="15" t="s">
        <v>8</v>
      </c>
      <c r="C57" s="17" t="s">
        <v>10</v>
      </c>
      <c r="D57" s="17" t="s">
        <v>15</v>
      </c>
      <c r="E57" s="15" t="s">
        <v>55</v>
      </c>
      <c r="F57" s="15" t="s">
        <v>14</v>
      </c>
      <c r="G57" s="28" t="s">
        <v>107</v>
      </c>
      <c r="H57" s="15" t="s">
        <v>12</v>
      </c>
      <c r="I57" s="35">
        <v>13580</v>
      </c>
      <c r="J57" s="35">
        <v>5697.78</v>
      </c>
      <c r="K57" s="20">
        <f t="shared" si="1"/>
        <v>7882.22</v>
      </c>
      <c r="L57" s="35">
        <f t="shared" si="12"/>
        <v>41.957142857142856</v>
      </c>
      <c r="N57" s="33"/>
      <c r="O57" s="37"/>
    </row>
    <row r="58" spans="1:15" ht="56.25" customHeight="1" outlineLevel="6" x14ac:dyDescent="0.25">
      <c r="A58" s="11" t="s">
        <v>54</v>
      </c>
      <c r="B58" s="15" t="s">
        <v>8</v>
      </c>
      <c r="C58" s="17" t="s">
        <v>10</v>
      </c>
      <c r="D58" s="17" t="s">
        <v>15</v>
      </c>
      <c r="E58" s="15" t="s">
        <v>55</v>
      </c>
      <c r="F58" s="15" t="s">
        <v>14</v>
      </c>
      <c r="G58" s="28" t="s">
        <v>109</v>
      </c>
      <c r="H58" s="15" t="s">
        <v>12</v>
      </c>
      <c r="I58" s="35">
        <v>24834.04</v>
      </c>
      <c r="J58" s="35">
        <v>6302.87</v>
      </c>
      <c r="K58" s="20">
        <f t="shared" si="1"/>
        <v>18531.170000000002</v>
      </c>
      <c r="L58" s="35">
        <f t="shared" si="12"/>
        <v>25.379962342011208</v>
      </c>
      <c r="N58" s="33"/>
      <c r="O58" s="37"/>
    </row>
    <row r="59" spans="1:15" ht="56.25" customHeight="1" outlineLevel="6" x14ac:dyDescent="0.25">
      <c r="A59" s="11" t="s">
        <v>54</v>
      </c>
      <c r="B59" s="15" t="s">
        <v>8</v>
      </c>
      <c r="C59" s="17" t="s">
        <v>10</v>
      </c>
      <c r="D59" s="17" t="s">
        <v>15</v>
      </c>
      <c r="E59" s="15" t="s">
        <v>55</v>
      </c>
      <c r="F59" s="15" t="s">
        <v>14</v>
      </c>
      <c r="G59" s="28" t="s">
        <v>110</v>
      </c>
      <c r="H59" s="14" t="s">
        <v>12</v>
      </c>
      <c r="I59" s="35">
        <v>25266.66</v>
      </c>
      <c r="J59" s="35">
        <v>5233.63</v>
      </c>
      <c r="K59" s="20">
        <f t="shared" si="1"/>
        <v>20033.03</v>
      </c>
      <c r="L59" s="35">
        <f t="shared" si="12"/>
        <v>20.713580663213897</v>
      </c>
      <c r="N59" s="33"/>
      <c r="O59" s="37"/>
    </row>
    <row r="60" spans="1:15" ht="56.25" customHeight="1" outlineLevel="6" x14ac:dyDescent="0.25">
      <c r="A60" s="11" t="s">
        <v>54</v>
      </c>
      <c r="B60" s="15" t="s">
        <v>8</v>
      </c>
      <c r="C60" s="17" t="s">
        <v>10</v>
      </c>
      <c r="D60" s="17" t="s">
        <v>15</v>
      </c>
      <c r="E60" s="15" t="s">
        <v>55</v>
      </c>
      <c r="F60" s="15" t="s">
        <v>14</v>
      </c>
      <c r="G60" s="28" t="s">
        <v>111</v>
      </c>
      <c r="H60" s="14" t="s">
        <v>12</v>
      </c>
      <c r="I60" s="35">
        <v>24972.25</v>
      </c>
      <c r="J60" s="35">
        <v>6644.02</v>
      </c>
      <c r="K60" s="20">
        <f t="shared" si="1"/>
        <v>18328.23</v>
      </c>
      <c r="L60" s="35">
        <f t="shared" si="12"/>
        <v>26.605612229574831</v>
      </c>
      <c r="N60" s="33"/>
      <c r="O60" s="37"/>
    </row>
    <row r="61" spans="1:15" ht="56.25" customHeight="1" outlineLevel="6" x14ac:dyDescent="0.25">
      <c r="A61" s="11" t="s">
        <v>54</v>
      </c>
      <c r="B61" s="15" t="s">
        <v>8</v>
      </c>
      <c r="C61" s="17" t="s">
        <v>10</v>
      </c>
      <c r="D61" s="17" t="s">
        <v>15</v>
      </c>
      <c r="E61" s="15" t="s">
        <v>55</v>
      </c>
      <c r="F61" s="15" t="s">
        <v>14</v>
      </c>
      <c r="G61" s="28" t="s">
        <v>112</v>
      </c>
      <c r="H61" s="14" t="s">
        <v>12</v>
      </c>
      <c r="I61" s="35">
        <v>17054.53</v>
      </c>
      <c r="J61" s="35">
        <v>3206</v>
      </c>
      <c r="K61" s="20">
        <f t="shared" si="1"/>
        <v>13848.529999999999</v>
      </c>
      <c r="L61" s="35">
        <f t="shared" si="12"/>
        <v>18.798524497596826</v>
      </c>
      <c r="N61" s="33"/>
      <c r="O61" s="37"/>
    </row>
    <row r="62" spans="1:15" ht="56.25" customHeight="1" outlineLevel="6" x14ac:dyDescent="0.25">
      <c r="A62" s="11" t="s">
        <v>54</v>
      </c>
      <c r="B62" s="15" t="s">
        <v>8</v>
      </c>
      <c r="C62" s="17" t="s">
        <v>10</v>
      </c>
      <c r="D62" s="17" t="s">
        <v>15</v>
      </c>
      <c r="E62" s="15" t="s">
        <v>55</v>
      </c>
      <c r="F62" s="15" t="s">
        <v>14</v>
      </c>
      <c r="G62" s="28" t="s">
        <v>113</v>
      </c>
      <c r="H62" s="15" t="s">
        <v>12</v>
      </c>
      <c r="I62" s="35">
        <v>26665.89</v>
      </c>
      <c r="J62" s="35">
        <v>5143.8500000000004</v>
      </c>
      <c r="K62" s="20">
        <f t="shared" si="1"/>
        <v>21522.04</v>
      </c>
      <c r="L62" s="35">
        <f t="shared" si="12"/>
        <v>19.289999321230233</v>
      </c>
      <c r="N62" s="33"/>
      <c r="O62" s="37"/>
    </row>
    <row r="63" spans="1:15" ht="56.25" customHeight="1" outlineLevel="6" x14ac:dyDescent="0.25">
      <c r="A63" s="11" t="s">
        <v>54</v>
      </c>
      <c r="B63" s="15" t="s">
        <v>8</v>
      </c>
      <c r="C63" s="17" t="s">
        <v>10</v>
      </c>
      <c r="D63" s="17" t="s">
        <v>15</v>
      </c>
      <c r="E63" s="15" t="s">
        <v>55</v>
      </c>
      <c r="F63" s="15" t="s">
        <v>14</v>
      </c>
      <c r="G63" s="28" t="s">
        <v>114</v>
      </c>
      <c r="H63" s="15" t="s">
        <v>12</v>
      </c>
      <c r="I63" s="35">
        <v>29018.2</v>
      </c>
      <c r="J63" s="35">
        <v>5597.61</v>
      </c>
      <c r="K63" s="20">
        <f t="shared" si="1"/>
        <v>23420.59</v>
      </c>
      <c r="L63" s="35">
        <f t="shared" si="12"/>
        <v>19.289997312031755</v>
      </c>
      <c r="N63" s="33"/>
      <c r="O63" s="37"/>
    </row>
    <row r="64" spans="1:15" ht="37.5" customHeight="1" outlineLevel="6" x14ac:dyDescent="0.25">
      <c r="A64" s="11" t="s">
        <v>61</v>
      </c>
      <c r="B64" s="15" t="s">
        <v>8</v>
      </c>
      <c r="C64" s="17" t="s">
        <v>62</v>
      </c>
      <c r="D64" s="17" t="s">
        <v>62</v>
      </c>
      <c r="E64" s="15">
        <v>2340203213</v>
      </c>
      <c r="F64" s="15">
        <v>244</v>
      </c>
      <c r="G64" s="28"/>
      <c r="H64" s="14" t="s">
        <v>12</v>
      </c>
      <c r="I64" s="35">
        <v>1872000</v>
      </c>
      <c r="J64" s="35"/>
      <c r="K64" s="20">
        <f t="shared" ref="K64" si="13">I64-J64</f>
        <v>1872000</v>
      </c>
      <c r="L64" s="35">
        <f t="shared" ref="L64" si="14">J64/I64*100</f>
        <v>0</v>
      </c>
      <c r="N64" s="33"/>
      <c r="O64" s="37"/>
    </row>
    <row r="65" spans="1:15" ht="66.75" customHeight="1" outlineLevel="6" x14ac:dyDescent="0.25">
      <c r="A65" s="27" t="s">
        <v>56</v>
      </c>
      <c r="B65" s="15" t="s">
        <v>8</v>
      </c>
      <c r="C65" s="17" t="s">
        <v>16</v>
      </c>
      <c r="D65" s="17" t="s">
        <v>15</v>
      </c>
      <c r="E65" s="17" t="s">
        <v>57</v>
      </c>
      <c r="F65" s="15">
        <v>521</v>
      </c>
      <c r="G65" s="41" t="s">
        <v>115</v>
      </c>
      <c r="H65" s="15" t="s">
        <v>12</v>
      </c>
      <c r="I65" s="31">
        <v>78430.3</v>
      </c>
      <c r="J65" s="21">
        <v>78430.3</v>
      </c>
      <c r="K65" s="20">
        <f t="shared" si="1"/>
        <v>0</v>
      </c>
      <c r="L65" s="35">
        <f t="shared" si="12"/>
        <v>100</v>
      </c>
      <c r="N65" s="33"/>
      <c r="O65" s="37"/>
    </row>
    <row r="66" spans="1:15" x14ac:dyDescent="0.25">
      <c r="I66" s="8" t="e">
        <f>#REF!+федеральные!I4</f>
        <v>#REF!</v>
      </c>
      <c r="J66" s="8" t="e">
        <f>#REF!+федеральные!J4</f>
        <v>#REF!</v>
      </c>
      <c r="K66" s="8" t="e">
        <f>#REF!+федеральные!K4</f>
        <v>#REF!</v>
      </c>
    </row>
    <row r="67" spans="1:15" x14ac:dyDescent="0.25">
      <c r="I67" s="8"/>
      <c r="J67" s="8"/>
    </row>
    <row r="68" spans="1:15" x14ac:dyDescent="0.25">
      <c r="I68" s="8"/>
      <c r="J68" s="8"/>
    </row>
    <row r="69" spans="1:15" x14ac:dyDescent="0.25">
      <c r="I69" s="8"/>
    </row>
    <row r="70" spans="1:15" x14ac:dyDescent="0.25">
      <c r="I70" s="8"/>
    </row>
    <row r="71" spans="1:15" x14ac:dyDescent="0.25">
      <c r="I71" s="8"/>
      <c r="J71" s="8"/>
      <c r="K71" s="8"/>
    </row>
  </sheetData>
  <mergeCells count="3">
    <mergeCell ref="A1:I1"/>
    <mergeCell ref="A3:I3"/>
    <mergeCell ref="A2:L2"/>
  </mergeCells>
  <pageMargins left="0" right="0" top="0.35433070866141736" bottom="0.35433070866141736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view="pageBreakPreview" zoomScale="80" zoomScaleSheetLayoutView="80" workbookViewId="0">
      <selection activeCell="I29" sqref="I29"/>
    </sheetView>
  </sheetViews>
  <sheetFormatPr defaultRowHeight="15" outlineLevelRow="6" x14ac:dyDescent="0.25"/>
  <cols>
    <col min="1" max="1" width="47.140625" style="1" customWidth="1"/>
    <col min="2" max="2" width="6.42578125" style="1" customWidth="1"/>
    <col min="3" max="3" width="5.5703125" style="1" customWidth="1"/>
    <col min="4" max="4" width="5.7109375" style="1" customWidth="1"/>
    <col min="5" max="5" width="12.7109375" style="1" customWidth="1"/>
    <col min="6" max="6" width="5.42578125" style="1" customWidth="1"/>
    <col min="7" max="7" width="26.28515625" style="1" customWidth="1"/>
    <col min="8" max="8" width="5.85546875" style="1" customWidth="1"/>
    <col min="9" max="9" width="20.5703125" style="1" customWidth="1"/>
    <col min="10" max="11" width="18" style="1" customWidth="1"/>
    <col min="12" max="12" width="10.85546875" style="1" customWidth="1"/>
    <col min="13" max="13" width="14.28515625" style="1" customWidth="1"/>
    <col min="14" max="14" width="0" style="1" hidden="1" customWidth="1"/>
    <col min="15" max="15" width="18" style="1" hidden="1" customWidth="1"/>
    <col min="16" max="19" width="0" style="1" hidden="1" customWidth="1"/>
    <col min="20" max="20" width="14.85546875" style="1" hidden="1" customWidth="1"/>
    <col min="21" max="16384" width="9.140625" style="1"/>
  </cols>
  <sheetData>
    <row r="1" spans="1:20" ht="15.75" customHeight="1" x14ac:dyDescent="0.25">
      <c r="A1" s="40" t="s">
        <v>129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0" ht="12" customHeight="1" x14ac:dyDescent="0.25">
      <c r="A2" s="67"/>
      <c r="B2" s="68"/>
      <c r="C2" s="68"/>
      <c r="D2" s="68"/>
      <c r="E2" s="68"/>
      <c r="F2" s="68"/>
      <c r="G2" s="68"/>
      <c r="H2" s="68"/>
      <c r="I2" s="68"/>
    </row>
    <row r="3" spans="1:20" s="3" customFormat="1" ht="41.25" customHeight="1" x14ac:dyDescent="0.25">
      <c r="A3" s="39"/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19</v>
      </c>
      <c r="I3" s="39" t="s">
        <v>63</v>
      </c>
      <c r="J3" s="9" t="s">
        <v>130</v>
      </c>
      <c r="K3" s="9" t="s">
        <v>131</v>
      </c>
      <c r="L3" s="9" t="s">
        <v>20</v>
      </c>
      <c r="N3" s="4"/>
      <c r="O3" s="4" t="s">
        <v>25</v>
      </c>
      <c r="P3" s="4"/>
      <c r="Q3" s="4"/>
      <c r="R3" s="4"/>
      <c r="S3" s="4"/>
      <c r="T3" s="4" t="s">
        <v>26</v>
      </c>
    </row>
    <row r="4" spans="1:20" ht="30" x14ac:dyDescent="0.25">
      <c r="A4" s="12" t="s">
        <v>17</v>
      </c>
      <c r="B4" s="15"/>
      <c r="C4" s="15"/>
      <c r="D4" s="15"/>
      <c r="E4" s="15"/>
      <c r="F4" s="15"/>
      <c r="G4" s="17"/>
      <c r="H4" s="15"/>
      <c r="I4" s="26">
        <f>SUM(I5:I48)</f>
        <v>783855100.00000012</v>
      </c>
      <c r="J4" s="26">
        <f>SUM(J5:J48)</f>
        <v>153773436.11000004</v>
      </c>
      <c r="K4" s="26">
        <f>SUM(K5:K48)</f>
        <v>630081663.88999987</v>
      </c>
      <c r="L4" s="26">
        <f t="shared" ref="L4:L48" si="0">J4/I4*100</f>
        <v>19.617584437480858</v>
      </c>
      <c r="N4" s="5"/>
      <c r="O4" s="5"/>
      <c r="P4" s="5"/>
      <c r="Q4" s="5"/>
      <c r="R4" s="5"/>
      <c r="S4" s="5"/>
      <c r="T4" s="5"/>
    </row>
    <row r="5" spans="1:20" ht="45" x14ac:dyDescent="0.25">
      <c r="A5" s="27" t="s">
        <v>59</v>
      </c>
      <c r="B5" s="15" t="s">
        <v>8</v>
      </c>
      <c r="C5" s="15" t="s">
        <v>9</v>
      </c>
      <c r="D5" s="15" t="s">
        <v>10</v>
      </c>
      <c r="E5" s="15" t="s">
        <v>60</v>
      </c>
      <c r="F5" s="15">
        <v>811</v>
      </c>
      <c r="G5" s="17" t="s">
        <v>87</v>
      </c>
      <c r="H5" s="15" t="s">
        <v>13</v>
      </c>
      <c r="I5" s="35">
        <v>3207600</v>
      </c>
      <c r="J5" s="21"/>
      <c r="K5" s="20">
        <f>I5-J5</f>
        <v>3207600</v>
      </c>
      <c r="L5" s="35">
        <f t="shared" si="0"/>
        <v>0</v>
      </c>
      <c r="N5" s="25"/>
      <c r="O5" s="25"/>
      <c r="P5" s="25"/>
      <c r="Q5" s="25"/>
      <c r="R5" s="25"/>
      <c r="S5" s="25"/>
      <c r="T5" s="25"/>
    </row>
    <row r="6" spans="1:20" ht="45" x14ac:dyDescent="0.25">
      <c r="A6" s="27" t="s">
        <v>59</v>
      </c>
      <c r="B6" s="15" t="s">
        <v>8</v>
      </c>
      <c r="C6" s="15" t="s">
        <v>9</v>
      </c>
      <c r="D6" s="15" t="s">
        <v>10</v>
      </c>
      <c r="E6" s="15" t="s">
        <v>60</v>
      </c>
      <c r="F6" s="15">
        <v>811</v>
      </c>
      <c r="G6" s="17" t="s">
        <v>88</v>
      </c>
      <c r="H6" s="15" t="s">
        <v>13</v>
      </c>
      <c r="I6" s="35">
        <v>120300</v>
      </c>
      <c r="J6" s="21"/>
      <c r="K6" s="20">
        <f t="shared" ref="K6:K48" si="1">I6-J6</f>
        <v>120300</v>
      </c>
      <c r="L6" s="35">
        <f t="shared" si="0"/>
        <v>0</v>
      </c>
      <c r="N6" s="25"/>
      <c r="O6" s="25"/>
      <c r="P6" s="25"/>
      <c r="Q6" s="25"/>
      <c r="R6" s="25"/>
      <c r="S6" s="25"/>
      <c r="T6" s="25"/>
    </row>
    <row r="7" spans="1:20" ht="45" x14ac:dyDescent="0.25">
      <c r="A7" s="27" t="s">
        <v>59</v>
      </c>
      <c r="B7" s="15" t="s">
        <v>8</v>
      </c>
      <c r="C7" s="15" t="s">
        <v>9</v>
      </c>
      <c r="D7" s="15" t="s">
        <v>10</v>
      </c>
      <c r="E7" s="15" t="s">
        <v>60</v>
      </c>
      <c r="F7" s="15">
        <v>811</v>
      </c>
      <c r="G7" s="17" t="s">
        <v>89</v>
      </c>
      <c r="H7" s="15" t="s">
        <v>13</v>
      </c>
      <c r="I7" s="35">
        <v>623700</v>
      </c>
      <c r="J7" s="21"/>
      <c r="K7" s="20">
        <f t="shared" si="1"/>
        <v>623700</v>
      </c>
      <c r="L7" s="35">
        <f t="shared" si="0"/>
        <v>0</v>
      </c>
      <c r="N7" s="25"/>
      <c r="O7" s="25"/>
      <c r="P7" s="25"/>
      <c r="Q7" s="25"/>
      <c r="R7" s="25"/>
      <c r="S7" s="25"/>
      <c r="T7" s="25"/>
    </row>
    <row r="8" spans="1:20" ht="37.5" customHeight="1" x14ac:dyDescent="0.25">
      <c r="A8" s="12" t="s">
        <v>27</v>
      </c>
      <c r="B8" s="15" t="s">
        <v>8</v>
      </c>
      <c r="C8" s="15" t="s">
        <v>9</v>
      </c>
      <c r="D8" s="15" t="s">
        <v>10</v>
      </c>
      <c r="E8" s="15" t="s">
        <v>43</v>
      </c>
      <c r="F8" s="15">
        <v>813</v>
      </c>
      <c r="G8" s="17" t="s">
        <v>90</v>
      </c>
      <c r="H8" s="15" t="s">
        <v>13</v>
      </c>
      <c r="I8" s="35">
        <v>812300</v>
      </c>
      <c r="J8" s="21"/>
      <c r="K8" s="20">
        <f t="shared" si="1"/>
        <v>812300</v>
      </c>
      <c r="L8" s="35">
        <f t="shared" si="0"/>
        <v>0</v>
      </c>
      <c r="N8" s="25"/>
      <c r="O8" s="25"/>
      <c r="P8" s="25"/>
      <c r="Q8" s="25"/>
      <c r="R8" s="25"/>
      <c r="S8" s="25"/>
      <c r="T8" s="25"/>
    </row>
    <row r="9" spans="1:20" ht="37.5" customHeight="1" x14ac:dyDescent="0.25">
      <c r="A9" s="12" t="s">
        <v>27</v>
      </c>
      <c r="B9" s="15" t="s">
        <v>8</v>
      </c>
      <c r="C9" s="15" t="s">
        <v>9</v>
      </c>
      <c r="D9" s="15" t="s">
        <v>10</v>
      </c>
      <c r="E9" s="15" t="s">
        <v>43</v>
      </c>
      <c r="F9" s="15">
        <v>813</v>
      </c>
      <c r="G9" s="17" t="s">
        <v>91</v>
      </c>
      <c r="H9" s="15" t="s">
        <v>13</v>
      </c>
      <c r="I9" s="35">
        <v>2640700</v>
      </c>
      <c r="J9" s="21"/>
      <c r="K9" s="20">
        <f t="shared" si="1"/>
        <v>2640700</v>
      </c>
      <c r="L9" s="35">
        <f t="shared" si="0"/>
        <v>0</v>
      </c>
      <c r="N9" s="25"/>
      <c r="O9" s="25"/>
      <c r="P9" s="25"/>
      <c r="Q9" s="25"/>
      <c r="R9" s="25"/>
      <c r="S9" s="25"/>
      <c r="T9" s="25"/>
    </row>
    <row r="10" spans="1:20" ht="37.5" customHeight="1" x14ac:dyDescent="0.25">
      <c r="A10" s="12" t="s">
        <v>27</v>
      </c>
      <c r="B10" s="15" t="s">
        <v>8</v>
      </c>
      <c r="C10" s="15" t="s">
        <v>9</v>
      </c>
      <c r="D10" s="15" t="s">
        <v>10</v>
      </c>
      <c r="E10" s="15" t="s">
        <v>43</v>
      </c>
      <c r="F10" s="15">
        <v>813</v>
      </c>
      <c r="G10" s="17" t="s">
        <v>92</v>
      </c>
      <c r="H10" s="15" t="s">
        <v>13</v>
      </c>
      <c r="I10" s="35">
        <v>2360900</v>
      </c>
      <c r="J10" s="21"/>
      <c r="K10" s="20">
        <f t="shared" si="1"/>
        <v>2360900</v>
      </c>
      <c r="L10" s="35">
        <f t="shared" si="0"/>
        <v>0</v>
      </c>
      <c r="N10" s="25"/>
      <c r="O10" s="25"/>
      <c r="P10" s="25"/>
      <c r="Q10" s="25"/>
      <c r="R10" s="25"/>
      <c r="S10" s="25"/>
      <c r="T10" s="25"/>
    </row>
    <row r="11" spans="1:20" ht="37.5" customHeight="1" x14ac:dyDescent="0.25">
      <c r="A11" s="12" t="s">
        <v>27</v>
      </c>
      <c r="B11" s="15" t="s">
        <v>8</v>
      </c>
      <c r="C11" s="15" t="s">
        <v>9</v>
      </c>
      <c r="D11" s="15" t="s">
        <v>10</v>
      </c>
      <c r="E11" s="15" t="s">
        <v>43</v>
      </c>
      <c r="F11" s="15">
        <v>813</v>
      </c>
      <c r="G11" s="17" t="s">
        <v>93</v>
      </c>
      <c r="H11" s="15" t="s">
        <v>13</v>
      </c>
      <c r="I11" s="35">
        <v>666800</v>
      </c>
      <c r="J11" s="21"/>
      <c r="K11" s="20">
        <f t="shared" si="1"/>
        <v>666800</v>
      </c>
      <c r="L11" s="35">
        <f t="shared" si="0"/>
        <v>0</v>
      </c>
      <c r="N11" s="25"/>
      <c r="O11" s="25"/>
      <c r="P11" s="25"/>
      <c r="Q11" s="25"/>
      <c r="R11" s="25"/>
      <c r="S11" s="25"/>
      <c r="T11" s="25"/>
    </row>
    <row r="12" spans="1:20" ht="51.75" customHeight="1" x14ac:dyDescent="0.25">
      <c r="A12" s="27" t="s">
        <v>64</v>
      </c>
      <c r="B12" s="15" t="s">
        <v>8</v>
      </c>
      <c r="C12" s="15" t="s">
        <v>9</v>
      </c>
      <c r="D12" s="15" t="s">
        <v>10</v>
      </c>
      <c r="E12" s="15" t="s">
        <v>65</v>
      </c>
      <c r="F12" s="15">
        <v>812</v>
      </c>
      <c r="G12" s="15" t="s">
        <v>116</v>
      </c>
      <c r="H12" s="15" t="s">
        <v>13</v>
      </c>
      <c r="I12" s="29">
        <v>218409000</v>
      </c>
      <c r="J12" s="29"/>
      <c r="K12" s="20">
        <f t="shared" si="1"/>
        <v>218409000</v>
      </c>
      <c r="L12" s="35">
        <f t="shared" ref="L12:L17" si="2">J12/I12*100</f>
        <v>0</v>
      </c>
      <c r="N12" s="25"/>
      <c r="O12" s="25"/>
      <c r="P12" s="25"/>
      <c r="Q12" s="25"/>
      <c r="R12" s="25"/>
      <c r="S12" s="25"/>
      <c r="T12" s="25"/>
    </row>
    <row r="13" spans="1:20" ht="64.5" customHeight="1" outlineLevel="6" x14ac:dyDescent="0.25">
      <c r="A13" s="12" t="s">
        <v>66</v>
      </c>
      <c r="B13" s="15" t="s">
        <v>8</v>
      </c>
      <c r="C13" s="15" t="s">
        <v>9</v>
      </c>
      <c r="D13" s="15" t="s">
        <v>10</v>
      </c>
      <c r="E13" s="15" t="s">
        <v>67</v>
      </c>
      <c r="F13" s="15">
        <v>631</v>
      </c>
      <c r="G13" s="64" t="s">
        <v>117</v>
      </c>
      <c r="H13" s="15" t="s">
        <v>13</v>
      </c>
      <c r="I13" s="35">
        <v>31021000</v>
      </c>
      <c r="J13" s="21"/>
      <c r="K13" s="20">
        <f t="shared" si="1"/>
        <v>31021000</v>
      </c>
      <c r="L13" s="35">
        <f t="shared" si="2"/>
        <v>0</v>
      </c>
    </row>
    <row r="14" spans="1:20" ht="64.5" customHeight="1" outlineLevel="6" x14ac:dyDescent="0.25">
      <c r="A14" s="12" t="s">
        <v>66</v>
      </c>
      <c r="B14" s="15" t="s">
        <v>8</v>
      </c>
      <c r="C14" s="15" t="s">
        <v>9</v>
      </c>
      <c r="D14" s="15" t="s">
        <v>10</v>
      </c>
      <c r="E14" s="15" t="s">
        <v>67</v>
      </c>
      <c r="F14" s="15">
        <v>632</v>
      </c>
      <c r="G14" s="64" t="s">
        <v>117</v>
      </c>
      <c r="H14" s="15" t="s">
        <v>13</v>
      </c>
      <c r="I14" s="35">
        <v>60000000</v>
      </c>
      <c r="J14" s="21"/>
      <c r="K14" s="20">
        <f t="shared" si="1"/>
        <v>60000000</v>
      </c>
      <c r="L14" s="35">
        <f t="shared" ref="L14" si="3">J14/I14*100</f>
        <v>0</v>
      </c>
    </row>
    <row r="15" spans="1:20" ht="64.5" customHeight="1" outlineLevel="6" x14ac:dyDescent="0.25">
      <c r="A15" s="12" t="s">
        <v>68</v>
      </c>
      <c r="B15" s="15" t="s">
        <v>8</v>
      </c>
      <c r="C15" s="15" t="s">
        <v>9</v>
      </c>
      <c r="D15" s="15" t="s">
        <v>10</v>
      </c>
      <c r="E15" s="15" t="s">
        <v>69</v>
      </c>
      <c r="F15" s="15">
        <v>811</v>
      </c>
      <c r="G15" s="64" t="s">
        <v>118</v>
      </c>
      <c r="H15" s="15" t="s">
        <v>13</v>
      </c>
      <c r="I15" s="35">
        <v>258000</v>
      </c>
      <c r="J15" s="21"/>
      <c r="K15" s="20">
        <f t="shared" si="1"/>
        <v>258000</v>
      </c>
      <c r="L15" s="35">
        <f t="shared" ref="L15" si="4">J15/I15*100</f>
        <v>0</v>
      </c>
    </row>
    <row r="16" spans="1:20" ht="85.5" customHeight="1" outlineLevel="6" x14ac:dyDescent="0.25">
      <c r="A16" s="12" t="s">
        <v>70</v>
      </c>
      <c r="B16" s="15" t="s">
        <v>8</v>
      </c>
      <c r="C16" s="15" t="s">
        <v>9</v>
      </c>
      <c r="D16" s="15" t="s">
        <v>10</v>
      </c>
      <c r="E16" s="15" t="s">
        <v>71</v>
      </c>
      <c r="F16" s="15">
        <v>813</v>
      </c>
      <c r="G16" s="17"/>
      <c r="H16" s="15" t="s">
        <v>13</v>
      </c>
      <c r="I16" s="35">
        <v>1874000</v>
      </c>
      <c r="J16" s="21"/>
      <c r="K16" s="20">
        <f t="shared" si="1"/>
        <v>1874000</v>
      </c>
      <c r="L16" s="35">
        <f t="shared" ref="L16" si="5">J16/I16*100</f>
        <v>0</v>
      </c>
    </row>
    <row r="17" spans="1:20" ht="47.25" customHeight="1" x14ac:dyDescent="0.25">
      <c r="A17" s="12" t="s">
        <v>72</v>
      </c>
      <c r="B17" s="15" t="s">
        <v>8</v>
      </c>
      <c r="C17" s="15" t="s">
        <v>9</v>
      </c>
      <c r="D17" s="15" t="s">
        <v>10</v>
      </c>
      <c r="E17" s="15" t="s">
        <v>44</v>
      </c>
      <c r="F17" s="15" t="s">
        <v>11</v>
      </c>
      <c r="G17" s="15" t="s">
        <v>94</v>
      </c>
      <c r="H17" s="15" t="s">
        <v>13</v>
      </c>
      <c r="I17" s="29">
        <v>8542600</v>
      </c>
      <c r="J17" s="29"/>
      <c r="K17" s="20">
        <f t="shared" si="1"/>
        <v>8542600</v>
      </c>
      <c r="L17" s="35">
        <f t="shared" si="2"/>
        <v>0</v>
      </c>
      <c r="N17" s="5"/>
      <c r="O17" s="18">
        <f>SUM(J17:J27)</f>
        <v>141000000</v>
      </c>
      <c r="P17" s="5" t="s">
        <v>24</v>
      </c>
      <c r="Q17" s="5"/>
      <c r="R17" s="5"/>
      <c r="S17" s="5"/>
      <c r="T17" s="18">
        <f>SUM(I17:I27)</f>
        <v>349824100</v>
      </c>
    </row>
    <row r="18" spans="1:20" ht="60.75" customHeight="1" outlineLevel="6" x14ac:dyDescent="0.25">
      <c r="A18" s="12" t="s">
        <v>73</v>
      </c>
      <c r="B18" s="15" t="s">
        <v>8</v>
      </c>
      <c r="C18" s="15" t="s">
        <v>9</v>
      </c>
      <c r="D18" s="15" t="s">
        <v>10</v>
      </c>
      <c r="E18" s="15" t="s">
        <v>45</v>
      </c>
      <c r="F18" s="15">
        <v>813</v>
      </c>
      <c r="G18" s="64" t="s">
        <v>119</v>
      </c>
      <c r="H18" s="15" t="s">
        <v>13</v>
      </c>
      <c r="I18" s="34">
        <v>182012600</v>
      </c>
      <c r="J18" s="34">
        <v>141000000</v>
      </c>
      <c r="K18" s="20">
        <f t="shared" si="1"/>
        <v>41012600</v>
      </c>
      <c r="L18" s="35">
        <f t="shared" ref="L18" si="6">J18/I18*100</f>
        <v>77.467164361148619</v>
      </c>
      <c r="N18" s="5"/>
      <c r="O18" s="18" t="e">
        <f>O17+#REF!</f>
        <v>#REF!</v>
      </c>
      <c r="P18" s="5"/>
      <c r="Q18" s="5"/>
      <c r="R18" s="5"/>
      <c r="S18" s="5"/>
      <c r="T18" s="18" t="e">
        <f>T17+#REF!</f>
        <v>#REF!</v>
      </c>
    </row>
    <row r="19" spans="1:20" ht="71.25" customHeight="1" outlineLevel="6" x14ac:dyDescent="0.25">
      <c r="A19" s="12" t="s">
        <v>74</v>
      </c>
      <c r="B19" s="15" t="s">
        <v>8</v>
      </c>
      <c r="C19" s="15" t="s">
        <v>9</v>
      </c>
      <c r="D19" s="15" t="s">
        <v>10</v>
      </c>
      <c r="E19" s="15" t="s">
        <v>46</v>
      </c>
      <c r="F19" s="15">
        <v>813</v>
      </c>
      <c r="G19" s="64" t="s">
        <v>120</v>
      </c>
      <c r="H19" s="15" t="s">
        <v>13</v>
      </c>
      <c r="I19" s="34">
        <v>33774300</v>
      </c>
      <c r="J19" s="34"/>
      <c r="K19" s="20">
        <f t="shared" si="1"/>
        <v>33774300</v>
      </c>
      <c r="L19" s="35">
        <f t="shared" ref="L19" si="7">J19/I19*100</f>
        <v>0</v>
      </c>
      <c r="N19" s="5"/>
      <c r="O19" s="5"/>
      <c r="P19" s="5"/>
      <c r="Q19" s="5"/>
      <c r="R19" s="5"/>
      <c r="S19" s="5"/>
      <c r="T19" s="5"/>
    </row>
    <row r="20" spans="1:20" ht="54.75" customHeight="1" outlineLevel="6" x14ac:dyDescent="0.25">
      <c r="A20" s="12" t="s">
        <v>75</v>
      </c>
      <c r="B20" s="15" t="s">
        <v>8</v>
      </c>
      <c r="C20" s="15" t="s">
        <v>9</v>
      </c>
      <c r="D20" s="15" t="s">
        <v>10</v>
      </c>
      <c r="E20" s="15" t="s">
        <v>47</v>
      </c>
      <c r="F20" s="15">
        <v>813</v>
      </c>
      <c r="G20" s="64" t="s">
        <v>121</v>
      </c>
      <c r="H20" s="15" t="s">
        <v>13</v>
      </c>
      <c r="I20" s="34">
        <v>10000000</v>
      </c>
      <c r="J20" s="34"/>
      <c r="K20" s="20">
        <f t="shared" si="1"/>
        <v>10000000</v>
      </c>
      <c r="L20" s="35">
        <f t="shared" ref="L20" si="8">J20/I20*100</f>
        <v>0</v>
      </c>
    </row>
    <row r="21" spans="1:20" ht="54.75" customHeight="1" outlineLevel="6" x14ac:dyDescent="0.25">
      <c r="A21" s="12" t="s">
        <v>75</v>
      </c>
      <c r="B21" s="15" t="s">
        <v>8</v>
      </c>
      <c r="C21" s="15" t="s">
        <v>9</v>
      </c>
      <c r="D21" s="15" t="s">
        <v>10</v>
      </c>
      <c r="E21" s="15" t="s">
        <v>47</v>
      </c>
      <c r="F21" s="15">
        <v>813</v>
      </c>
      <c r="G21" s="64" t="s">
        <v>122</v>
      </c>
      <c r="H21" s="15" t="s">
        <v>13</v>
      </c>
      <c r="I21" s="34">
        <v>28967400</v>
      </c>
      <c r="J21" s="34"/>
      <c r="K21" s="20">
        <f t="shared" ref="K21" si="9">I21-J21</f>
        <v>28967400</v>
      </c>
      <c r="L21" s="35">
        <f t="shared" ref="L21" si="10">J21/I21*100</f>
        <v>0</v>
      </c>
    </row>
    <row r="22" spans="1:20" ht="70.5" customHeight="1" outlineLevel="6" x14ac:dyDescent="0.25">
      <c r="A22" s="12" t="s">
        <v>76</v>
      </c>
      <c r="B22" s="15" t="s">
        <v>8</v>
      </c>
      <c r="C22" s="15" t="s">
        <v>9</v>
      </c>
      <c r="D22" s="15" t="s">
        <v>10</v>
      </c>
      <c r="E22" s="15" t="s">
        <v>48</v>
      </c>
      <c r="F22" s="15">
        <v>813</v>
      </c>
      <c r="G22" s="64" t="s">
        <v>123</v>
      </c>
      <c r="H22" s="15" t="s">
        <v>13</v>
      </c>
      <c r="I22" s="34">
        <v>22000000</v>
      </c>
      <c r="J22" s="34"/>
      <c r="K22" s="20">
        <f t="shared" si="1"/>
        <v>22000000</v>
      </c>
      <c r="L22" s="35">
        <f t="shared" ref="L22" si="11">J22/I22*100</f>
        <v>0</v>
      </c>
    </row>
    <row r="23" spans="1:20" ht="70.5" customHeight="1" outlineLevel="6" x14ac:dyDescent="0.25">
      <c r="A23" s="12" t="s">
        <v>76</v>
      </c>
      <c r="B23" s="15" t="s">
        <v>8</v>
      </c>
      <c r="C23" s="15" t="s">
        <v>9</v>
      </c>
      <c r="D23" s="15" t="s">
        <v>10</v>
      </c>
      <c r="E23" s="15" t="s">
        <v>48</v>
      </c>
      <c r="F23" s="15">
        <v>813</v>
      </c>
      <c r="G23" s="64" t="s">
        <v>124</v>
      </c>
      <c r="H23" s="15" t="s">
        <v>13</v>
      </c>
      <c r="I23" s="34">
        <v>3173300</v>
      </c>
      <c r="J23" s="34"/>
      <c r="K23" s="20">
        <f t="shared" ref="K23" si="12">I23-J23</f>
        <v>3173300</v>
      </c>
      <c r="L23" s="35">
        <f t="shared" ref="L23" si="13">J23/I23*100</f>
        <v>0</v>
      </c>
    </row>
    <row r="24" spans="1:20" ht="98.25" customHeight="1" outlineLevel="6" x14ac:dyDescent="0.25">
      <c r="A24" s="12" t="s">
        <v>77</v>
      </c>
      <c r="B24" s="15" t="s">
        <v>8</v>
      </c>
      <c r="C24" s="15" t="s">
        <v>9</v>
      </c>
      <c r="D24" s="15" t="s">
        <v>10</v>
      </c>
      <c r="E24" s="15" t="s">
        <v>49</v>
      </c>
      <c r="F24" s="15">
        <v>813</v>
      </c>
      <c r="G24" s="64" t="s">
        <v>125</v>
      </c>
      <c r="H24" s="15" t="s">
        <v>13</v>
      </c>
      <c r="I24" s="34">
        <v>28726100</v>
      </c>
      <c r="J24" s="34"/>
      <c r="K24" s="20">
        <f t="shared" si="1"/>
        <v>28726100</v>
      </c>
      <c r="L24" s="35">
        <f t="shared" ref="L24" si="14">J24/I24*100</f>
        <v>0</v>
      </c>
    </row>
    <row r="25" spans="1:20" ht="49.5" customHeight="1" outlineLevel="6" x14ac:dyDescent="0.25">
      <c r="A25" s="12" t="s">
        <v>78</v>
      </c>
      <c r="B25" s="15" t="s">
        <v>8</v>
      </c>
      <c r="C25" s="15" t="s">
        <v>9</v>
      </c>
      <c r="D25" s="15" t="s">
        <v>10</v>
      </c>
      <c r="E25" s="15" t="s">
        <v>50</v>
      </c>
      <c r="F25" s="15">
        <v>811</v>
      </c>
      <c r="G25" s="64" t="s">
        <v>126</v>
      </c>
      <c r="H25" s="15" t="s">
        <v>13</v>
      </c>
      <c r="I25" s="34">
        <v>5000000</v>
      </c>
      <c r="J25" s="34"/>
      <c r="K25" s="20">
        <f t="shared" si="1"/>
        <v>5000000</v>
      </c>
      <c r="L25" s="35">
        <f t="shared" ref="L25" si="15">J25/I25*100</f>
        <v>0</v>
      </c>
    </row>
    <row r="26" spans="1:20" ht="49.5" customHeight="1" outlineLevel="6" x14ac:dyDescent="0.25">
      <c r="A26" s="12" t="s">
        <v>78</v>
      </c>
      <c r="B26" s="15" t="s">
        <v>8</v>
      </c>
      <c r="C26" s="15" t="s">
        <v>9</v>
      </c>
      <c r="D26" s="15" t="s">
        <v>10</v>
      </c>
      <c r="E26" s="15" t="s">
        <v>50</v>
      </c>
      <c r="F26" s="15">
        <v>811</v>
      </c>
      <c r="G26" s="64" t="s">
        <v>127</v>
      </c>
      <c r="H26" s="15" t="s">
        <v>13</v>
      </c>
      <c r="I26" s="34">
        <v>23948700</v>
      </c>
      <c r="J26" s="34"/>
      <c r="K26" s="20">
        <f t="shared" ref="K26" si="16">I26-J26</f>
        <v>23948700</v>
      </c>
      <c r="L26" s="35">
        <f t="shared" ref="L26" si="17">J26/I26*100</f>
        <v>0</v>
      </c>
    </row>
    <row r="27" spans="1:20" ht="51" customHeight="1" outlineLevel="6" x14ac:dyDescent="0.25">
      <c r="A27" s="12" t="s">
        <v>79</v>
      </c>
      <c r="B27" s="15" t="s">
        <v>8</v>
      </c>
      <c r="C27" s="15" t="s">
        <v>9</v>
      </c>
      <c r="D27" s="15" t="s">
        <v>10</v>
      </c>
      <c r="E27" s="15" t="s">
        <v>51</v>
      </c>
      <c r="F27" s="15">
        <v>811</v>
      </c>
      <c r="G27" s="64" t="s">
        <v>128</v>
      </c>
      <c r="H27" s="15" t="s">
        <v>13</v>
      </c>
      <c r="I27" s="34">
        <v>3679100</v>
      </c>
      <c r="J27" s="34"/>
      <c r="K27" s="20">
        <f t="shared" si="1"/>
        <v>3679100</v>
      </c>
      <c r="L27" s="35">
        <f t="shared" ref="L27" si="18">J27/I27*100</f>
        <v>0</v>
      </c>
    </row>
    <row r="28" spans="1:20" ht="21" customHeight="1" outlineLevel="6" x14ac:dyDescent="0.25">
      <c r="A28" s="12" t="s">
        <v>80</v>
      </c>
      <c r="B28" s="15" t="s">
        <v>8</v>
      </c>
      <c r="C28" s="15" t="s">
        <v>9</v>
      </c>
      <c r="D28" s="15" t="s">
        <v>10</v>
      </c>
      <c r="E28" s="15" t="s">
        <v>52</v>
      </c>
      <c r="F28" s="15" t="s">
        <v>11</v>
      </c>
      <c r="G28" s="17" t="s">
        <v>95</v>
      </c>
      <c r="H28" s="15" t="s">
        <v>13</v>
      </c>
      <c r="I28" s="35">
        <v>42541800</v>
      </c>
      <c r="J28" s="21"/>
      <c r="K28" s="20">
        <f t="shared" si="1"/>
        <v>42541800</v>
      </c>
      <c r="L28" s="35">
        <f>J28/I28*100</f>
        <v>0</v>
      </c>
    </row>
    <row r="29" spans="1:20" ht="35.25" customHeight="1" outlineLevel="6" x14ac:dyDescent="0.25">
      <c r="A29" s="12" t="s">
        <v>22</v>
      </c>
      <c r="B29" s="15" t="s">
        <v>8</v>
      </c>
      <c r="C29" s="15" t="s">
        <v>9</v>
      </c>
      <c r="D29" s="15" t="s">
        <v>10</v>
      </c>
      <c r="E29" s="15" t="s">
        <v>53</v>
      </c>
      <c r="F29" s="15">
        <v>521</v>
      </c>
      <c r="G29" s="17" t="s">
        <v>96</v>
      </c>
      <c r="H29" s="15" t="s">
        <v>13</v>
      </c>
      <c r="I29" s="35">
        <v>28687000</v>
      </c>
      <c r="J29" s="21"/>
      <c r="K29" s="20">
        <f t="shared" si="1"/>
        <v>28687000</v>
      </c>
      <c r="L29" s="35">
        <f>J29/I29*100</f>
        <v>0</v>
      </c>
    </row>
    <row r="30" spans="1:20" ht="34.5" customHeight="1" outlineLevel="6" x14ac:dyDescent="0.25">
      <c r="A30" s="12" t="s">
        <v>22</v>
      </c>
      <c r="B30" s="15" t="s">
        <v>8</v>
      </c>
      <c r="C30" s="15" t="s">
        <v>9</v>
      </c>
      <c r="D30" s="15" t="s">
        <v>10</v>
      </c>
      <c r="E30" s="15" t="s">
        <v>53</v>
      </c>
      <c r="F30" s="15">
        <v>521</v>
      </c>
      <c r="G30" s="17" t="s">
        <v>97</v>
      </c>
      <c r="H30" s="15" t="s">
        <v>13</v>
      </c>
      <c r="I30" s="35">
        <v>4423100</v>
      </c>
      <c r="J30" s="21"/>
      <c r="K30" s="20">
        <f t="shared" si="1"/>
        <v>4423100</v>
      </c>
      <c r="L30" s="35">
        <f>J30/I30*100</f>
        <v>0</v>
      </c>
    </row>
    <row r="31" spans="1:20" ht="65.25" customHeight="1" outlineLevel="6" x14ac:dyDescent="0.25">
      <c r="A31" s="11" t="s">
        <v>54</v>
      </c>
      <c r="B31" s="15" t="s">
        <v>8</v>
      </c>
      <c r="C31" s="17" t="s">
        <v>10</v>
      </c>
      <c r="D31" s="17" t="s">
        <v>15</v>
      </c>
      <c r="E31" s="15" t="s">
        <v>55</v>
      </c>
      <c r="F31" s="15" t="s">
        <v>14</v>
      </c>
      <c r="G31" s="28" t="s">
        <v>98</v>
      </c>
      <c r="H31" s="15" t="s">
        <v>13</v>
      </c>
      <c r="I31" s="35">
        <v>1989193.18</v>
      </c>
      <c r="J31" s="35"/>
      <c r="K31" s="20">
        <f t="shared" si="1"/>
        <v>1989193.18</v>
      </c>
      <c r="L31" s="35">
        <f t="shared" si="0"/>
        <v>0</v>
      </c>
    </row>
    <row r="32" spans="1:20" ht="65.25" customHeight="1" outlineLevel="6" x14ac:dyDescent="0.25">
      <c r="A32" s="11" t="s">
        <v>54</v>
      </c>
      <c r="B32" s="15" t="s">
        <v>8</v>
      </c>
      <c r="C32" s="17" t="s">
        <v>10</v>
      </c>
      <c r="D32" s="17" t="s">
        <v>15</v>
      </c>
      <c r="E32" s="15" t="s">
        <v>55</v>
      </c>
      <c r="F32" s="15" t="s">
        <v>14</v>
      </c>
      <c r="G32" s="28" t="s">
        <v>99</v>
      </c>
      <c r="H32" s="15" t="s">
        <v>13</v>
      </c>
      <c r="I32" s="35">
        <v>2720942.63</v>
      </c>
      <c r="J32" s="35"/>
      <c r="K32" s="20">
        <f t="shared" si="1"/>
        <v>2720942.63</v>
      </c>
      <c r="L32" s="35">
        <f t="shared" si="0"/>
        <v>0</v>
      </c>
    </row>
    <row r="33" spans="1:12" ht="65.25" customHeight="1" outlineLevel="6" x14ac:dyDescent="0.25">
      <c r="A33" s="11" t="s">
        <v>54</v>
      </c>
      <c r="B33" s="15" t="s">
        <v>8</v>
      </c>
      <c r="C33" s="17" t="s">
        <v>10</v>
      </c>
      <c r="D33" s="17" t="s">
        <v>15</v>
      </c>
      <c r="E33" s="15" t="s">
        <v>55</v>
      </c>
      <c r="F33" s="15" t="s">
        <v>14</v>
      </c>
      <c r="G33" s="28" t="s">
        <v>100</v>
      </c>
      <c r="H33" s="15" t="s">
        <v>13</v>
      </c>
      <c r="I33" s="35">
        <v>1648354.7</v>
      </c>
      <c r="J33" s="35"/>
      <c r="K33" s="20">
        <f t="shared" si="1"/>
        <v>1648354.7</v>
      </c>
      <c r="L33" s="35">
        <f t="shared" si="0"/>
        <v>0</v>
      </c>
    </row>
    <row r="34" spans="1:12" ht="65.25" customHeight="1" outlineLevel="6" x14ac:dyDescent="0.25">
      <c r="A34" s="11" t="s">
        <v>54</v>
      </c>
      <c r="B34" s="15" t="s">
        <v>8</v>
      </c>
      <c r="C34" s="17" t="s">
        <v>10</v>
      </c>
      <c r="D34" s="17" t="s">
        <v>15</v>
      </c>
      <c r="E34" s="15" t="s">
        <v>55</v>
      </c>
      <c r="F34" s="15" t="s">
        <v>14</v>
      </c>
      <c r="G34" s="28" t="s">
        <v>101</v>
      </c>
      <c r="H34" s="15" t="s">
        <v>13</v>
      </c>
      <c r="I34" s="35">
        <v>564683.21</v>
      </c>
      <c r="J34" s="35">
        <v>133103.9</v>
      </c>
      <c r="K34" s="20">
        <f t="shared" si="1"/>
        <v>431579.30999999994</v>
      </c>
      <c r="L34" s="35">
        <f t="shared" si="0"/>
        <v>23.571428659973794</v>
      </c>
    </row>
    <row r="35" spans="1:12" ht="65.25" customHeight="1" outlineLevel="6" x14ac:dyDescent="0.25">
      <c r="A35" s="11" t="s">
        <v>54</v>
      </c>
      <c r="B35" s="15" t="s">
        <v>8</v>
      </c>
      <c r="C35" s="17" t="s">
        <v>10</v>
      </c>
      <c r="D35" s="17" t="s">
        <v>15</v>
      </c>
      <c r="E35" s="15" t="s">
        <v>55</v>
      </c>
      <c r="F35" s="15" t="s">
        <v>14</v>
      </c>
      <c r="G35" s="28" t="s">
        <v>102</v>
      </c>
      <c r="H35" s="15" t="s">
        <v>13</v>
      </c>
      <c r="I35" s="35">
        <v>1363253.96</v>
      </c>
      <c r="J35" s="35">
        <v>280440.81</v>
      </c>
      <c r="K35" s="20">
        <f t="shared" si="1"/>
        <v>1082813.1499999999</v>
      </c>
      <c r="L35" s="35">
        <f t="shared" si="0"/>
        <v>20.571428231904786</v>
      </c>
    </row>
    <row r="36" spans="1:12" ht="65.25" customHeight="1" outlineLevel="6" x14ac:dyDescent="0.25">
      <c r="A36" s="11" t="s">
        <v>54</v>
      </c>
      <c r="B36" s="15" t="s">
        <v>8</v>
      </c>
      <c r="C36" s="17" t="s">
        <v>10</v>
      </c>
      <c r="D36" s="17" t="s">
        <v>15</v>
      </c>
      <c r="E36" s="15" t="s">
        <v>55</v>
      </c>
      <c r="F36" s="15" t="s">
        <v>14</v>
      </c>
      <c r="G36" s="28" t="s">
        <v>103</v>
      </c>
      <c r="H36" s="15" t="s">
        <v>13</v>
      </c>
      <c r="I36" s="35">
        <v>1363253.96</v>
      </c>
      <c r="J36" s="35">
        <v>280440.81</v>
      </c>
      <c r="K36" s="20">
        <f t="shared" si="1"/>
        <v>1082813.1499999999</v>
      </c>
      <c r="L36" s="35">
        <f t="shared" si="0"/>
        <v>20.571428231904786</v>
      </c>
    </row>
    <row r="37" spans="1:12" ht="65.25" customHeight="1" outlineLevel="6" x14ac:dyDescent="0.25">
      <c r="A37" s="11" t="s">
        <v>54</v>
      </c>
      <c r="B37" s="15" t="s">
        <v>8</v>
      </c>
      <c r="C37" s="17" t="s">
        <v>10</v>
      </c>
      <c r="D37" s="17" t="s">
        <v>15</v>
      </c>
      <c r="E37" s="15" t="s">
        <v>55</v>
      </c>
      <c r="F37" s="15" t="s">
        <v>14</v>
      </c>
      <c r="G37" s="28" t="s">
        <v>104</v>
      </c>
      <c r="H37" s="15" t="s">
        <v>13</v>
      </c>
      <c r="I37" s="35">
        <v>548861.52</v>
      </c>
      <c r="J37" s="35"/>
      <c r="K37" s="20">
        <f t="shared" si="1"/>
        <v>548861.52</v>
      </c>
      <c r="L37" s="35">
        <f t="shared" si="0"/>
        <v>0</v>
      </c>
    </row>
    <row r="38" spans="1:12" ht="65.25" customHeight="1" outlineLevel="6" x14ac:dyDescent="0.25">
      <c r="A38" s="11" t="s">
        <v>54</v>
      </c>
      <c r="B38" s="15" t="s">
        <v>8</v>
      </c>
      <c r="C38" s="17" t="s">
        <v>10</v>
      </c>
      <c r="D38" s="17" t="s">
        <v>15</v>
      </c>
      <c r="E38" s="15" t="s">
        <v>55</v>
      </c>
      <c r="F38" s="15" t="s">
        <v>14</v>
      </c>
      <c r="G38" s="28" t="s">
        <v>105</v>
      </c>
      <c r="H38" s="15" t="s">
        <v>13</v>
      </c>
      <c r="I38" s="35">
        <v>548861.51</v>
      </c>
      <c r="J38" s="35"/>
      <c r="K38" s="20">
        <f t="shared" si="1"/>
        <v>548861.51</v>
      </c>
      <c r="L38" s="35">
        <f t="shared" si="0"/>
        <v>0</v>
      </c>
    </row>
    <row r="39" spans="1:12" ht="65.25" customHeight="1" outlineLevel="6" x14ac:dyDescent="0.25">
      <c r="A39" s="11" t="s">
        <v>54</v>
      </c>
      <c r="B39" s="15" t="s">
        <v>8</v>
      </c>
      <c r="C39" s="17" t="s">
        <v>10</v>
      </c>
      <c r="D39" s="17" t="s">
        <v>15</v>
      </c>
      <c r="E39" s="15" t="s">
        <v>55</v>
      </c>
      <c r="F39" s="15" t="s">
        <v>14</v>
      </c>
      <c r="G39" s="28" t="s">
        <v>106</v>
      </c>
      <c r="H39" s="15" t="s">
        <v>13</v>
      </c>
      <c r="I39" s="35">
        <v>550609.97</v>
      </c>
      <c r="J39" s="35"/>
      <c r="K39" s="20">
        <f t="shared" si="1"/>
        <v>550609.97</v>
      </c>
      <c r="L39" s="35">
        <f t="shared" si="0"/>
        <v>0</v>
      </c>
    </row>
    <row r="40" spans="1:12" ht="65.25" customHeight="1" outlineLevel="6" x14ac:dyDescent="0.25">
      <c r="A40" s="11" t="s">
        <v>54</v>
      </c>
      <c r="B40" s="15" t="s">
        <v>8</v>
      </c>
      <c r="C40" s="17" t="s">
        <v>10</v>
      </c>
      <c r="D40" s="17" t="s">
        <v>15</v>
      </c>
      <c r="E40" s="15" t="s">
        <v>55</v>
      </c>
      <c r="F40" s="15" t="s">
        <v>14</v>
      </c>
      <c r="G40" s="28" t="s">
        <v>108</v>
      </c>
      <c r="H40" s="15" t="s">
        <v>13</v>
      </c>
      <c r="I40" s="35">
        <v>1344420</v>
      </c>
      <c r="J40" s="35">
        <v>570101.30000000005</v>
      </c>
      <c r="K40" s="20">
        <f t="shared" si="1"/>
        <v>774318.7</v>
      </c>
      <c r="L40" s="35">
        <f t="shared" si="0"/>
        <v>42.404999925618483</v>
      </c>
    </row>
    <row r="41" spans="1:12" ht="65.25" customHeight="1" outlineLevel="6" x14ac:dyDescent="0.25">
      <c r="A41" s="11" t="s">
        <v>54</v>
      </c>
      <c r="B41" s="15" t="s">
        <v>8</v>
      </c>
      <c r="C41" s="17" t="s">
        <v>10</v>
      </c>
      <c r="D41" s="17" t="s">
        <v>15</v>
      </c>
      <c r="E41" s="15" t="s">
        <v>55</v>
      </c>
      <c r="F41" s="15" t="s">
        <v>14</v>
      </c>
      <c r="G41" s="28" t="s">
        <v>107</v>
      </c>
      <c r="H41" s="15" t="s">
        <v>13</v>
      </c>
      <c r="I41" s="35">
        <v>1344420</v>
      </c>
      <c r="J41" s="35">
        <v>564080.22</v>
      </c>
      <c r="K41" s="20">
        <f t="shared" si="1"/>
        <v>780339.78</v>
      </c>
      <c r="L41" s="35">
        <f t="shared" si="0"/>
        <v>41.957142857142856</v>
      </c>
    </row>
    <row r="42" spans="1:12" ht="65.25" customHeight="1" outlineLevel="6" x14ac:dyDescent="0.25">
      <c r="A42" s="11" t="s">
        <v>54</v>
      </c>
      <c r="B42" s="15" t="s">
        <v>8</v>
      </c>
      <c r="C42" s="17" t="s">
        <v>10</v>
      </c>
      <c r="D42" s="17" t="s">
        <v>15</v>
      </c>
      <c r="E42" s="15" t="s">
        <v>55</v>
      </c>
      <c r="F42" s="15" t="s">
        <v>14</v>
      </c>
      <c r="G42" s="28" t="s">
        <v>109</v>
      </c>
      <c r="H42" s="15" t="s">
        <v>13</v>
      </c>
      <c r="I42" s="35">
        <v>2458570.37</v>
      </c>
      <c r="J42" s="35">
        <v>623983.71</v>
      </c>
      <c r="K42" s="20">
        <f t="shared" si="1"/>
        <v>1834586.6600000001</v>
      </c>
      <c r="L42" s="35">
        <f t="shared" si="0"/>
        <v>25.379941026459207</v>
      </c>
    </row>
    <row r="43" spans="1:12" ht="65.25" customHeight="1" outlineLevel="6" x14ac:dyDescent="0.25">
      <c r="A43" s="11" t="s">
        <v>54</v>
      </c>
      <c r="B43" s="15" t="s">
        <v>8</v>
      </c>
      <c r="C43" s="17" t="s">
        <v>10</v>
      </c>
      <c r="D43" s="17" t="s">
        <v>15</v>
      </c>
      <c r="E43" s="15" t="s">
        <v>55</v>
      </c>
      <c r="F43" s="15" t="s">
        <v>14</v>
      </c>
      <c r="G43" s="28" t="s">
        <v>110</v>
      </c>
      <c r="H43" s="15" t="s">
        <v>13</v>
      </c>
      <c r="I43" s="35">
        <v>2501399.92</v>
      </c>
      <c r="J43" s="35">
        <v>518129.24</v>
      </c>
      <c r="K43" s="20">
        <f t="shared" si="1"/>
        <v>1983270.68</v>
      </c>
      <c r="L43" s="35">
        <f t="shared" si="0"/>
        <v>20.713570663262836</v>
      </c>
    </row>
    <row r="44" spans="1:12" ht="65.25" customHeight="1" outlineLevel="6" x14ac:dyDescent="0.25">
      <c r="A44" s="11" t="s">
        <v>54</v>
      </c>
      <c r="B44" s="15" t="s">
        <v>8</v>
      </c>
      <c r="C44" s="17" t="s">
        <v>10</v>
      </c>
      <c r="D44" s="17" t="s">
        <v>15</v>
      </c>
      <c r="E44" s="15" t="s">
        <v>55</v>
      </c>
      <c r="F44" s="15" t="s">
        <v>14</v>
      </c>
      <c r="G44" s="28" t="s">
        <v>111</v>
      </c>
      <c r="H44" s="15" t="s">
        <v>13</v>
      </c>
      <c r="I44" s="35">
        <v>2472252.8199999998</v>
      </c>
      <c r="J44" s="35">
        <v>657758.47</v>
      </c>
      <c r="K44" s="20">
        <f t="shared" si="1"/>
        <v>1814494.3499999999</v>
      </c>
      <c r="L44" s="35">
        <f t="shared" si="0"/>
        <v>26.605631296236119</v>
      </c>
    </row>
    <row r="45" spans="1:12" ht="65.25" customHeight="1" outlineLevel="6" x14ac:dyDescent="0.25">
      <c r="A45" s="11" t="s">
        <v>54</v>
      </c>
      <c r="B45" s="15" t="s">
        <v>8</v>
      </c>
      <c r="C45" s="17" t="s">
        <v>10</v>
      </c>
      <c r="D45" s="17" t="s">
        <v>15</v>
      </c>
      <c r="E45" s="15" t="s">
        <v>55</v>
      </c>
      <c r="F45" s="15" t="s">
        <v>14</v>
      </c>
      <c r="G45" s="28" t="s">
        <v>112</v>
      </c>
      <c r="H45" s="15" t="s">
        <v>13</v>
      </c>
      <c r="I45" s="35">
        <v>1688397.34</v>
      </c>
      <c r="J45" s="35">
        <v>317393.31</v>
      </c>
      <c r="K45" s="20">
        <f t="shared" si="1"/>
        <v>1371004.03</v>
      </c>
      <c r="L45" s="35">
        <f t="shared" si="0"/>
        <v>18.798496211798106</v>
      </c>
    </row>
    <row r="46" spans="1:12" ht="65.25" customHeight="1" outlineLevel="6" x14ac:dyDescent="0.25">
      <c r="A46" s="11" t="s">
        <v>54</v>
      </c>
      <c r="B46" s="15" t="s">
        <v>8</v>
      </c>
      <c r="C46" s="17" t="s">
        <v>10</v>
      </c>
      <c r="D46" s="17" t="s">
        <v>15</v>
      </c>
      <c r="E46" s="15" t="s">
        <v>55</v>
      </c>
      <c r="F46" s="15" t="s">
        <v>14</v>
      </c>
      <c r="G46" s="28" t="s">
        <v>113</v>
      </c>
      <c r="H46" s="15" t="s">
        <v>13</v>
      </c>
      <c r="I46" s="35">
        <v>2639923.11</v>
      </c>
      <c r="J46" s="35">
        <v>509241.16</v>
      </c>
      <c r="K46" s="20">
        <f t="shared" si="1"/>
        <v>2130681.9499999997</v>
      </c>
      <c r="L46" s="35">
        <f t="shared" si="0"/>
        <v>19.289999700029142</v>
      </c>
    </row>
    <row r="47" spans="1:12" ht="65.25" customHeight="1" outlineLevel="6" x14ac:dyDescent="0.25">
      <c r="A47" s="11" t="s">
        <v>54</v>
      </c>
      <c r="B47" s="15" t="s">
        <v>8</v>
      </c>
      <c r="C47" s="17" t="s">
        <v>10</v>
      </c>
      <c r="D47" s="17" t="s">
        <v>15</v>
      </c>
      <c r="E47" s="15" t="s">
        <v>55</v>
      </c>
      <c r="F47" s="15" t="s">
        <v>14</v>
      </c>
      <c r="G47" s="28" t="s">
        <v>114</v>
      </c>
      <c r="H47" s="15" t="s">
        <v>13</v>
      </c>
      <c r="I47" s="35">
        <v>2872801.8</v>
      </c>
      <c r="J47" s="35">
        <v>554163.18000000005</v>
      </c>
      <c r="K47" s="20">
        <f t="shared" si="1"/>
        <v>2318638.6199999996</v>
      </c>
      <c r="L47" s="35">
        <f t="shared" si="0"/>
        <v>19.289990002094822</v>
      </c>
    </row>
    <row r="48" spans="1:12" ht="116.25" customHeight="1" x14ac:dyDescent="0.25">
      <c r="A48" s="27" t="s">
        <v>56</v>
      </c>
      <c r="B48" s="15" t="s">
        <v>8</v>
      </c>
      <c r="C48" s="17" t="s">
        <v>16</v>
      </c>
      <c r="D48" s="17" t="s">
        <v>15</v>
      </c>
      <c r="E48" s="17" t="s">
        <v>57</v>
      </c>
      <c r="F48" s="15">
        <v>521</v>
      </c>
      <c r="G48" s="41" t="s">
        <v>115</v>
      </c>
      <c r="H48" s="15" t="s">
        <v>13</v>
      </c>
      <c r="I48" s="31">
        <v>7764600</v>
      </c>
      <c r="J48" s="21">
        <v>7764600</v>
      </c>
      <c r="K48" s="20">
        <f t="shared" si="1"/>
        <v>0</v>
      </c>
      <c r="L48" s="35">
        <f t="shared" si="0"/>
        <v>100</v>
      </c>
    </row>
    <row r="49" spans="9:11" x14ac:dyDescent="0.25">
      <c r="I49" s="8"/>
      <c r="J49" s="8"/>
      <c r="K49" s="8"/>
    </row>
    <row r="50" spans="9:11" x14ac:dyDescent="0.25">
      <c r="J50" s="8"/>
    </row>
    <row r="53" spans="9:11" x14ac:dyDescent="0.25">
      <c r="I53" s="32"/>
    </row>
  </sheetData>
  <mergeCells count="1">
    <mergeCell ref="A2:I2"/>
  </mergeCells>
  <pageMargins left="0" right="0" top="0" bottom="0" header="0.31496062992125984" footer="0.31496062992125984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7464167-F98D-4A96-A1DA-85A1A73E47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краевые</vt:lpstr>
      <vt:lpstr>федеральные</vt:lpstr>
      <vt:lpstr>краевые!Область_печати</vt:lpstr>
      <vt:lpstr>федеральные!Область_печати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Гасилова Надежда Георгиевна</dc:creator>
  <cp:lastModifiedBy>Цыбегмит Бадмацыреновна Дылыкова</cp:lastModifiedBy>
  <cp:lastPrinted>2026-03-04T07:12:57Z</cp:lastPrinted>
  <dcterms:created xsi:type="dcterms:W3CDTF">2020-01-10T07:57:36Z</dcterms:created>
  <dcterms:modified xsi:type="dcterms:W3CDTF">2026-04-01T00:46:35Z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___ Новый вариант ___.xlsx</vt:lpwstr>
  </property>
  <property fmtid="{D5CDD505-2E9C-101B-9397-08002B2CF9AE}" pid="3" name="Название отчета">
    <vt:lpwstr>___ Новый вариант ___.xlsx</vt:lpwstr>
  </property>
  <property fmtid="{D5CDD505-2E9C-101B-9397-08002B2CF9AE}" pid="4" name="Версия клиента">
    <vt:lpwstr>19.2.27.11050</vt:lpwstr>
  </property>
  <property fmtid="{D5CDD505-2E9C-101B-9397-08002B2CF9AE}" pid="5" name="Версия базы">
    <vt:lpwstr>19.2.2804.1920220298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bud_2020</vt:lpwstr>
  </property>
  <property fmtid="{D5CDD505-2E9C-101B-9397-08002B2CF9AE}" pid="9" name="Пользователь">
    <vt:lpwstr>гасилова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не используется</vt:lpwstr>
  </property>
</Properties>
</file>