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3020" windowHeight="7485"/>
  </bookViews>
  <sheets>
    <sheet name="Лист1" sheetId="1" r:id="rId1"/>
  </sheets>
  <definedNames>
    <definedName name="_xlnm.Print_Titles" localSheetId="0">Лист1!$A:$A,Лист1!$7:$10</definedName>
  </definedNames>
  <calcPr calcId="145621"/>
</workbook>
</file>

<file path=xl/calcChain.xml><?xml version="1.0" encoding="utf-8"?>
<calcChain xmlns="http://schemas.openxmlformats.org/spreadsheetml/2006/main">
  <c r="Q40" i="1" l="1"/>
  <c r="S40" i="1" s="1"/>
  <c r="U40" i="1" s="1"/>
  <c r="W40" i="1" s="1"/>
  <c r="Y40" i="1" s="1"/>
  <c r="AA40" i="1" s="1"/>
  <c r="P40" i="1"/>
  <c r="R40" i="1" s="1"/>
  <c r="T40" i="1" s="1"/>
  <c r="V40" i="1" s="1"/>
  <c r="X40" i="1" s="1"/>
  <c r="Z40" i="1" s="1"/>
  <c r="AA17" i="1" l="1"/>
  <c r="Z17" i="1"/>
  <c r="Y17" i="1"/>
  <c r="X17" i="1"/>
  <c r="W17" i="1"/>
  <c r="V17" i="1"/>
  <c r="U17" i="1"/>
  <c r="T17" i="1"/>
  <c r="S17" i="1"/>
  <c r="R17" i="1"/>
  <c r="Q17" i="1"/>
  <c r="P17" i="1"/>
  <c r="AA14" i="1"/>
  <c r="Z14" i="1"/>
  <c r="Y14" i="1"/>
  <c r="X14" i="1"/>
  <c r="W14" i="1"/>
  <c r="V14" i="1"/>
  <c r="U14" i="1"/>
  <c r="T14" i="1"/>
  <c r="S14" i="1"/>
  <c r="R14" i="1"/>
  <c r="Q14" i="1"/>
  <c r="P14" i="1"/>
  <c r="Q49" i="1"/>
  <c r="S49" i="1" s="1"/>
  <c r="U49" i="1" s="1"/>
  <c r="W49" i="1" s="1"/>
  <c r="Y49" i="1" s="1"/>
  <c r="AA49" i="1" s="1"/>
  <c r="P49" i="1"/>
  <c r="R49" i="1" s="1"/>
  <c r="T49" i="1" s="1"/>
  <c r="V49" i="1" s="1"/>
  <c r="X49" i="1" s="1"/>
  <c r="Z49" i="1" s="1"/>
</calcChain>
</file>

<file path=xl/sharedStrings.xml><?xml version="1.0" encoding="utf-8"?>
<sst xmlns="http://schemas.openxmlformats.org/spreadsheetml/2006/main" count="149" uniqueCount="94">
  <si>
    <t>Показатели</t>
  </si>
  <si>
    <t>Единица измерения</t>
  </si>
  <si>
    <t>отчет</t>
  </si>
  <si>
    <t>прогноз</t>
  </si>
  <si>
    <t>5. Рынок товаров и услуг</t>
  </si>
  <si>
    <t>Индекс потребительских цен за период с начала года (на конец периода)</t>
  </si>
  <si>
    <t>% к соответствующему периоду предыдущего года</t>
  </si>
  <si>
    <t xml:space="preserve">Оборот розничной торговли </t>
  </si>
  <si>
    <t>млн. руб.</t>
  </si>
  <si>
    <t>Оборот розничной торговли</t>
  </si>
  <si>
    <t>% к предыдущему году
в сопоставимых ценах</t>
  </si>
  <si>
    <t xml:space="preserve">Объем платных услуг населению </t>
  </si>
  <si>
    <t>Объем платных услуг населению</t>
  </si>
  <si>
    <t>Фонд начисленной заработной платы всех работников</t>
  </si>
  <si>
    <t>оценка</t>
  </si>
  <si>
    <t xml:space="preserve">Численность постоянного населения (среднегодовая) </t>
  </si>
  <si>
    <t>тыс. человек</t>
  </si>
  <si>
    <t>Темпы роста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</si>
  <si>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</si>
  <si>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</si>
  <si>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</si>
  <si>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</si>
  <si>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                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</si>
  <si>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</si>
  <si>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</si>
  <si>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</si>
  <si>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Валовой региональный продукт</t>
  </si>
  <si>
    <t>Валовой региональный продукт (в основных ценах соответствующих лет), всего</t>
  </si>
  <si>
    <t>Индекс физического объема валового регионального продукта</t>
  </si>
  <si>
    <t>% к предыдущему году в сопоставимых ценах</t>
  </si>
  <si>
    <t>1.     Демографические показатели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</si>
  <si>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</si>
  <si>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силами, всего</t>
  </si>
  <si>
    <t>Индекс промышленного производства</t>
  </si>
  <si>
    <t>в том числе по видам экономической деятельности:</t>
  </si>
  <si>
    <t>3.1. Добыча полезных ископаемых</t>
  </si>
  <si>
    <t>Объем отгруженных товаров собственного производства, выполненных работ и услуг собственными силами – раздел С: Добыча полезных ископаемых</t>
  </si>
  <si>
    <t>Индекс производства – раздел С: Добыча полезных ископаемых</t>
  </si>
  <si>
    <t>3.2. Обрабатывающие производства</t>
  </si>
  <si>
    <t>Объем отгруженных товаров собственного производства, выполненных работ и услуг собственными силами – раздел D: Обрабатывающие производства</t>
  </si>
  <si>
    <t>Индекс производства – раздел D: Обрабатывающие производства</t>
  </si>
  <si>
    <t>Потребление электроэнергии</t>
  </si>
  <si>
    <t>млн. кВт. ч.</t>
  </si>
  <si>
    <t>4. Сельское хозяйство</t>
  </si>
  <si>
    <t>Индекс производства продукции сельского хозяйства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</si>
  <si>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</si>
  <si>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</si>
  <si>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</si>
  <si>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Ввод жилья</t>
  </si>
  <si>
    <t>тыс. кв. м. общей площади</t>
  </si>
  <si>
    <t xml:space="preserve">7. Денежные доходы и расходы населения </t>
  </si>
  <si>
    <t>% ко всему                        населению</t>
  </si>
  <si>
    <t>8. Труд и занятость</t>
  </si>
  <si>
    <t>Численность занятых в экономике (среднегодовая) (в методологии баланса трудовых ресурсов)</t>
  </si>
  <si>
    <t>Численность безработных, рассчитанная по методологии МОТ</t>
  </si>
  <si>
    <t>Уровень безработицы (по методологии МОТ)</t>
  </si>
  <si>
    <t>в % к занятым</t>
  </si>
  <si>
    <t>9. Тарифы</t>
  </si>
  <si>
    <t>Электроэнергия (индекс-дефлятор цен на электрическую энергию для населения)</t>
  </si>
  <si>
    <t>в % в среднем за год к предыдущему году</t>
  </si>
  <si>
    <t>Электроэнергия (индекс-дефлятор цен на электрическую энергию для бюджетных учреждений)</t>
  </si>
  <si>
    <t>Теплоснабжение (индекс-дефлятор цен на   услуги теплоснабжения)</t>
  </si>
  <si>
    <t>вариант 1</t>
  </si>
  <si>
    <t>вариант 2</t>
  </si>
  <si>
    <t>3.4. Водоснабжение; водоотведение, организация сбора и утилизации отходов, деятельность по ликвидации загрязнений</t>
  </si>
  <si>
    <t>3.3.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</si>
  <si>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Обеспечение электрической энергией, газом и паром; кондиционирование воздуха</t>
  </si>
  <si>
    <t>Индекс производства – раздел Е: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</si>
  <si>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Водоснабжение; водоотведение, организация сбора и утилизации отходов, деятельность по ликвидации загрязнений</t>
  </si>
  <si>
    <t>Индекс производства – раздел Е: Водоснабжение; водоотведение, организация сбора и утилизации отходов, деятельность по ликвидации загрязнений</t>
  </si>
  <si>
    <t xml:space="preserve">Численность населения с денежными доходами ниже величины  прожиточного минимума </t>
  </si>
  <si>
    <t xml:space="preserve">Показатели прогноза социально-экономического развития Забайкальского края на долгосрочный период 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</si>
  <si>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</si>
  <si>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</si>
  <si>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</si>
  <si>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</si>
  <si>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</si>
  <si>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</si>
  <si>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</si>
  <si>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</si>
  <si>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</si>
  <si>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</si>
  <si>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</si>
  <si>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</si>
  <si>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</si>
  <si>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</si>
  <si>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Водоснабжение и водоотведение (индекс-дефлятор цен на услуги водоснабжения и водоотведения)</t>
  </si>
  <si>
    <t>316 346, 31</t>
  </si>
  <si>
    <t>Темп роста фонда заработной платы работников организаций</t>
  </si>
  <si>
    <t>% г/г</t>
  </si>
  <si>
    <t>Продукция сельского   хозяйства</t>
  </si>
  <si>
    <t>на 10 000 человек населения</t>
  </si>
  <si>
    <t>Численность рабочей силы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</si>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</sst>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2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 vertical="center" wrapText="1" shrinkToFit="1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165" fontId="0" fillId="0" borderId="0" xfId="0" applyNumberForma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view="pageLayout" topLeftCell="A62" zoomScale="70" zoomScaleNormal="75" zoomScalePageLayoutView="70" workbookViewId="0">
      <selection activeCell="Z71" sqref="Z71:AA71"/>
    </sheetView>
  </sheetViews>
  <sheetFormatPr defaultRowHeight="15" x14ac:dyDescent="0.25"/>
  <cols>
    <col min="1" max="1" width="51" style="1" customWidth="1"/>
    <col min="2" max="2" width="25.140625" customWidth="1"/>
    <col min="3" max="3" width="12.42578125" customWidth="1"/>
    <col min="4" max="4" width="12" customWidth="1"/>
    <col min="5" max="5" width="12.5703125" customWidth="1"/>
    <col min="6" max="7" width="12" style="2" customWidth="1"/>
    <col min="8" max="10" width="12.5703125" customWidth="1"/>
    <col min="11" max="11" width="11.5703125" customWidth="1"/>
    <col min="12" max="13" width="13" customWidth="1"/>
    <col min="14" max="15" width="12.42578125" customWidth="1"/>
    <col min="16" max="17" width="11.42578125" customWidth="1"/>
    <col min="18" max="19" width="12.42578125" customWidth="1"/>
    <col min="20" max="21" width="13.28515625" customWidth="1"/>
    <col min="22" max="25" width="11.5703125" customWidth="1"/>
    <col min="26" max="27" width="11.7109375" customWidth="1"/>
  </cols>
  <sheetData>
    <row r="1" spans="1:28" s="9" customFormat="1" ht="4.1500000000000004" hidden="1" customHeight="1" x14ac:dyDescent="0.25">
      <c r="A1" s="8"/>
      <c r="F1" s="10"/>
      <c r="G1" s="10"/>
    </row>
    <row r="2" spans="1:28" s="9" customFormat="1" x14ac:dyDescent="0.25">
      <c r="A2" s="8"/>
      <c r="F2" s="11"/>
      <c r="G2" s="64"/>
      <c r="H2" s="65"/>
      <c r="Z2" s="3"/>
      <c r="AA2" s="3"/>
    </row>
    <row r="3" spans="1:28" x14ac:dyDescent="0.25">
      <c r="F3" s="12"/>
      <c r="G3" s="65"/>
      <c r="H3" s="65"/>
      <c r="Z3" s="7"/>
      <c r="AA3" s="7"/>
    </row>
    <row r="4" spans="1:28" s="2" customFormat="1" x14ac:dyDescent="0.25">
      <c r="A4" s="78" t="s">
        <v>71</v>
      </c>
      <c r="B4" s="78"/>
      <c r="C4" s="78"/>
      <c r="D4" s="78"/>
      <c r="E4" s="78"/>
      <c r="F4" s="79"/>
      <c r="G4" s="80"/>
      <c r="H4" s="80"/>
      <c r="I4" s="80"/>
      <c r="J4" s="80"/>
      <c r="K4" s="80"/>
      <c r="L4" s="80"/>
      <c r="M4" s="80"/>
      <c r="Z4" s="12"/>
      <c r="AA4" s="12"/>
    </row>
    <row r="5" spans="1:28" s="2" customFormat="1" x14ac:dyDescent="0.25">
      <c r="A5" s="61"/>
    </row>
    <row r="6" spans="1:28" s="2" customFormat="1" x14ac:dyDescent="0.25">
      <c r="A6" s="61"/>
    </row>
    <row r="7" spans="1:28" s="2" customFormat="1" x14ac:dyDescent="0.25">
      <c r="A7" s="72" t="s">
        <v>0</v>
      </c>
      <c r="B7" s="72" t="s">
        <v>1</v>
      </c>
      <c r="C7" s="57" t="s">
        <v>2</v>
      </c>
      <c r="D7" s="57" t="s">
        <v>2</v>
      </c>
      <c r="E7" s="58" t="s">
        <v>14</v>
      </c>
      <c r="F7" s="81" t="s">
        <v>3</v>
      </c>
      <c r="G7" s="89"/>
      <c r="H7" s="81" t="s">
        <v>3</v>
      </c>
      <c r="I7" s="71"/>
      <c r="J7" s="70" t="s">
        <v>3</v>
      </c>
      <c r="K7" s="71"/>
      <c r="L7" s="70" t="s">
        <v>3</v>
      </c>
      <c r="M7" s="88"/>
      <c r="N7" s="70" t="s">
        <v>3</v>
      </c>
      <c r="O7" s="71"/>
      <c r="P7" s="70" t="s">
        <v>3</v>
      </c>
      <c r="Q7" s="71"/>
      <c r="R7" s="70" t="s">
        <v>3</v>
      </c>
      <c r="S7" s="71"/>
      <c r="T7" s="70" t="s">
        <v>3</v>
      </c>
      <c r="U7" s="71"/>
      <c r="V7" s="70" t="s">
        <v>3</v>
      </c>
      <c r="W7" s="71"/>
      <c r="X7" s="70" t="s">
        <v>3</v>
      </c>
      <c r="Y7" s="71"/>
      <c r="Z7" s="83" t="s">
        <v>3</v>
      </c>
      <c r="AA7" s="84"/>
    </row>
    <row r="8" spans="1:28" s="2" customFormat="1" x14ac:dyDescent="0.25">
      <c r="A8" s="77"/>
      <c r="B8" s="75"/>
      <c r="C8" s="72" t="s">
        <v>72</v>
      </c>
      <c r="D8" s="72" t="s">
        <v>73</v>
      </c>
      <c r="E8" s="66" t="s">
        <v>74</v>
      </c>
      <c r="F8" s="66" t="s">
        <v>75</v>
      </c>
      <c r="G8" s="85"/>
      <c r="H8" s="66" t="s">
        <v>76</v>
      </c>
      <c r="I8" s="67"/>
      <c r="J8" s="66" t="s">
        <v>77</v>
      </c>
      <c r="K8" s="67"/>
      <c r="L8" s="66" t="s">
        <v>78</v>
      </c>
      <c r="M8" s="86"/>
      <c r="N8" s="66" t="s">
        <v>79</v>
      </c>
      <c r="O8" s="67"/>
      <c r="P8" s="66" t="s">
        <v>80</v>
      </c>
      <c r="Q8" s="67"/>
      <c r="R8" s="66" t="s">
        <v>81</v>
      </c>
      <c r="S8" s="67"/>
      <c r="T8" s="66" t="s">
        <v>82</v>
      </c>
      <c r="U8" s="67"/>
      <c r="V8" s="66" t="s">
        <v>83</v>
      </c>
      <c r="W8" s="67"/>
      <c r="X8" s="66" t="s">
        <v>84</v>
      </c>
      <c r="Y8" s="67"/>
      <c r="Z8" s="83" t="s">
        <v>85</v>
      </c>
      <c r="AA8" s="84"/>
    </row>
    <row r="9" spans="1:28" s="2" customFormat="1" x14ac:dyDescent="0.25">
      <c r="A9" s="77"/>
      <c r="B9" s="75"/>
      <c r="C9" s="73"/>
      <c r="D9" s="73"/>
      <c r="E9" s="82"/>
      <c r="F9" s="68"/>
      <c r="G9" s="69"/>
      <c r="H9" s="68"/>
      <c r="I9" s="69"/>
      <c r="J9" s="68"/>
      <c r="K9" s="69"/>
      <c r="L9" s="68"/>
      <c r="M9" s="87"/>
      <c r="N9" s="68"/>
      <c r="O9" s="69"/>
      <c r="P9" s="68"/>
      <c r="Q9" s="69"/>
      <c r="R9" s="68"/>
      <c r="S9" s="69"/>
      <c r="T9" s="68"/>
      <c r="U9" s="69"/>
      <c r="V9" s="68"/>
      <c r="W9" s="69"/>
      <c r="X9" s="68"/>
      <c r="Y9" s="69"/>
      <c r="Z9" s="84"/>
      <c r="AA9" s="84"/>
    </row>
    <row r="10" spans="1:28" s="2" customFormat="1" x14ac:dyDescent="0.25">
      <c r="A10" s="74"/>
      <c r="B10" s="76"/>
      <c r="C10" s="74"/>
      <c r="D10" s="74"/>
      <c r="E10" s="68"/>
      <c r="F10" s="24" t="s">
        <v>62</v>
      </c>
      <c r="G10" s="24" t="s">
        <v>63</v>
      </c>
      <c r="H10" s="25" t="s">
        <v>62</v>
      </c>
      <c r="I10" s="24" t="s">
        <v>63</v>
      </c>
      <c r="J10" s="25" t="s">
        <v>62</v>
      </c>
      <c r="K10" s="24" t="s">
        <v>63</v>
      </c>
      <c r="L10" s="25" t="s">
        <v>62</v>
      </c>
      <c r="M10" s="24" t="s">
        <v>63</v>
      </c>
      <c r="N10" s="25" t="s">
        <v>62</v>
      </c>
      <c r="O10" s="24" t="s">
        <v>63</v>
      </c>
      <c r="P10" s="25" t="s">
        <v>62</v>
      </c>
      <c r="Q10" s="24" t="s">
        <v>63</v>
      </c>
      <c r="R10" s="25" t="s">
        <v>62</v>
      </c>
      <c r="S10" s="24" t="s">
        <v>63</v>
      </c>
      <c r="T10" s="25" t="s">
        <v>62</v>
      </c>
      <c r="U10" s="24" t="s">
        <v>63</v>
      </c>
      <c r="V10" s="25" t="s">
        <v>62</v>
      </c>
      <c r="W10" s="24" t="s">
        <v>63</v>
      </c>
      <c r="X10" s="25" t="s">
        <v>62</v>
      </c>
      <c r="Y10" s="24" t="s">
        <v>63</v>
      </c>
      <c r="Z10" s="25" t="s">
        <v>62</v>
      </c>
      <c r="AA10" s="24" t="s">
        <v>63</v>
      </c>
      <c r="AB10" s="60"/>
    </row>
    <row r="11" spans="1:28" s="2" customFormat="1" x14ac:dyDescent="0.25">
      <c r="A11" s="59">
        <v>1</v>
      </c>
      <c r="B11" s="59">
        <v>2</v>
      </c>
      <c r="C11" s="57">
        <v>4</v>
      </c>
      <c r="D11" s="57">
        <v>5</v>
      </c>
      <c r="E11" s="57">
        <v>9</v>
      </c>
      <c r="F11" s="57">
        <v>12</v>
      </c>
      <c r="G11" s="57">
        <v>13</v>
      </c>
      <c r="H11" s="57">
        <v>15</v>
      </c>
      <c r="I11" s="57">
        <v>16</v>
      </c>
      <c r="J11" s="57">
        <v>18</v>
      </c>
      <c r="K11" s="57">
        <v>19</v>
      </c>
      <c r="L11" s="57">
        <v>21</v>
      </c>
      <c r="M11" s="57">
        <v>22</v>
      </c>
      <c r="N11" s="57">
        <v>24</v>
      </c>
      <c r="O11" s="57">
        <v>25</v>
      </c>
      <c r="P11" s="57">
        <v>27</v>
      </c>
      <c r="Q11" s="57">
        <v>28</v>
      </c>
      <c r="R11" s="57">
        <v>30</v>
      </c>
      <c r="S11" s="57">
        <v>31</v>
      </c>
      <c r="T11" s="57">
        <v>33</v>
      </c>
      <c r="U11" s="57">
        <v>34</v>
      </c>
      <c r="V11" s="57">
        <v>36</v>
      </c>
      <c r="W11" s="57">
        <v>37</v>
      </c>
      <c r="X11" s="57">
        <v>39</v>
      </c>
      <c r="Y11" s="57">
        <v>40</v>
      </c>
      <c r="Z11" s="57">
        <v>42</v>
      </c>
      <c r="AA11" s="57">
        <v>43</v>
      </c>
    </row>
    <row r="12" spans="1:28" s="2" customFormat="1" x14ac:dyDescent="0.25">
      <c r="A12" s="26" t="s">
        <v>30</v>
      </c>
      <c r="B12" s="1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8" s="2" customFormat="1" ht="19.899999999999999" customHeight="1" x14ac:dyDescent="0.25">
      <c r="A13" s="27" t="s">
        <v>15</v>
      </c>
      <c r="B13" s="16" t="s">
        <v>16</v>
      </c>
      <c r="C13" s="28">
        <v>1075.9000000000001</v>
      </c>
      <c r="D13" s="28">
        <v>1069.3</v>
      </c>
      <c r="E13" s="28">
        <v>1062.3</v>
      </c>
      <c r="F13" s="28">
        <v>1055.9000000000001</v>
      </c>
      <c r="G13" s="28">
        <v>1056.5999999999999</v>
      </c>
      <c r="H13" s="28">
        <v>1050.4000000000001</v>
      </c>
      <c r="I13" s="28">
        <v>1053.0999999999999</v>
      </c>
      <c r="J13" s="28">
        <v>1045.7</v>
      </c>
      <c r="K13" s="28">
        <v>1051.5999999999999</v>
      </c>
      <c r="L13" s="28">
        <v>1041.9000000000001</v>
      </c>
      <c r="M13" s="28">
        <v>1051.4000000000001</v>
      </c>
      <c r="N13" s="28">
        <v>1039</v>
      </c>
      <c r="O13" s="28">
        <v>1051.5</v>
      </c>
      <c r="P13" s="29">
        <v>1036.2</v>
      </c>
      <c r="Q13" s="29">
        <v>1051.8</v>
      </c>
      <c r="R13" s="29">
        <v>1033.4000000000001</v>
      </c>
      <c r="S13" s="29">
        <v>1052.0999999999999</v>
      </c>
      <c r="T13" s="29">
        <v>1030.5999999999999</v>
      </c>
      <c r="U13" s="29">
        <v>1052.3</v>
      </c>
      <c r="V13" s="29">
        <v>1027.8</v>
      </c>
      <c r="W13" s="29">
        <v>1052.5</v>
      </c>
      <c r="X13" s="29">
        <v>1025</v>
      </c>
      <c r="Y13" s="29">
        <v>1052.7</v>
      </c>
      <c r="Z13" s="29">
        <v>1022.2</v>
      </c>
      <c r="AA13" s="29">
        <v>1053</v>
      </c>
    </row>
    <row r="14" spans="1:28" s="2" customFormat="1" ht="17.45" customHeight="1" x14ac:dyDescent="0.25">
      <c r="A14" s="27" t="s">
        <v>17</v>
      </c>
      <c r="B14" s="16" t="s">
        <v>18</v>
      </c>
      <c r="C14" s="29">
        <v>99.5</v>
      </c>
      <c r="D14" s="29">
        <v>99.4</v>
      </c>
      <c r="E14" s="29">
        <v>99.3</v>
      </c>
      <c r="F14" s="29">
        <v>99.4</v>
      </c>
      <c r="G14" s="29">
        <v>99.5</v>
      </c>
      <c r="H14" s="29">
        <v>99.5</v>
      </c>
      <c r="I14" s="29">
        <v>99.7</v>
      </c>
      <c r="J14" s="29">
        <v>99.5</v>
      </c>
      <c r="K14" s="29">
        <v>99.9</v>
      </c>
      <c r="L14" s="29">
        <v>99.6</v>
      </c>
      <c r="M14" s="29">
        <v>99.9</v>
      </c>
      <c r="N14" s="29">
        <v>99.7</v>
      </c>
      <c r="O14" s="29">
        <v>100</v>
      </c>
      <c r="P14" s="29">
        <f>P13/N13*100</f>
        <v>99.730510105871033</v>
      </c>
      <c r="Q14" s="29">
        <f>Q13/O13*100</f>
        <v>100.02853067047074</v>
      </c>
      <c r="R14" s="29">
        <f t="shared" ref="R14:AA14" si="0">R13/P13*100</f>
        <v>99.729781895386992</v>
      </c>
      <c r="S14" s="29">
        <f t="shared" si="0"/>
        <v>100.02852253280091</v>
      </c>
      <c r="T14" s="29">
        <f t="shared" si="0"/>
        <v>99.729049738726516</v>
      </c>
      <c r="U14" s="29">
        <f t="shared" si="0"/>
        <v>100.01900959984793</v>
      </c>
      <c r="V14" s="29">
        <f t="shared" si="0"/>
        <v>99.728313603725994</v>
      </c>
      <c r="W14" s="29">
        <f t="shared" si="0"/>
        <v>100.01900598688587</v>
      </c>
      <c r="X14" s="29">
        <f t="shared" si="0"/>
        <v>99.727573457871188</v>
      </c>
      <c r="Y14" s="29">
        <f t="shared" si="0"/>
        <v>100.01900237529691</v>
      </c>
      <c r="Z14" s="29">
        <f t="shared" si="0"/>
        <v>99.726829268292676</v>
      </c>
      <c r="AA14" s="29">
        <f t="shared" si="0"/>
        <v>100.02849814762041</v>
      </c>
    </row>
    <row r="15" spans="1:28" s="2" customFormat="1" ht="25.9" customHeight="1" x14ac:dyDescent="0.25">
      <c r="A15" s="30" t="s">
        <v>19</v>
      </c>
      <c r="B15" s="17" t="s">
        <v>20</v>
      </c>
      <c r="C15" s="28">
        <v>13.4</v>
      </c>
      <c r="D15" s="28">
        <v>12.7</v>
      </c>
      <c r="E15" s="28">
        <v>12.5</v>
      </c>
      <c r="F15" s="28">
        <v>12.4</v>
      </c>
      <c r="G15" s="28">
        <v>12.6</v>
      </c>
      <c r="H15" s="28">
        <v>12.3</v>
      </c>
      <c r="I15" s="28">
        <v>12.7</v>
      </c>
      <c r="J15" s="28">
        <v>12.2</v>
      </c>
      <c r="K15" s="28">
        <v>12.7</v>
      </c>
      <c r="L15" s="28">
        <v>12.1</v>
      </c>
      <c r="M15" s="28">
        <v>12.8</v>
      </c>
      <c r="N15" s="28">
        <v>12</v>
      </c>
      <c r="O15" s="28">
        <v>12.7</v>
      </c>
      <c r="P15" s="28">
        <v>11.9</v>
      </c>
      <c r="Q15" s="28">
        <v>12.6</v>
      </c>
      <c r="R15" s="28">
        <v>11.8</v>
      </c>
      <c r="S15" s="28">
        <v>12.5</v>
      </c>
      <c r="T15" s="28">
        <v>11.7</v>
      </c>
      <c r="U15" s="28">
        <v>12.4</v>
      </c>
      <c r="V15" s="28">
        <v>11.7</v>
      </c>
      <c r="W15" s="28">
        <v>12.4</v>
      </c>
      <c r="X15" s="28">
        <v>11.6</v>
      </c>
      <c r="Y15" s="28">
        <v>12.3</v>
      </c>
      <c r="Z15" s="28">
        <v>11.6</v>
      </c>
      <c r="AA15" s="28">
        <v>12.3</v>
      </c>
    </row>
    <row r="16" spans="1:28" s="2" customFormat="1" ht="25.15" customHeight="1" x14ac:dyDescent="0.25">
      <c r="A16" s="30" t="s">
        <v>21</v>
      </c>
      <c r="B16" s="17" t="s">
        <v>22</v>
      </c>
      <c r="C16" s="28">
        <v>11.7</v>
      </c>
      <c r="D16" s="28">
        <v>12.3</v>
      </c>
      <c r="E16" s="28">
        <v>12.4</v>
      </c>
      <c r="F16" s="28">
        <v>11.7</v>
      </c>
      <c r="G16" s="28">
        <v>11.3</v>
      </c>
      <c r="H16" s="28">
        <v>11.3</v>
      </c>
      <c r="I16" s="28">
        <v>11</v>
      </c>
      <c r="J16" s="28">
        <v>11</v>
      </c>
      <c r="K16" s="28">
        <v>10.8</v>
      </c>
      <c r="L16" s="28">
        <v>10.4</v>
      </c>
      <c r="M16" s="28">
        <v>10.4</v>
      </c>
      <c r="N16" s="28">
        <v>10.3</v>
      </c>
      <c r="O16" s="28">
        <v>10.3</v>
      </c>
      <c r="P16" s="28">
        <v>10.3</v>
      </c>
      <c r="Q16" s="28">
        <v>10.199999999999999</v>
      </c>
      <c r="R16" s="28">
        <v>10.199999999999999</v>
      </c>
      <c r="S16" s="28">
        <v>10.1</v>
      </c>
      <c r="T16" s="28">
        <v>10.199999999999999</v>
      </c>
      <c r="U16" s="28">
        <v>10</v>
      </c>
      <c r="V16" s="28">
        <v>10.199999999999999</v>
      </c>
      <c r="W16" s="28">
        <v>10</v>
      </c>
      <c r="X16" s="28">
        <v>10.1</v>
      </c>
      <c r="Y16" s="28">
        <v>9.9</v>
      </c>
      <c r="Z16" s="28">
        <v>10.1</v>
      </c>
      <c r="AA16" s="28">
        <v>9.9</v>
      </c>
    </row>
    <row r="17" spans="1:27" s="2" customFormat="1" ht="25.15" customHeight="1" x14ac:dyDescent="0.25">
      <c r="A17" s="30" t="s">
        <v>23</v>
      </c>
      <c r="B17" s="17" t="s">
        <v>24</v>
      </c>
      <c r="C17" s="28">
        <v>1.7</v>
      </c>
      <c r="D17" s="28">
        <v>0.4</v>
      </c>
      <c r="E17" s="28">
        <v>0.1</v>
      </c>
      <c r="F17" s="28">
        <v>0.7</v>
      </c>
      <c r="G17" s="28">
        <v>1.3</v>
      </c>
      <c r="H17" s="28">
        <v>1</v>
      </c>
      <c r="I17" s="28">
        <v>1.7</v>
      </c>
      <c r="J17" s="28">
        <v>1.2</v>
      </c>
      <c r="K17" s="28">
        <v>1.9</v>
      </c>
      <c r="L17" s="28">
        <v>1.7</v>
      </c>
      <c r="M17" s="28">
        <v>2.4</v>
      </c>
      <c r="N17" s="28">
        <v>1.7</v>
      </c>
      <c r="O17" s="28">
        <v>2.4</v>
      </c>
      <c r="P17" s="28">
        <f>P15-P16</f>
        <v>1.5999999999999996</v>
      </c>
      <c r="Q17" s="28">
        <f t="shared" ref="Q17:AA17" si="1">Q15-Q16</f>
        <v>2.4000000000000004</v>
      </c>
      <c r="R17" s="28">
        <f t="shared" si="1"/>
        <v>1.6000000000000014</v>
      </c>
      <c r="S17" s="28">
        <f t="shared" si="1"/>
        <v>2.4000000000000004</v>
      </c>
      <c r="T17" s="28">
        <f t="shared" si="1"/>
        <v>1.5</v>
      </c>
      <c r="U17" s="28">
        <f t="shared" si="1"/>
        <v>2.4000000000000004</v>
      </c>
      <c r="V17" s="28">
        <f t="shared" si="1"/>
        <v>1.5</v>
      </c>
      <c r="W17" s="28">
        <f t="shared" si="1"/>
        <v>2.4000000000000004</v>
      </c>
      <c r="X17" s="28">
        <f t="shared" si="1"/>
        <v>1.5</v>
      </c>
      <c r="Y17" s="28">
        <f t="shared" si="1"/>
        <v>2.4000000000000004</v>
      </c>
      <c r="Z17" s="28">
        <f t="shared" si="1"/>
        <v>1.5</v>
      </c>
      <c r="AA17" s="28">
        <f t="shared" si="1"/>
        <v>2.4000000000000004</v>
      </c>
    </row>
    <row r="18" spans="1:27" s="2" customFormat="1" ht="24" customHeight="1" x14ac:dyDescent="0.25">
      <c r="A18" s="30" t="s">
        <v>25</v>
      </c>
      <c r="B18" s="17" t="s">
        <v>91</v>
      </c>
      <c r="C18" s="13">
        <v>-74.099999999999994</v>
      </c>
      <c r="D18" s="13">
        <v>-69.400000000000006</v>
      </c>
      <c r="E18" s="28">
        <v>-66.8</v>
      </c>
      <c r="F18" s="28">
        <v>-62.5</v>
      </c>
      <c r="G18" s="28">
        <v>-55.8</v>
      </c>
      <c r="H18" s="28">
        <v>-58.1</v>
      </c>
      <c r="I18" s="28">
        <v>-40.799999999999997</v>
      </c>
      <c r="J18" s="28">
        <v>-54.5</v>
      </c>
      <c r="K18" s="31">
        <v>-23.8</v>
      </c>
      <c r="L18" s="31">
        <v>-48.9</v>
      </c>
      <c r="M18" s="31">
        <v>-22.8</v>
      </c>
      <c r="N18" s="31">
        <v>-40.4</v>
      </c>
      <c r="O18" s="31">
        <v>-21.9</v>
      </c>
      <c r="P18" s="29">
        <v>-39.5</v>
      </c>
      <c r="Q18" s="29">
        <v>-21.4</v>
      </c>
      <c r="R18" s="29">
        <v>-39.5</v>
      </c>
      <c r="S18" s="29">
        <v>-21.7</v>
      </c>
      <c r="T18" s="29">
        <v>-38.6</v>
      </c>
      <c r="U18" s="29">
        <v>-21.7</v>
      </c>
      <c r="V18" s="29">
        <v>-38.6</v>
      </c>
      <c r="W18" s="29">
        <v>-21.7</v>
      </c>
      <c r="X18" s="29">
        <v>-38.6</v>
      </c>
      <c r="Y18" s="29">
        <v>-21.7</v>
      </c>
      <c r="Z18" s="29">
        <v>-38.6</v>
      </c>
      <c r="AA18" s="29">
        <v>-20.7</v>
      </c>
    </row>
    <row r="19" spans="1:27" s="2" customFormat="1" ht="16.149999999999999" customHeight="1" x14ac:dyDescent="0.25">
      <c r="A19" s="26" t="s">
        <v>26</v>
      </c>
      <c r="B19" s="1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29.45" customHeight="1" x14ac:dyDescent="0.25">
      <c r="A20" s="27" t="s">
        <v>27</v>
      </c>
      <c r="B20" s="16" t="s">
        <v>8</v>
      </c>
      <c r="C20" s="31">
        <v>300651.09999999998</v>
      </c>
      <c r="D20" s="31">
        <v>315485.09999999998</v>
      </c>
      <c r="E20" s="31">
        <v>337105.75</v>
      </c>
      <c r="F20" s="31">
        <v>359499.8</v>
      </c>
      <c r="G20" s="31">
        <v>363381.94</v>
      </c>
      <c r="H20" s="31">
        <v>384486.1</v>
      </c>
      <c r="I20" s="31">
        <v>394814.67</v>
      </c>
      <c r="J20" s="31">
        <v>413547.28</v>
      </c>
      <c r="K20" s="31">
        <v>433986.58</v>
      </c>
      <c r="L20" s="31">
        <v>441812.75</v>
      </c>
      <c r="M20" s="31">
        <v>469149.04</v>
      </c>
      <c r="N20" s="31">
        <v>473068.57</v>
      </c>
      <c r="O20" s="31">
        <v>510533.37</v>
      </c>
      <c r="P20" s="33">
        <v>504839.02</v>
      </c>
      <c r="Q20" s="33">
        <v>551353.52</v>
      </c>
      <c r="R20" s="33">
        <v>538391</v>
      </c>
      <c r="S20" s="33">
        <v>594456.61</v>
      </c>
      <c r="T20" s="33">
        <v>575082.68000000005</v>
      </c>
      <c r="U20" s="33">
        <v>641259.28</v>
      </c>
      <c r="V20" s="33">
        <v>614601.28</v>
      </c>
      <c r="W20" s="33">
        <v>691666.17</v>
      </c>
      <c r="X20" s="33">
        <v>656979.14</v>
      </c>
      <c r="Y20" s="33">
        <v>746883.95</v>
      </c>
      <c r="Z20" s="33">
        <v>701294.16</v>
      </c>
      <c r="AA20" s="33">
        <v>806699.23</v>
      </c>
    </row>
    <row r="21" spans="1:27" s="2" customFormat="1" ht="26.25" customHeight="1" x14ac:dyDescent="0.25">
      <c r="A21" s="34" t="s">
        <v>28</v>
      </c>
      <c r="B21" s="18" t="s">
        <v>29</v>
      </c>
      <c r="C21" s="35">
        <v>103.9</v>
      </c>
      <c r="D21" s="35">
        <v>100.4</v>
      </c>
      <c r="E21" s="35">
        <v>101</v>
      </c>
      <c r="F21" s="35">
        <v>101.8</v>
      </c>
      <c r="G21" s="35">
        <v>103</v>
      </c>
      <c r="H21" s="35">
        <v>102.1</v>
      </c>
      <c r="I21" s="35">
        <v>103</v>
      </c>
      <c r="J21" s="35">
        <v>102.7</v>
      </c>
      <c r="K21" s="35">
        <v>103.5</v>
      </c>
      <c r="L21" s="35">
        <v>102.7</v>
      </c>
      <c r="M21" s="35">
        <v>103.8</v>
      </c>
      <c r="N21" s="35">
        <v>103.3</v>
      </c>
      <c r="O21" s="35">
        <v>104.7</v>
      </c>
      <c r="P21" s="33">
        <v>102.5</v>
      </c>
      <c r="Q21" s="33">
        <v>103.5</v>
      </c>
      <c r="R21" s="33">
        <v>102.4</v>
      </c>
      <c r="S21" s="33">
        <v>103.4</v>
      </c>
      <c r="T21" s="33">
        <v>102.6</v>
      </c>
      <c r="U21" s="33">
        <v>103.5</v>
      </c>
      <c r="V21" s="33">
        <v>102.7</v>
      </c>
      <c r="W21" s="33">
        <v>103.5</v>
      </c>
      <c r="X21" s="33">
        <v>102.7</v>
      </c>
      <c r="Y21" s="33">
        <v>103.6</v>
      </c>
      <c r="Z21" s="33">
        <v>102.6</v>
      </c>
      <c r="AA21" s="33">
        <v>103.6</v>
      </c>
    </row>
    <row r="22" spans="1:27" s="2" customFormat="1" x14ac:dyDescent="0.25">
      <c r="A22" s="26" t="s">
        <v>31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2" customFormat="1" ht="33.6" customHeight="1" x14ac:dyDescent="0.25">
      <c r="A23" s="27" t="s">
        <v>32</v>
      </c>
      <c r="B23" s="16" t="s">
        <v>8</v>
      </c>
      <c r="C23" s="35">
        <v>136134.93</v>
      </c>
      <c r="D23" s="35">
        <v>164109.06</v>
      </c>
      <c r="E23" s="35">
        <v>198653.84</v>
      </c>
      <c r="F23" s="35">
        <v>218562.83</v>
      </c>
      <c r="G23" s="35">
        <v>222424.39</v>
      </c>
      <c r="H23" s="35">
        <v>246537.32</v>
      </c>
      <c r="I23" s="35">
        <v>261002.68</v>
      </c>
      <c r="J23" s="35">
        <v>280377.98</v>
      </c>
      <c r="K23" s="35">
        <v>316429.03000000003</v>
      </c>
      <c r="L23" s="31">
        <v>310715.28000000003</v>
      </c>
      <c r="M23" s="31">
        <v>364634.3</v>
      </c>
      <c r="N23" s="31">
        <v>345915.59</v>
      </c>
      <c r="O23" s="31">
        <v>410227.08</v>
      </c>
      <c r="P23" s="36">
        <v>378587.3</v>
      </c>
      <c r="Q23" s="36">
        <v>454326.41</v>
      </c>
      <c r="R23" s="36">
        <v>412788.87</v>
      </c>
      <c r="S23" s="36">
        <v>500001.13</v>
      </c>
      <c r="T23" s="36">
        <v>450965.16</v>
      </c>
      <c r="U23" s="36">
        <v>549034.55000000005</v>
      </c>
      <c r="V23" s="36">
        <v>492958.6</v>
      </c>
      <c r="W23" s="36">
        <v>601345.35</v>
      </c>
      <c r="X23" s="36">
        <v>539441.42000000004</v>
      </c>
      <c r="Y23" s="36">
        <v>659793.01</v>
      </c>
      <c r="Z23" s="36">
        <v>587065.92000000004</v>
      </c>
      <c r="AA23" s="36">
        <v>721580.7</v>
      </c>
    </row>
    <row r="24" spans="1:27" s="2" customFormat="1" ht="25.15" customHeight="1" x14ac:dyDescent="0.25">
      <c r="A24" s="27" t="s">
        <v>33</v>
      </c>
      <c r="B24" s="16" t="s">
        <v>29</v>
      </c>
      <c r="C24" s="35">
        <v>100.2</v>
      </c>
      <c r="D24" s="35">
        <v>102.6</v>
      </c>
      <c r="E24" s="35">
        <v>103.7</v>
      </c>
      <c r="F24" s="35">
        <v>103.5</v>
      </c>
      <c r="G24" s="35">
        <v>104.3</v>
      </c>
      <c r="H24" s="35">
        <v>105.7</v>
      </c>
      <c r="I24" s="35">
        <v>106.2</v>
      </c>
      <c r="J24" s="35">
        <v>106</v>
      </c>
      <c r="K24" s="35">
        <v>106.5</v>
      </c>
      <c r="L24" s="35">
        <v>106.1</v>
      </c>
      <c r="M24" s="35">
        <v>107</v>
      </c>
      <c r="N24" s="35">
        <v>106.3</v>
      </c>
      <c r="O24" s="35">
        <v>107.5</v>
      </c>
      <c r="P24" s="37">
        <v>105</v>
      </c>
      <c r="Q24" s="37">
        <v>106.4</v>
      </c>
      <c r="R24" s="37">
        <v>104.7</v>
      </c>
      <c r="S24" s="37">
        <v>105.9</v>
      </c>
      <c r="T24" s="37">
        <v>105</v>
      </c>
      <c r="U24" s="37">
        <v>105.7</v>
      </c>
      <c r="V24" s="37">
        <v>105.1</v>
      </c>
      <c r="W24" s="37">
        <v>105.6</v>
      </c>
      <c r="X24" s="37">
        <v>105.2</v>
      </c>
      <c r="Y24" s="37">
        <v>105.7</v>
      </c>
      <c r="Z24" s="37">
        <v>104.7</v>
      </c>
      <c r="AA24" s="37">
        <v>105.3</v>
      </c>
    </row>
    <row r="25" spans="1:27" s="2" customFormat="1" ht="15.6" customHeight="1" x14ac:dyDescent="0.25">
      <c r="A25" s="34" t="s">
        <v>34</v>
      </c>
      <c r="B25" s="2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2" customFormat="1" ht="15.6" customHeight="1" x14ac:dyDescent="0.25">
      <c r="A26" s="26" t="s">
        <v>35</v>
      </c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2" customFormat="1" ht="42.6" customHeight="1" x14ac:dyDescent="0.25">
      <c r="A27" s="27" t="s">
        <v>36</v>
      </c>
      <c r="B27" s="16" t="s">
        <v>8</v>
      </c>
      <c r="C27" s="5">
        <v>78950.740000000005</v>
      </c>
      <c r="D27" s="5">
        <v>104393.16</v>
      </c>
      <c r="E27" s="5">
        <v>132800.49</v>
      </c>
      <c r="F27" s="5">
        <v>151278.92000000001</v>
      </c>
      <c r="G27" s="5">
        <v>154595.54</v>
      </c>
      <c r="H27" s="38">
        <v>175340.51</v>
      </c>
      <c r="I27" s="38">
        <v>188423.17</v>
      </c>
      <c r="J27" s="38">
        <v>205074.12</v>
      </c>
      <c r="K27" s="38">
        <v>239029.63</v>
      </c>
      <c r="L27" s="38">
        <v>230717.61</v>
      </c>
      <c r="M27" s="38">
        <v>273133.82</v>
      </c>
      <c r="N27" s="38">
        <v>260787.04</v>
      </c>
      <c r="O27" s="38">
        <v>312164.64</v>
      </c>
      <c r="P27" s="38">
        <v>288044.5</v>
      </c>
      <c r="Q27" s="38">
        <v>349324.72</v>
      </c>
      <c r="R27" s="36" t="s">
        <v>87</v>
      </c>
      <c r="S27" s="38">
        <v>387618.39</v>
      </c>
      <c r="T27" s="38">
        <v>348082.18</v>
      </c>
      <c r="U27" s="38">
        <v>428500.5</v>
      </c>
      <c r="V27" s="38">
        <v>383363.79</v>
      </c>
      <c r="W27" s="38">
        <v>471893.89</v>
      </c>
      <c r="X27" s="38">
        <v>422620.24</v>
      </c>
      <c r="Y27" s="38">
        <v>521161.98</v>
      </c>
      <c r="Z27" s="38">
        <v>462813.96</v>
      </c>
      <c r="AA27" s="38">
        <v>573424.1</v>
      </c>
    </row>
    <row r="28" spans="1:27" s="2" customFormat="1" ht="25.5" x14ac:dyDescent="0.25">
      <c r="A28" s="34" t="s">
        <v>37</v>
      </c>
      <c r="B28" s="18" t="s">
        <v>29</v>
      </c>
      <c r="C28" s="35">
        <v>104.3</v>
      </c>
      <c r="D28" s="35">
        <v>103.1</v>
      </c>
      <c r="E28" s="35">
        <v>106.2</v>
      </c>
      <c r="F28" s="35">
        <v>106.5</v>
      </c>
      <c r="G28" s="35">
        <v>107.9</v>
      </c>
      <c r="H28" s="35">
        <v>108.3</v>
      </c>
      <c r="I28" s="35">
        <v>109.9</v>
      </c>
      <c r="J28" s="35">
        <v>109.4</v>
      </c>
      <c r="K28" s="35">
        <v>110.7</v>
      </c>
      <c r="L28" s="35">
        <v>108.7</v>
      </c>
      <c r="M28" s="35">
        <v>112</v>
      </c>
      <c r="N28" s="35">
        <v>111</v>
      </c>
      <c r="O28" s="35">
        <v>115</v>
      </c>
      <c r="P28" s="37">
        <v>106</v>
      </c>
      <c r="Q28" s="37">
        <v>107.6</v>
      </c>
      <c r="R28" s="37">
        <v>105.5</v>
      </c>
      <c r="S28" s="37">
        <v>106.9</v>
      </c>
      <c r="T28" s="37">
        <v>105.8</v>
      </c>
      <c r="U28" s="37">
        <v>106.5</v>
      </c>
      <c r="V28" s="37">
        <v>105.9</v>
      </c>
      <c r="W28" s="37">
        <v>106.3</v>
      </c>
      <c r="X28" s="37">
        <v>106</v>
      </c>
      <c r="Y28" s="37">
        <v>106.5</v>
      </c>
      <c r="Z28" s="37">
        <v>105.4</v>
      </c>
      <c r="AA28" s="37">
        <v>106</v>
      </c>
    </row>
    <row r="29" spans="1:27" s="2" customFormat="1" ht="18" customHeight="1" x14ac:dyDescent="0.25">
      <c r="A29" s="26" t="s">
        <v>38</v>
      </c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2" customFormat="1" ht="44.45" customHeight="1" x14ac:dyDescent="0.25">
      <c r="A30" s="27" t="s">
        <v>39</v>
      </c>
      <c r="B30" s="16" t="s">
        <v>8</v>
      </c>
      <c r="C30" s="5">
        <v>23355.41</v>
      </c>
      <c r="D30" s="5">
        <v>24241.81</v>
      </c>
      <c r="E30" s="5">
        <v>28894.84</v>
      </c>
      <c r="F30" s="5">
        <v>28458.23</v>
      </c>
      <c r="G30" s="5">
        <v>28650.89</v>
      </c>
      <c r="H30" s="38">
        <v>30483.8</v>
      </c>
      <c r="I30" s="38">
        <v>31089.09</v>
      </c>
      <c r="J30" s="38">
        <v>32364.18</v>
      </c>
      <c r="K30" s="38">
        <v>33161.75</v>
      </c>
      <c r="L30" s="38">
        <v>34661</v>
      </c>
      <c r="M30" s="38">
        <v>43895.17</v>
      </c>
      <c r="N30" s="38">
        <v>37017.64</v>
      </c>
      <c r="O30" s="38">
        <v>47062.21</v>
      </c>
      <c r="P30" s="38">
        <v>39571.379999999997</v>
      </c>
      <c r="Q30" s="38">
        <v>50655.41</v>
      </c>
      <c r="R30" s="38">
        <v>42342.720000000001</v>
      </c>
      <c r="S30" s="38">
        <v>54470.78</v>
      </c>
      <c r="T30" s="38">
        <v>45397.74</v>
      </c>
      <c r="U30" s="38">
        <v>58743.46</v>
      </c>
      <c r="V30" s="38">
        <v>48673.19</v>
      </c>
      <c r="W30" s="38">
        <v>63596.26</v>
      </c>
      <c r="X30" s="38">
        <v>52286.79</v>
      </c>
      <c r="Y30" s="38">
        <v>68517.34</v>
      </c>
      <c r="Z30" s="38">
        <v>56169.599999999999</v>
      </c>
      <c r="AA30" s="38">
        <v>73819.210000000006</v>
      </c>
    </row>
    <row r="31" spans="1:27" s="2" customFormat="1" ht="25.5" x14ac:dyDescent="0.25">
      <c r="A31" s="34" t="s">
        <v>40</v>
      </c>
      <c r="B31" s="18" t="s">
        <v>29</v>
      </c>
      <c r="C31" s="35">
        <v>88.5</v>
      </c>
      <c r="D31" s="35">
        <v>100.7</v>
      </c>
      <c r="E31" s="35">
        <v>99.5</v>
      </c>
      <c r="F31" s="35">
        <v>93.2</v>
      </c>
      <c r="G31" s="35">
        <v>96.3</v>
      </c>
      <c r="H31" s="35">
        <v>100.2</v>
      </c>
      <c r="I31" s="35">
        <v>101.4</v>
      </c>
      <c r="J31" s="35">
        <v>100.9</v>
      </c>
      <c r="K31" s="35">
        <v>101.5</v>
      </c>
      <c r="L31" s="35">
        <v>101.9</v>
      </c>
      <c r="M31" s="35">
        <v>102</v>
      </c>
      <c r="N31" s="35">
        <v>102.2</v>
      </c>
      <c r="O31" s="35">
        <v>102.5</v>
      </c>
      <c r="P31" s="37">
        <v>102.1</v>
      </c>
      <c r="Q31" s="37">
        <v>103</v>
      </c>
      <c r="R31" s="37">
        <v>102.2</v>
      </c>
      <c r="S31" s="37">
        <v>103</v>
      </c>
      <c r="T31" s="37">
        <v>102.5</v>
      </c>
      <c r="U31" s="37">
        <v>103.2</v>
      </c>
      <c r="V31" s="37">
        <v>102.5</v>
      </c>
      <c r="W31" s="37">
        <v>103.5</v>
      </c>
      <c r="X31" s="37">
        <v>102.7</v>
      </c>
      <c r="Y31" s="37">
        <v>103</v>
      </c>
      <c r="Z31" s="37">
        <v>102.8</v>
      </c>
      <c r="AA31" s="37">
        <v>103</v>
      </c>
    </row>
    <row r="32" spans="1:27" s="2" customFormat="1" ht="32.450000000000003" customHeight="1" x14ac:dyDescent="0.25">
      <c r="A32" s="4" t="s">
        <v>65</v>
      </c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2" customFormat="1" ht="65.45" customHeight="1" x14ac:dyDescent="0.25">
      <c r="A33" s="27" t="s">
        <v>66</v>
      </c>
      <c r="B33" s="16" t="s">
        <v>8</v>
      </c>
      <c r="C33" s="6">
        <v>31343.59</v>
      </c>
      <c r="D33" s="6">
        <v>32705.41</v>
      </c>
      <c r="E33" s="6">
        <v>33971.72</v>
      </c>
      <c r="F33" s="6">
        <v>35717.120000000003</v>
      </c>
      <c r="G33" s="6">
        <v>36058.71</v>
      </c>
      <c r="H33" s="37">
        <v>37480.120000000003</v>
      </c>
      <c r="I33" s="37">
        <v>38232.230000000003</v>
      </c>
      <c r="J33" s="37">
        <v>39564.01</v>
      </c>
      <c r="K33" s="37">
        <v>40825.03</v>
      </c>
      <c r="L33" s="37">
        <v>41804.910000000003</v>
      </c>
      <c r="M33" s="37">
        <v>43986.22</v>
      </c>
      <c r="N33" s="37">
        <v>44390.13</v>
      </c>
      <c r="O33" s="37">
        <v>47161.1</v>
      </c>
      <c r="P33" s="37">
        <v>47043.77</v>
      </c>
      <c r="Q33" s="37">
        <v>50273.73</v>
      </c>
      <c r="R33" s="37">
        <v>49953.81</v>
      </c>
      <c r="S33" s="37">
        <v>53591.8</v>
      </c>
      <c r="T33" s="37">
        <v>53095.75</v>
      </c>
      <c r="U33" s="37">
        <v>57185.29</v>
      </c>
      <c r="V33" s="37">
        <v>56269.81</v>
      </c>
      <c r="W33" s="37">
        <v>60960.32</v>
      </c>
      <c r="X33" s="37">
        <v>59633.62</v>
      </c>
      <c r="Y33" s="37">
        <v>64921.22</v>
      </c>
      <c r="Z33" s="37">
        <v>62888.72</v>
      </c>
      <c r="AA33" s="37">
        <v>68802.210000000006</v>
      </c>
    </row>
    <row r="34" spans="1:27" s="2" customFormat="1" ht="45" customHeight="1" x14ac:dyDescent="0.25">
      <c r="A34" s="27" t="s">
        <v>67</v>
      </c>
      <c r="B34" s="16" t="s">
        <v>29</v>
      </c>
      <c r="C34" s="35">
        <v>99.4</v>
      </c>
      <c r="D34" s="35">
        <v>101.6</v>
      </c>
      <c r="E34" s="35">
        <v>99.2</v>
      </c>
      <c r="F34" s="35">
        <v>100.9</v>
      </c>
      <c r="G34" s="35">
        <v>101.3</v>
      </c>
      <c r="H34" s="35">
        <v>100.9</v>
      </c>
      <c r="I34" s="35">
        <v>101.1</v>
      </c>
      <c r="J34" s="35">
        <v>101.5</v>
      </c>
      <c r="K34" s="35">
        <v>101.8</v>
      </c>
      <c r="L34" s="35">
        <v>101.6</v>
      </c>
      <c r="M34" s="35">
        <v>102</v>
      </c>
      <c r="N34" s="35">
        <v>102.1</v>
      </c>
      <c r="O34" s="35">
        <v>102.5</v>
      </c>
      <c r="P34" s="37">
        <v>102</v>
      </c>
      <c r="Q34" s="37">
        <v>102.5</v>
      </c>
      <c r="R34" s="37">
        <v>102.2</v>
      </c>
      <c r="S34" s="37">
        <v>102.5</v>
      </c>
      <c r="T34" s="37">
        <v>102.3</v>
      </c>
      <c r="U34" s="37">
        <v>102.7</v>
      </c>
      <c r="V34" s="37">
        <v>102</v>
      </c>
      <c r="W34" s="37">
        <v>102.6</v>
      </c>
      <c r="X34" s="37">
        <v>102</v>
      </c>
      <c r="Y34" s="37">
        <v>102.5</v>
      </c>
      <c r="Z34" s="37">
        <v>101.5</v>
      </c>
      <c r="AA34" s="37">
        <v>102</v>
      </c>
    </row>
    <row r="35" spans="1:27" s="2" customFormat="1" ht="17.45" customHeight="1" x14ac:dyDescent="0.25">
      <c r="A35" s="39" t="s">
        <v>41</v>
      </c>
      <c r="B35" s="21" t="s">
        <v>42</v>
      </c>
      <c r="C35" s="40">
        <v>7656.6549999999997</v>
      </c>
      <c r="D35" s="40">
        <v>7811.4690000000001</v>
      </c>
      <c r="E35" s="40">
        <v>7877.4853999999996</v>
      </c>
      <c r="F35" s="40">
        <v>8078.89</v>
      </c>
      <c r="G35" s="40">
        <v>8078.89</v>
      </c>
      <c r="H35" s="40">
        <v>8114.1289704649671</v>
      </c>
      <c r="I35" s="40">
        <v>8114.1289704649671</v>
      </c>
      <c r="J35" s="40">
        <v>8149.5216483129325</v>
      </c>
      <c r="K35" s="40">
        <v>8149.5216483129325</v>
      </c>
      <c r="L35" s="40">
        <v>8185.0687039936638</v>
      </c>
      <c r="M35" s="40">
        <v>8185.0687039936638</v>
      </c>
      <c r="N35" s="40">
        <v>8220.7708108813367</v>
      </c>
      <c r="O35" s="40">
        <v>8220.7708108813367</v>
      </c>
      <c r="P35" s="40">
        <v>8256.6286452872901</v>
      </c>
      <c r="Q35" s="40">
        <v>8256.6286452872901</v>
      </c>
      <c r="R35" s="40">
        <v>8292.6428864728332</v>
      </c>
      <c r="S35" s="40">
        <v>8292.6428864728332</v>
      </c>
      <c r="T35" s="40">
        <v>8328.8142166621201</v>
      </c>
      <c r="U35" s="40">
        <v>8328.8142166621201</v>
      </c>
      <c r="V35" s="40">
        <v>8365.1433210550695</v>
      </c>
      <c r="W35" s="40">
        <v>8365.1433210550695</v>
      </c>
      <c r="X35" s="40">
        <v>8401.6308878403415</v>
      </c>
      <c r="Y35" s="40">
        <v>8401.6308878403415</v>
      </c>
      <c r="Z35" s="40">
        <v>8438.2776082083819</v>
      </c>
      <c r="AA35" s="40">
        <v>8438.2776082083819</v>
      </c>
    </row>
    <row r="36" spans="1:27" s="2" customFormat="1" ht="46.15" customHeight="1" x14ac:dyDescent="0.25">
      <c r="A36" s="4" t="s">
        <v>64</v>
      </c>
      <c r="B36" s="18"/>
      <c r="C36" s="41"/>
      <c r="D36" s="41"/>
      <c r="E36" s="36"/>
      <c r="F36" s="36"/>
      <c r="G36" s="36"/>
      <c r="H36" s="36"/>
      <c r="I36" s="36"/>
      <c r="J36" s="42"/>
      <c r="K36" s="42"/>
      <c r="L36" s="42"/>
      <c r="M36" s="42"/>
      <c r="N36" s="42"/>
      <c r="O36" s="4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s="2" customFormat="1" ht="75" customHeight="1" x14ac:dyDescent="0.25">
      <c r="A37" s="27" t="s">
        <v>68</v>
      </c>
      <c r="B37" s="16" t="s">
        <v>8</v>
      </c>
      <c r="C37" s="5">
        <v>2485.19</v>
      </c>
      <c r="D37" s="5">
        <v>2768.68</v>
      </c>
      <c r="E37" s="5">
        <v>2986.79</v>
      </c>
      <c r="F37" s="5">
        <v>3108.56</v>
      </c>
      <c r="G37" s="5">
        <v>3119.25</v>
      </c>
      <c r="H37" s="36">
        <v>3232.9</v>
      </c>
      <c r="I37" s="36">
        <v>3258.19</v>
      </c>
      <c r="J37" s="36">
        <v>3375.67</v>
      </c>
      <c r="K37" s="36">
        <v>3412.63</v>
      </c>
      <c r="L37" s="36">
        <v>3531.76</v>
      </c>
      <c r="M37" s="36">
        <v>3619.09</v>
      </c>
      <c r="N37" s="36">
        <v>3720.78</v>
      </c>
      <c r="O37" s="36">
        <v>3839.13</v>
      </c>
      <c r="P37" s="36">
        <v>3927.66</v>
      </c>
      <c r="Q37" s="36">
        <v>4072.55</v>
      </c>
      <c r="R37" s="36">
        <v>4146.03</v>
      </c>
      <c r="S37" s="36">
        <v>4320.16</v>
      </c>
      <c r="T37" s="36">
        <v>4389.49</v>
      </c>
      <c r="U37" s="36">
        <v>4605.29</v>
      </c>
      <c r="V37" s="37">
        <v>4651.8</v>
      </c>
      <c r="W37" s="36">
        <v>4894.87</v>
      </c>
      <c r="X37" s="36">
        <v>4900.7700000000004</v>
      </c>
      <c r="Y37" s="36">
        <v>5192.4799999999996</v>
      </c>
      <c r="Z37" s="36">
        <v>5193.6400000000003</v>
      </c>
      <c r="AA37" s="36">
        <v>5535.18</v>
      </c>
    </row>
    <row r="38" spans="1:27" s="2" customFormat="1" ht="51.6" customHeight="1" x14ac:dyDescent="0.25">
      <c r="A38" s="27" t="s">
        <v>69</v>
      </c>
      <c r="B38" s="18" t="s">
        <v>29</v>
      </c>
      <c r="C38" s="35">
        <v>93</v>
      </c>
      <c r="D38" s="35">
        <v>96.5</v>
      </c>
      <c r="E38" s="35">
        <v>100</v>
      </c>
      <c r="F38" s="35">
        <v>99.5</v>
      </c>
      <c r="G38" s="35">
        <v>100.3</v>
      </c>
      <c r="H38" s="35">
        <v>100</v>
      </c>
      <c r="I38" s="35">
        <v>100.5</v>
      </c>
      <c r="J38" s="35">
        <v>100.4</v>
      </c>
      <c r="K38" s="35">
        <v>100.7</v>
      </c>
      <c r="L38" s="35">
        <v>100.6</v>
      </c>
      <c r="M38" s="35">
        <v>101</v>
      </c>
      <c r="N38" s="35">
        <v>101.3</v>
      </c>
      <c r="O38" s="35">
        <v>102</v>
      </c>
      <c r="P38" s="37">
        <v>101.5</v>
      </c>
      <c r="Q38" s="37">
        <v>102</v>
      </c>
      <c r="R38" s="37">
        <v>101.5</v>
      </c>
      <c r="S38" s="37">
        <v>102</v>
      </c>
      <c r="T38" s="37">
        <v>101.8</v>
      </c>
      <c r="U38" s="37">
        <v>102.5</v>
      </c>
      <c r="V38" s="37">
        <v>101.9</v>
      </c>
      <c r="W38" s="37">
        <v>102.2</v>
      </c>
      <c r="X38" s="37">
        <v>101.3</v>
      </c>
      <c r="Y38" s="37">
        <v>102</v>
      </c>
      <c r="Z38" s="37">
        <v>101.9</v>
      </c>
      <c r="AA38" s="37">
        <v>102.5</v>
      </c>
    </row>
    <row r="39" spans="1:27" s="2" customFormat="1" x14ac:dyDescent="0.25">
      <c r="A39" s="26" t="s">
        <v>43</v>
      </c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" customFormat="1" ht="15.6" customHeight="1" x14ac:dyDescent="0.25">
      <c r="A40" s="27" t="s">
        <v>90</v>
      </c>
      <c r="B40" s="16" t="s">
        <v>8</v>
      </c>
      <c r="C40" s="33">
        <v>22411.62</v>
      </c>
      <c r="D40" s="24">
        <v>22600.799999999999</v>
      </c>
      <c r="E40" s="24">
        <v>23230.85</v>
      </c>
      <c r="F40" s="24">
        <v>24229.42</v>
      </c>
      <c r="G40" s="24">
        <v>24924.799999999999</v>
      </c>
      <c r="H40" s="24">
        <v>25309.21</v>
      </c>
      <c r="I40" s="24">
        <v>26155.66</v>
      </c>
      <c r="J40" s="24">
        <v>26454.25</v>
      </c>
      <c r="K40" s="24">
        <v>27552.61</v>
      </c>
      <c r="L40" s="24">
        <v>27642.76</v>
      </c>
      <c r="M40" s="24">
        <v>29068.63</v>
      </c>
      <c r="N40" s="24">
        <v>28868.93</v>
      </c>
      <c r="O40" s="24">
        <v>30794.1</v>
      </c>
      <c r="P40" s="33">
        <f>N40*P41*103.9/10000</f>
        <v>30264.771634430002</v>
      </c>
      <c r="Q40" s="33">
        <f>O40*Q41*104.2/10000</f>
        <v>32761.288696200001</v>
      </c>
      <c r="R40" s="33">
        <f>P40*R41*103.9/10000</f>
        <v>31728.103607726331</v>
      </c>
      <c r="S40" s="33">
        <f>Q40*104.3*S41/10000</f>
        <v>34887.594616449467</v>
      </c>
      <c r="T40" s="33">
        <f>R40*T41*104/10000</f>
        <v>33327.200029555737</v>
      </c>
      <c r="U40" s="33">
        <f>S40*104.4*U41/10000</f>
        <v>37187.524403944284</v>
      </c>
      <c r="V40" s="33">
        <f>T40*V41*104/10000</f>
        <v>35006.890911045346</v>
      </c>
      <c r="W40" s="33">
        <f>U40*104.5*W41/10000</f>
        <v>39715.904188168461</v>
      </c>
      <c r="X40" s="33">
        <f>V40*X41*104/10000</f>
        <v>36771.238212962031</v>
      </c>
      <c r="Y40" s="33">
        <f>W40*Y41*104.6/10000</f>
        <v>42456.77816800234</v>
      </c>
      <c r="Z40" s="33">
        <f>X40*Z41*104/10000</f>
        <v>38662.750706636791</v>
      </c>
      <c r="AA40" s="33">
        <f>Y40*104.7*AA41/10000</f>
        <v>45430.196170220217</v>
      </c>
    </row>
    <row r="41" spans="1:27" s="2" customFormat="1" ht="26.45" customHeight="1" x14ac:dyDescent="0.25">
      <c r="A41" s="30" t="s">
        <v>44</v>
      </c>
      <c r="B41" s="16" t="s">
        <v>29</v>
      </c>
      <c r="C41" s="33">
        <v>99.3</v>
      </c>
      <c r="D41" s="33">
        <v>99.1</v>
      </c>
      <c r="E41" s="33">
        <v>99.3</v>
      </c>
      <c r="F41" s="33">
        <v>100.5</v>
      </c>
      <c r="G41" s="33">
        <v>103.5</v>
      </c>
      <c r="H41" s="33">
        <v>100.8</v>
      </c>
      <c r="I41" s="33">
        <v>101.4</v>
      </c>
      <c r="J41" s="33">
        <v>101</v>
      </c>
      <c r="K41" s="33">
        <v>101.5</v>
      </c>
      <c r="L41" s="33">
        <v>101.1</v>
      </c>
      <c r="M41" s="33">
        <v>101.5</v>
      </c>
      <c r="N41" s="33">
        <v>100.7</v>
      </c>
      <c r="O41" s="33">
        <v>101.9</v>
      </c>
      <c r="P41" s="33">
        <v>100.9</v>
      </c>
      <c r="Q41" s="33">
        <v>102.1</v>
      </c>
      <c r="R41" s="33">
        <v>100.9</v>
      </c>
      <c r="S41" s="33">
        <v>102.1</v>
      </c>
      <c r="T41" s="33">
        <v>101</v>
      </c>
      <c r="U41" s="33">
        <v>102.1</v>
      </c>
      <c r="V41" s="33">
        <v>101</v>
      </c>
      <c r="W41" s="33">
        <v>102.2</v>
      </c>
      <c r="X41" s="33">
        <v>101</v>
      </c>
      <c r="Y41" s="33">
        <v>102.2</v>
      </c>
      <c r="Z41" s="33">
        <v>101.1</v>
      </c>
      <c r="AA41" s="33">
        <v>102.2</v>
      </c>
    </row>
    <row r="42" spans="1:27" s="2" customFormat="1" x14ac:dyDescent="0.25">
      <c r="A42" s="43" t="s">
        <v>4</v>
      </c>
      <c r="B42" s="16"/>
      <c r="C42" s="44"/>
      <c r="D42" s="44"/>
      <c r="E42" s="44"/>
      <c r="F42" s="44"/>
      <c r="G42" s="44"/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2" customFormat="1" ht="32.450000000000003" customHeight="1" x14ac:dyDescent="0.25">
      <c r="A43" s="46" t="s">
        <v>5</v>
      </c>
      <c r="B43" s="16" t="s">
        <v>6</v>
      </c>
      <c r="C43" s="47">
        <v>103.6</v>
      </c>
      <c r="D43" s="47">
        <v>102.8</v>
      </c>
      <c r="E43" s="13">
        <v>104.8</v>
      </c>
      <c r="F43" s="13">
        <v>103.4</v>
      </c>
      <c r="G43" s="13">
        <v>103.3</v>
      </c>
      <c r="H43" s="13">
        <v>104</v>
      </c>
      <c r="I43" s="13">
        <v>104</v>
      </c>
      <c r="J43" s="13">
        <v>104</v>
      </c>
      <c r="K43" s="13">
        <v>104</v>
      </c>
      <c r="L43" s="13">
        <v>104</v>
      </c>
      <c r="M43" s="13">
        <v>104</v>
      </c>
      <c r="N43" s="13">
        <v>104</v>
      </c>
      <c r="O43" s="13">
        <v>104</v>
      </c>
      <c r="P43" s="13">
        <v>104</v>
      </c>
      <c r="Q43" s="13">
        <v>104</v>
      </c>
      <c r="R43" s="13">
        <v>104</v>
      </c>
      <c r="S43" s="13">
        <v>104</v>
      </c>
      <c r="T43" s="13">
        <v>104</v>
      </c>
      <c r="U43" s="13">
        <v>104</v>
      </c>
      <c r="V43" s="13">
        <v>104</v>
      </c>
      <c r="W43" s="13">
        <v>104</v>
      </c>
      <c r="X43" s="13">
        <v>104</v>
      </c>
      <c r="Y43" s="13">
        <v>104</v>
      </c>
      <c r="Z43" s="13">
        <v>104</v>
      </c>
      <c r="AA43" s="13">
        <v>104</v>
      </c>
    </row>
    <row r="44" spans="1:27" s="2" customFormat="1" x14ac:dyDescent="0.25">
      <c r="A44" s="48" t="s">
        <v>7</v>
      </c>
      <c r="B44" s="17" t="s">
        <v>8</v>
      </c>
      <c r="C44" s="14">
        <v>158173.1</v>
      </c>
      <c r="D44" s="14">
        <v>164946.5</v>
      </c>
      <c r="E44" s="14">
        <v>174937.4</v>
      </c>
      <c r="F44" s="14">
        <v>181427.9</v>
      </c>
      <c r="G44" s="14">
        <v>181671.7</v>
      </c>
      <c r="H44" s="14">
        <v>190958.7</v>
      </c>
      <c r="I44" s="14">
        <v>192349.9</v>
      </c>
      <c r="J44" s="14">
        <v>202954.2</v>
      </c>
      <c r="K44" s="14">
        <v>205091.8</v>
      </c>
      <c r="L44" s="14">
        <v>214875.9</v>
      </c>
      <c r="M44" s="14">
        <v>218204.5</v>
      </c>
      <c r="N44" s="14">
        <v>227940.4</v>
      </c>
      <c r="O44" s="14">
        <v>232379.1</v>
      </c>
      <c r="P44" s="49">
        <v>241803.5</v>
      </c>
      <c r="Q44" s="49">
        <v>247236.5</v>
      </c>
      <c r="R44" s="49">
        <v>256509.7</v>
      </c>
      <c r="S44" s="49">
        <v>263043.8</v>
      </c>
      <c r="T44" s="49">
        <v>272376.90000000002</v>
      </c>
      <c r="U44" s="49">
        <v>280135.09999999998</v>
      </c>
      <c r="V44" s="49">
        <v>289225.59999999998</v>
      </c>
      <c r="W44" s="49">
        <v>298336.90000000002</v>
      </c>
      <c r="X44" s="49">
        <v>307417</v>
      </c>
      <c r="Y44" s="49">
        <v>317721.3</v>
      </c>
      <c r="Z44" s="49">
        <v>326438.09999999998</v>
      </c>
      <c r="AA44" s="49">
        <v>338369.4</v>
      </c>
    </row>
    <row r="45" spans="1:27" s="2" customFormat="1" ht="24" customHeight="1" x14ac:dyDescent="0.25">
      <c r="A45" s="48" t="s">
        <v>9</v>
      </c>
      <c r="B45" s="17" t="s">
        <v>10</v>
      </c>
      <c r="C45" s="14">
        <v>99.7</v>
      </c>
      <c r="D45" s="14">
        <v>101.2</v>
      </c>
      <c r="E45" s="14">
        <v>101.2</v>
      </c>
      <c r="F45" s="14">
        <v>100.3</v>
      </c>
      <c r="G45" s="14">
        <v>100.5</v>
      </c>
      <c r="H45" s="14">
        <v>101.4</v>
      </c>
      <c r="I45" s="14">
        <v>102</v>
      </c>
      <c r="J45" s="14">
        <v>101.9</v>
      </c>
      <c r="K45" s="14">
        <v>102.4</v>
      </c>
      <c r="L45" s="14">
        <v>101.9</v>
      </c>
      <c r="M45" s="14">
        <v>102.4</v>
      </c>
      <c r="N45" s="14">
        <v>102</v>
      </c>
      <c r="O45" s="14">
        <v>102.4</v>
      </c>
      <c r="P45" s="49">
        <v>102.1</v>
      </c>
      <c r="Q45" s="49">
        <v>102.4</v>
      </c>
      <c r="R45" s="49">
        <v>102.1</v>
      </c>
      <c r="S45" s="49">
        <v>102.4</v>
      </c>
      <c r="T45" s="49">
        <v>102.2</v>
      </c>
      <c r="U45" s="49">
        <v>102.5</v>
      </c>
      <c r="V45" s="49">
        <v>102.2</v>
      </c>
      <c r="W45" s="49">
        <v>102.5</v>
      </c>
      <c r="X45" s="49">
        <v>102.3</v>
      </c>
      <c r="Y45" s="49">
        <v>102.5</v>
      </c>
      <c r="Z45" s="49">
        <v>102.3</v>
      </c>
      <c r="AA45" s="49">
        <v>102.6</v>
      </c>
    </row>
    <row r="46" spans="1:27" s="2" customFormat="1" x14ac:dyDescent="0.25">
      <c r="A46" s="48" t="s">
        <v>11</v>
      </c>
      <c r="B46" s="17" t="s">
        <v>8</v>
      </c>
      <c r="C46" s="14">
        <v>44098.1</v>
      </c>
      <c r="D46" s="14">
        <v>45924.4</v>
      </c>
      <c r="E46" s="14">
        <v>48507.9</v>
      </c>
      <c r="F46" s="14">
        <v>50601.3</v>
      </c>
      <c r="G46" s="14">
        <v>50854.7</v>
      </c>
      <c r="H46" s="14">
        <v>53565.8</v>
      </c>
      <c r="I46" s="14">
        <v>54206</v>
      </c>
      <c r="J46" s="14">
        <v>56656.7</v>
      </c>
      <c r="K46" s="14">
        <v>57615.4</v>
      </c>
      <c r="L46" s="14">
        <v>60276</v>
      </c>
      <c r="M46" s="14">
        <v>61596.2</v>
      </c>
      <c r="N46" s="14">
        <v>64190.5</v>
      </c>
      <c r="O46" s="14">
        <v>65917.100000000006</v>
      </c>
      <c r="P46" s="49">
        <v>68426</v>
      </c>
      <c r="Q46" s="49">
        <v>70678.3</v>
      </c>
      <c r="R46" s="49">
        <v>72941</v>
      </c>
      <c r="S46" s="49">
        <v>75783.399999999994</v>
      </c>
      <c r="T46" s="49">
        <v>77904.600000000006</v>
      </c>
      <c r="U46" s="49">
        <v>81414.3</v>
      </c>
      <c r="V46" s="49">
        <v>83287.199999999997</v>
      </c>
      <c r="W46" s="49">
        <v>87463.5</v>
      </c>
      <c r="X46" s="49">
        <v>89128.5</v>
      </c>
      <c r="Y46" s="49">
        <v>93962.2</v>
      </c>
      <c r="Z46" s="49">
        <v>95379.4</v>
      </c>
      <c r="AA46" s="49">
        <v>100943.8</v>
      </c>
    </row>
    <row r="47" spans="1:27" s="2" customFormat="1" ht="25.5" x14ac:dyDescent="0.25">
      <c r="A47" s="48" t="s">
        <v>12</v>
      </c>
      <c r="B47" s="17" t="s">
        <v>10</v>
      </c>
      <c r="C47" s="14">
        <v>98.2</v>
      </c>
      <c r="D47" s="14">
        <v>100.7</v>
      </c>
      <c r="E47" s="14">
        <v>100.5</v>
      </c>
      <c r="F47" s="14">
        <v>100.4</v>
      </c>
      <c r="G47" s="14">
        <v>101</v>
      </c>
      <c r="H47" s="14">
        <v>101.3</v>
      </c>
      <c r="I47" s="14">
        <v>102</v>
      </c>
      <c r="J47" s="14">
        <v>101.8</v>
      </c>
      <c r="K47" s="14">
        <v>102.3</v>
      </c>
      <c r="L47" s="14">
        <v>102.1</v>
      </c>
      <c r="M47" s="14">
        <v>102.6</v>
      </c>
      <c r="N47" s="14">
        <v>102.3</v>
      </c>
      <c r="O47" s="14">
        <v>102.8</v>
      </c>
      <c r="P47" s="49">
        <v>102.4</v>
      </c>
      <c r="Q47" s="49">
        <v>103</v>
      </c>
      <c r="R47" s="49">
        <v>102.4</v>
      </c>
      <c r="S47" s="49">
        <v>103</v>
      </c>
      <c r="T47" s="49">
        <v>102.5</v>
      </c>
      <c r="U47" s="49">
        <v>103.1</v>
      </c>
      <c r="V47" s="49">
        <v>102.6</v>
      </c>
      <c r="W47" s="49">
        <v>103.1</v>
      </c>
      <c r="X47" s="49">
        <v>102.7</v>
      </c>
      <c r="Y47" s="49">
        <v>103.1</v>
      </c>
      <c r="Z47" s="49">
        <v>102.7</v>
      </c>
      <c r="AA47" s="49">
        <v>103.1</v>
      </c>
    </row>
    <row r="48" spans="1:27" s="2" customFormat="1" x14ac:dyDescent="0.25">
      <c r="A48" s="26" t="s">
        <v>45</v>
      </c>
      <c r="B48" s="2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8" s="2" customFormat="1" ht="33" customHeight="1" x14ac:dyDescent="0.25">
      <c r="A49" s="27" t="s">
        <v>46</v>
      </c>
      <c r="B49" s="16" t="s">
        <v>8</v>
      </c>
      <c r="C49" s="51">
        <v>96324.5</v>
      </c>
      <c r="D49" s="51">
        <v>91329.4</v>
      </c>
      <c r="E49" s="51">
        <v>99628.5</v>
      </c>
      <c r="F49" s="51">
        <v>108056.08</v>
      </c>
      <c r="G49" s="51">
        <v>109840.42</v>
      </c>
      <c r="H49" s="51">
        <v>113566.94</v>
      </c>
      <c r="I49" s="51">
        <v>121676.17</v>
      </c>
      <c r="J49" s="51">
        <v>119472.42</v>
      </c>
      <c r="K49" s="51">
        <v>133123.46</v>
      </c>
      <c r="L49" s="51">
        <v>125804.46</v>
      </c>
      <c r="M49" s="51">
        <v>141580.79999999999</v>
      </c>
      <c r="N49" s="51">
        <v>132346.29</v>
      </c>
      <c r="O49" s="51">
        <v>151177.14000000001</v>
      </c>
      <c r="P49" s="51">
        <f>N49*P50*104.3/10000</f>
        <v>138037.18046999999</v>
      </c>
      <c r="Q49" s="51">
        <f>O49*Q50*104.3/10000</f>
        <v>160831.3121604</v>
      </c>
      <c r="R49" s="51">
        <f>P49*R50*104.3/10000</f>
        <v>143972.77923020997</v>
      </c>
      <c r="S49" s="51">
        <f>Q49*S50*104.2/10000</f>
        <v>171775.88295291524</v>
      </c>
      <c r="T49" s="51">
        <f>R49*T50*104.2/10000</f>
        <v>150019.63595787878</v>
      </c>
      <c r="U49" s="51">
        <f>S49*104.1*U50/10000</f>
        <v>184183.25497860429</v>
      </c>
      <c r="V49" s="51">
        <f>T49*V50*104.2/10000</f>
        <v>156320.46066810971</v>
      </c>
      <c r="W49" s="51">
        <f>U49*W50*104/10000</f>
        <v>198254.85565896967</v>
      </c>
      <c r="X49" s="51">
        <f>V49*X50*104.2/10000</f>
        <v>162885.92001617033</v>
      </c>
      <c r="Y49" s="51">
        <f>W49*Y50*104/10000</f>
        <v>213401.52663131495</v>
      </c>
      <c r="Z49" s="51">
        <f>X49*Z50*104.1/10000</f>
        <v>169564.24273683332</v>
      </c>
      <c r="AA49" s="51">
        <f>Y49*AA50*104/10000</f>
        <v>230815.09120443024</v>
      </c>
    </row>
    <row r="50" spans="1:28" s="2" customFormat="1" ht="27.6" customHeight="1" x14ac:dyDescent="0.25">
      <c r="A50" s="27" t="s">
        <v>47</v>
      </c>
      <c r="B50" s="16" t="s">
        <v>29</v>
      </c>
      <c r="C50" s="51">
        <v>105.93</v>
      </c>
      <c r="D50" s="51">
        <v>89.79</v>
      </c>
      <c r="E50" s="51">
        <v>103.4</v>
      </c>
      <c r="F50" s="51">
        <v>103</v>
      </c>
      <c r="G50" s="51">
        <v>105</v>
      </c>
      <c r="H50" s="51">
        <v>100</v>
      </c>
      <c r="I50" s="51">
        <v>105.4</v>
      </c>
      <c r="J50" s="51">
        <v>100</v>
      </c>
      <c r="K50" s="51">
        <v>104</v>
      </c>
      <c r="L50" s="51">
        <v>100</v>
      </c>
      <c r="M50" s="51">
        <v>101</v>
      </c>
      <c r="N50" s="51">
        <v>100</v>
      </c>
      <c r="O50" s="52">
        <v>101.5</v>
      </c>
      <c r="P50" s="51">
        <v>100</v>
      </c>
      <c r="Q50" s="51">
        <v>102</v>
      </c>
      <c r="R50" s="51">
        <v>100</v>
      </c>
      <c r="S50" s="51">
        <v>102.5</v>
      </c>
      <c r="T50" s="51">
        <v>100</v>
      </c>
      <c r="U50" s="51">
        <v>103</v>
      </c>
      <c r="V50" s="51">
        <v>100</v>
      </c>
      <c r="W50" s="51">
        <v>103.5</v>
      </c>
      <c r="X50" s="51">
        <v>100</v>
      </c>
      <c r="Y50" s="51">
        <v>103.5</v>
      </c>
      <c r="Z50" s="51">
        <v>100</v>
      </c>
      <c r="AA50" s="51">
        <v>104</v>
      </c>
    </row>
    <row r="51" spans="1:28" s="2" customFormat="1" ht="21.6" customHeight="1" x14ac:dyDescent="0.25">
      <c r="A51" s="53" t="s">
        <v>48</v>
      </c>
      <c r="B51" s="18" t="s">
        <v>49</v>
      </c>
      <c r="C51" s="51">
        <v>270.51</v>
      </c>
      <c r="D51" s="51">
        <v>186.48</v>
      </c>
      <c r="E51" s="52">
        <v>230</v>
      </c>
      <c r="F51" s="52">
        <v>230</v>
      </c>
      <c r="G51" s="52">
        <v>280</v>
      </c>
      <c r="H51" s="52">
        <v>270</v>
      </c>
      <c r="I51" s="52">
        <v>321</v>
      </c>
      <c r="J51" s="52">
        <v>305</v>
      </c>
      <c r="K51" s="52">
        <v>355</v>
      </c>
      <c r="L51" s="52">
        <v>332</v>
      </c>
      <c r="M51" s="52">
        <v>382</v>
      </c>
      <c r="N51" s="52">
        <v>360</v>
      </c>
      <c r="O51" s="52">
        <v>410</v>
      </c>
      <c r="P51" s="51">
        <v>380</v>
      </c>
      <c r="Q51" s="51">
        <v>450</v>
      </c>
      <c r="R51" s="51">
        <v>405</v>
      </c>
      <c r="S51" s="51">
        <v>490</v>
      </c>
      <c r="T51" s="51">
        <v>420</v>
      </c>
      <c r="U51" s="51">
        <v>530</v>
      </c>
      <c r="V51" s="51">
        <v>440</v>
      </c>
      <c r="W51" s="51">
        <v>570</v>
      </c>
      <c r="X51" s="51">
        <v>460</v>
      </c>
      <c r="Y51" s="51">
        <v>615</v>
      </c>
      <c r="Z51" s="51">
        <v>485</v>
      </c>
      <c r="AA51" s="51">
        <v>660</v>
      </c>
    </row>
    <row r="52" spans="1:28" s="2" customFormat="1" x14ac:dyDescent="0.25">
      <c r="A52" s="26" t="s">
        <v>50</v>
      </c>
      <c r="B52" s="1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8" s="2" customFormat="1" ht="38.25" customHeight="1" x14ac:dyDescent="0.25">
      <c r="A53" s="30" t="s">
        <v>70</v>
      </c>
      <c r="B53" s="17" t="s">
        <v>51</v>
      </c>
      <c r="C53" s="54">
        <v>21.5</v>
      </c>
      <c r="D53" s="52">
        <v>21</v>
      </c>
      <c r="E53" s="52">
        <v>20</v>
      </c>
      <c r="F53" s="54">
        <v>18.100000000000001</v>
      </c>
      <c r="G53" s="54">
        <v>15.9</v>
      </c>
      <c r="H53" s="54">
        <v>15.2</v>
      </c>
      <c r="I53" s="52">
        <v>13.8</v>
      </c>
      <c r="J53" s="54">
        <v>12.8</v>
      </c>
      <c r="K53" s="52">
        <v>12</v>
      </c>
      <c r="L53" s="52">
        <v>10.7</v>
      </c>
      <c r="M53" s="54">
        <v>10.4</v>
      </c>
      <c r="N53" s="54">
        <v>9.5</v>
      </c>
      <c r="O53" s="52">
        <v>9</v>
      </c>
      <c r="P53" s="54">
        <v>9.3000000000000007</v>
      </c>
      <c r="Q53" s="54">
        <v>8.6999999999999993</v>
      </c>
      <c r="R53" s="54">
        <v>9.1</v>
      </c>
      <c r="S53" s="54">
        <v>8.3000000000000007</v>
      </c>
      <c r="T53" s="52">
        <v>9</v>
      </c>
      <c r="U53" s="54">
        <v>7.9</v>
      </c>
      <c r="V53" s="54">
        <v>8.8000000000000007</v>
      </c>
      <c r="W53" s="52">
        <v>7.6</v>
      </c>
      <c r="X53" s="54">
        <v>8.6</v>
      </c>
      <c r="Y53" s="54">
        <v>7.3</v>
      </c>
      <c r="Z53" s="54">
        <v>8.4</v>
      </c>
      <c r="AA53" s="52">
        <v>7</v>
      </c>
    </row>
    <row r="54" spans="1:28" s="2" customFormat="1" ht="12.6" customHeight="1" x14ac:dyDescent="0.25">
      <c r="A54" s="26" t="s">
        <v>52</v>
      </c>
      <c r="B54" s="15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8" s="2" customFormat="1" ht="19.899999999999999" customHeight="1" x14ac:dyDescent="0.25">
      <c r="A55" s="27" t="s">
        <v>92</v>
      </c>
      <c r="B55" s="16" t="s">
        <v>16</v>
      </c>
      <c r="C55" s="54">
        <v>534.70000000000005</v>
      </c>
      <c r="D55" s="52">
        <v>534.29999999999995</v>
      </c>
      <c r="E55" s="52">
        <v>532.70000000000005</v>
      </c>
      <c r="F55" s="52">
        <v>532.70000000000005</v>
      </c>
      <c r="G55" s="54">
        <v>537.1</v>
      </c>
      <c r="H55" s="52">
        <v>533.6</v>
      </c>
      <c r="I55" s="54">
        <v>538.29999999999995</v>
      </c>
      <c r="J55" s="52">
        <v>533.79999999999995</v>
      </c>
      <c r="K55" s="54">
        <v>539.1</v>
      </c>
      <c r="L55" s="52">
        <v>534.1</v>
      </c>
      <c r="M55" s="54">
        <v>542.70000000000005</v>
      </c>
      <c r="N55" s="52">
        <v>535.20000000000005</v>
      </c>
      <c r="O55" s="52">
        <v>546.6</v>
      </c>
      <c r="P55" s="52">
        <v>536.5</v>
      </c>
      <c r="Q55" s="54">
        <v>547.5</v>
      </c>
      <c r="R55" s="52">
        <v>536.9</v>
      </c>
      <c r="S55" s="54">
        <v>548.20000000000005</v>
      </c>
      <c r="T55" s="52">
        <v>537.4</v>
      </c>
      <c r="U55" s="52">
        <v>549</v>
      </c>
      <c r="V55" s="52">
        <v>538.5</v>
      </c>
      <c r="W55" s="54">
        <v>550.29999999999995</v>
      </c>
      <c r="X55" s="52">
        <v>539.20000000000005</v>
      </c>
      <c r="Y55" s="54">
        <v>550.79999999999995</v>
      </c>
      <c r="Z55" s="52">
        <v>539.79999999999995</v>
      </c>
      <c r="AA55" s="54">
        <v>551.4</v>
      </c>
    </row>
    <row r="56" spans="1:28" s="2" customFormat="1" ht="29.45" customHeight="1" x14ac:dyDescent="0.25">
      <c r="A56" s="34" t="s">
        <v>53</v>
      </c>
      <c r="B56" s="18" t="s">
        <v>16</v>
      </c>
      <c r="C56" s="54">
        <v>467.3</v>
      </c>
      <c r="D56" s="52">
        <v>467</v>
      </c>
      <c r="E56" s="54">
        <v>471.2</v>
      </c>
      <c r="F56" s="54">
        <v>471.5</v>
      </c>
      <c r="G56" s="54">
        <v>473.9</v>
      </c>
      <c r="H56" s="52">
        <v>472</v>
      </c>
      <c r="I56" s="54">
        <v>477.7</v>
      </c>
      <c r="J56" s="52">
        <v>474.1</v>
      </c>
      <c r="K56" s="54">
        <v>481.6</v>
      </c>
      <c r="L56" s="54">
        <v>476.3</v>
      </c>
      <c r="M56" s="54">
        <v>485.5</v>
      </c>
      <c r="N56" s="54">
        <v>478.5</v>
      </c>
      <c r="O56" s="52">
        <v>489.7</v>
      </c>
      <c r="P56" s="54">
        <v>480.7</v>
      </c>
      <c r="Q56" s="54">
        <v>493.7</v>
      </c>
      <c r="R56" s="54">
        <v>482.9</v>
      </c>
      <c r="S56" s="54">
        <v>497.5</v>
      </c>
      <c r="T56" s="52">
        <v>485.1</v>
      </c>
      <c r="U56" s="52">
        <v>501.8</v>
      </c>
      <c r="V56" s="54">
        <v>487.7</v>
      </c>
      <c r="W56" s="54">
        <v>505.7</v>
      </c>
      <c r="X56" s="54">
        <v>489.8</v>
      </c>
      <c r="Y56" s="52">
        <v>509.8</v>
      </c>
      <c r="Z56" s="52">
        <v>492</v>
      </c>
      <c r="AA56" s="54">
        <v>513.9</v>
      </c>
    </row>
    <row r="57" spans="1:28" s="2" customFormat="1" ht="25.5" x14ac:dyDescent="0.25">
      <c r="A57" s="27" t="s">
        <v>54</v>
      </c>
      <c r="B57" s="16" t="s">
        <v>16</v>
      </c>
      <c r="C57" s="54">
        <v>57.3</v>
      </c>
      <c r="D57" s="54">
        <v>54.5</v>
      </c>
      <c r="E57" s="54">
        <v>49.5</v>
      </c>
      <c r="F57" s="52">
        <v>49.2</v>
      </c>
      <c r="G57" s="52">
        <v>48.6</v>
      </c>
      <c r="H57" s="52">
        <v>49.1</v>
      </c>
      <c r="I57" s="54">
        <v>46.3</v>
      </c>
      <c r="J57" s="52">
        <v>48.7</v>
      </c>
      <c r="K57" s="54">
        <v>43.5</v>
      </c>
      <c r="L57" s="52">
        <v>46.8</v>
      </c>
      <c r="M57" s="54">
        <v>40.200000000000003</v>
      </c>
      <c r="N57" s="52">
        <v>44.7</v>
      </c>
      <c r="O57" s="54">
        <v>36.9</v>
      </c>
      <c r="P57" s="52">
        <v>42.8</v>
      </c>
      <c r="Q57" s="52">
        <v>33.799999999999997</v>
      </c>
      <c r="R57" s="54">
        <v>40.6</v>
      </c>
      <c r="S57" s="54">
        <v>30.4</v>
      </c>
      <c r="T57" s="54">
        <v>38.799999999999997</v>
      </c>
      <c r="U57" s="54">
        <v>27.2</v>
      </c>
      <c r="V57" s="54">
        <v>36.299999999999997</v>
      </c>
      <c r="W57" s="52">
        <v>24.6</v>
      </c>
      <c r="X57" s="52">
        <v>34.4</v>
      </c>
      <c r="Y57" s="54">
        <v>23.2</v>
      </c>
      <c r="Z57" s="54">
        <v>32.1</v>
      </c>
      <c r="AA57" s="54">
        <v>22.5</v>
      </c>
    </row>
    <row r="58" spans="1:28" s="2" customFormat="1" ht="21.6" customHeight="1" x14ac:dyDescent="0.25">
      <c r="A58" s="27" t="s">
        <v>55</v>
      </c>
      <c r="B58" s="16" t="s">
        <v>56</v>
      </c>
      <c r="C58" s="54">
        <v>10.7</v>
      </c>
      <c r="D58" s="52">
        <v>10.199999999999999</v>
      </c>
      <c r="E58" s="54">
        <v>9.3000000000000007</v>
      </c>
      <c r="F58" s="52">
        <v>9.1999999999999993</v>
      </c>
      <c r="G58" s="52">
        <v>9</v>
      </c>
      <c r="H58" s="52">
        <v>9.2016491754122942</v>
      </c>
      <c r="I58" s="54">
        <v>8.6</v>
      </c>
      <c r="J58" s="52">
        <v>9.1</v>
      </c>
      <c r="K58" s="54">
        <v>8.1</v>
      </c>
      <c r="L58" s="52">
        <v>8.8000000000000007</v>
      </c>
      <c r="M58" s="54">
        <v>7.4</v>
      </c>
      <c r="N58" s="52">
        <v>8.4</v>
      </c>
      <c r="O58" s="54">
        <v>6.8</v>
      </c>
      <c r="P58" s="52">
        <v>7.9776328052190113</v>
      </c>
      <c r="Q58" s="52">
        <v>6.2</v>
      </c>
      <c r="R58" s="52">
        <v>7.5619295958279018</v>
      </c>
      <c r="S58" s="52">
        <v>5.5</v>
      </c>
      <c r="T58" s="52">
        <v>7.2</v>
      </c>
      <c r="U58" s="52">
        <v>5</v>
      </c>
      <c r="V58" s="52">
        <v>6.7</v>
      </c>
      <c r="W58" s="54">
        <v>4.5</v>
      </c>
      <c r="X58" s="52">
        <v>6.4</v>
      </c>
      <c r="Y58" s="54">
        <v>4.2</v>
      </c>
      <c r="Z58" s="52">
        <v>5.9</v>
      </c>
      <c r="AA58" s="54">
        <v>4.0999999999999996</v>
      </c>
    </row>
    <row r="59" spans="1:28" s="2" customFormat="1" ht="24" customHeight="1" x14ac:dyDescent="0.25">
      <c r="A59" s="34" t="s">
        <v>13</v>
      </c>
      <c r="B59" s="18" t="s">
        <v>8</v>
      </c>
      <c r="C59" s="55">
        <v>115502.6</v>
      </c>
      <c r="D59" s="31">
        <v>133482.4</v>
      </c>
      <c r="E59" s="31">
        <v>141037.79999999999</v>
      </c>
      <c r="F59" s="31">
        <v>148230.70000000001</v>
      </c>
      <c r="G59" s="31">
        <v>148996.5</v>
      </c>
      <c r="H59" s="31">
        <v>156383.4</v>
      </c>
      <c r="I59" s="31">
        <v>157870.1</v>
      </c>
      <c r="J59" s="31">
        <v>165140.9</v>
      </c>
      <c r="K59" s="31">
        <v>167456.79999999999</v>
      </c>
      <c r="L59" s="31">
        <v>175363.6</v>
      </c>
      <c r="M59" s="31">
        <v>178718.4</v>
      </c>
      <c r="N59" s="31">
        <v>187029.4</v>
      </c>
      <c r="O59" s="31">
        <v>191637.5</v>
      </c>
      <c r="P59" s="28">
        <v>199472.4</v>
      </c>
      <c r="Q59" s="31">
        <v>205553.4</v>
      </c>
      <c r="R59" s="28">
        <v>212789</v>
      </c>
      <c r="S59" s="31">
        <v>221000.9</v>
      </c>
      <c r="T59" s="28">
        <v>226994.4</v>
      </c>
      <c r="U59" s="31">
        <v>237743.5</v>
      </c>
      <c r="V59" s="28">
        <v>242376.1</v>
      </c>
      <c r="W59" s="31">
        <v>255992.4</v>
      </c>
      <c r="X59" s="28">
        <v>258798.7</v>
      </c>
      <c r="Y59" s="31">
        <v>276352.5</v>
      </c>
      <c r="Z59" s="28">
        <v>276594.3</v>
      </c>
      <c r="AA59" s="28">
        <v>298777</v>
      </c>
    </row>
    <row r="60" spans="1:28" s="2" customFormat="1" ht="27" customHeight="1" x14ac:dyDescent="0.25">
      <c r="A60" s="39" t="s">
        <v>88</v>
      </c>
      <c r="B60" s="23" t="s">
        <v>89</v>
      </c>
      <c r="C60" s="55">
        <v>104.7</v>
      </c>
      <c r="D60" s="31">
        <v>115.6</v>
      </c>
      <c r="E60" s="31">
        <v>105.7</v>
      </c>
      <c r="F60" s="31">
        <v>105.1</v>
      </c>
      <c r="G60" s="31">
        <v>105.7</v>
      </c>
      <c r="H60" s="31">
        <v>105.5</v>
      </c>
      <c r="I60" s="28">
        <v>106</v>
      </c>
      <c r="J60" s="31">
        <v>105.6</v>
      </c>
      <c r="K60" s="31">
        <v>106.1</v>
      </c>
      <c r="L60" s="28">
        <v>106.19028962540473</v>
      </c>
      <c r="M60" s="28">
        <v>106.72507775139619</v>
      </c>
      <c r="N60" s="28">
        <v>106.65234974646962</v>
      </c>
      <c r="O60" s="28">
        <v>107.22874645251972</v>
      </c>
      <c r="P60" s="28">
        <v>106.65296472105454</v>
      </c>
      <c r="Q60" s="28">
        <v>107.26157458743721</v>
      </c>
      <c r="R60" s="28">
        <v>106.67591105335876</v>
      </c>
      <c r="S60" s="28">
        <v>107.51507880677235</v>
      </c>
      <c r="T60" s="28">
        <v>106.67581500923448</v>
      </c>
      <c r="U60" s="28">
        <v>107.57580625237273</v>
      </c>
      <c r="V60" s="28">
        <v>106.7762464624678</v>
      </c>
      <c r="W60" s="28">
        <v>107.67587757393997</v>
      </c>
      <c r="X60" s="28">
        <v>106.77566806298147</v>
      </c>
      <c r="Y60" s="28">
        <v>107.95340017906783</v>
      </c>
      <c r="Z60" s="28">
        <v>106.87623237674686</v>
      </c>
      <c r="AA60" s="28">
        <v>108.11445526999033</v>
      </c>
    </row>
    <row r="61" spans="1:28" s="2" customFormat="1" x14ac:dyDescent="0.25">
      <c r="A61" s="26" t="s">
        <v>57</v>
      </c>
      <c r="B61" s="1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28" s="2" customFormat="1" ht="35.450000000000003" customHeight="1" x14ac:dyDescent="0.25">
      <c r="A62" s="27" t="s">
        <v>58</v>
      </c>
      <c r="B62" s="16" t="s">
        <v>59</v>
      </c>
      <c r="C62" s="40">
        <v>101.3</v>
      </c>
      <c r="D62" s="40">
        <v>103.8308626712362</v>
      </c>
      <c r="E62" s="40">
        <v>103.21121476743649</v>
      </c>
      <c r="F62" s="40">
        <v>105</v>
      </c>
      <c r="G62" s="40">
        <v>105</v>
      </c>
      <c r="H62" s="40">
        <v>105</v>
      </c>
      <c r="I62" s="40">
        <v>105</v>
      </c>
      <c r="J62" s="40">
        <v>105</v>
      </c>
      <c r="K62" s="40">
        <v>105</v>
      </c>
      <c r="L62" s="40">
        <v>105</v>
      </c>
      <c r="M62" s="40">
        <v>105</v>
      </c>
      <c r="N62" s="40">
        <v>105</v>
      </c>
      <c r="O62" s="40">
        <v>105</v>
      </c>
      <c r="P62" s="40">
        <v>105</v>
      </c>
      <c r="Q62" s="40">
        <v>105</v>
      </c>
      <c r="R62" s="40">
        <v>105</v>
      </c>
      <c r="S62" s="40">
        <v>105</v>
      </c>
      <c r="T62" s="40">
        <v>105</v>
      </c>
      <c r="U62" s="40">
        <v>105</v>
      </c>
      <c r="V62" s="40">
        <v>105</v>
      </c>
      <c r="W62" s="40">
        <v>105</v>
      </c>
      <c r="X62" s="40">
        <v>105</v>
      </c>
      <c r="Y62" s="40">
        <v>105</v>
      </c>
      <c r="Z62" s="40">
        <v>105</v>
      </c>
      <c r="AA62" s="40">
        <v>105</v>
      </c>
      <c r="AB62" s="62"/>
    </row>
    <row r="63" spans="1:28" s="2" customFormat="1" ht="34.15" customHeight="1" x14ac:dyDescent="0.25">
      <c r="A63" s="34" t="s">
        <v>60</v>
      </c>
      <c r="B63" s="18" t="s">
        <v>59</v>
      </c>
      <c r="C63" s="40">
        <v>104.54420138300999</v>
      </c>
      <c r="D63" s="40">
        <v>100.23787162439028</v>
      </c>
      <c r="E63" s="40">
        <v>101.05520216393148</v>
      </c>
      <c r="F63" s="40">
        <v>103.0535</v>
      </c>
      <c r="G63" s="40">
        <v>101.60500000000002</v>
      </c>
      <c r="H63" s="40">
        <v>103.42819312298953</v>
      </c>
      <c r="I63" s="40">
        <v>103.37964174991387</v>
      </c>
      <c r="J63" s="40">
        <v>103.53716550613838</v>
      </c>
      <c r="K63" s="40">
        <v>103.54402600522654</v>
      </c>
      <c r="L63" s="40">
        <v>103.53956675716685</v>
      </c>
      <c r="M63" s="40">
        <v>103.54642171766342</v>
      </c>
      <c r="N63" s="40">
        <v>103.5419661729603</v>
      </c>
      <c r="O63" s="40">
        <v>103.54881528201858</v>
      </c>
      <c r="P63" s="40">
        <v>103.6</v>
      </c>
      <c r="Q63" s="40">
        <v>103.5512065896117</v>
      </c>
      <c r="R63" s="40">
        <v>103.6</v>
      </c>
      <c r="S63" s="40">
        <v>103.55359553217767</v>
      </c>
      <c r="T63" s="40">
        <v>103.6</v>
      </c>
      <c r="U63" s="40">
        <v>103.55598200188605</v>
      </c>
      <c r="V63" s="40">
        <v>103.55154329409331</v>
      </c>
      <c r="W63" s="40">
        <v>103.55836589136005</v>
      </c>
      <c r="X63" s="40">
        <v>103.55393189479368</v>
      </c>
      <c r="Y63" s="40">
        <v>103.56074709369561</v>
      </c>
      <c r="Z63" s="40">
        <v>103.55631800748104</v>
      </c>
      <c r="AA63" s="40">
        <v>103.56312550247999</v>
      </c>
      <c r="AB63" s="62"/>
    </row>
    <row r="64" spans="1:28" s="2" customFormat="1" ht="25.5" x14ac:dyDescent="0.25">
      <c r="A64" s="27" t="s">
        <v>61</v>
      </c>
      <c r="B64" s="16" t="s">
        <v>59</v>
      </c>
      <c r="C64" s="40">
        <v>104.6</v>
      </c>
      <c r="D64" s="40">
        <v>102.3</v>
      </c>
      <c r="E64" s="40">
        <v>102.4</v>
      </c>
      <c r="F64" s="40">
        <v>104</v>
      </c>
      <c r="G64" s="40">
        <v>104</v>
      </c>
      <c r="H64" s="40">
        <v>104</v>
      </c>
      <c r="I64" s="40">
        <v>104</v>
      </c>
      <c r="J64" s="40">
        <v>104</v>
      </c>
      <c r="K64" s="40">
        <v>104</v>
      </c>
      <c r="L64" s="40">
        <v>104</v>
      </c>
      <c r="M64" s="40">
        <v>104</v>
      </c>
      <c r="N64" s="40">
        <v>104</v>
      </c>
      <c r="O64" s="40">
        <v>104</v>
      </c>
      <c r="P64" s="40">
        <v>104</v>
      </c>
      <c r="Q64" s="40">
        <v>104</v>
      </c>
      <c r="R64" s="40">
        <v>104</v>
      </c>
      <c r="S64" s="40">
        <v>104</v>
      </c>
      <c r="T64" s="40">
        <v>104</v>
      </c>
      <c r="U64" s="40">
        <v>104</v>
      </c>
      <c r="V64" s="40">
        <v>104</v>
      </c>
      <c r="W64" s="40">
        <v>104</v>
      </c>
      <c r="X64" s="40">
        <v>104</v>
      </c>
      <c r="Y64" s="40">
        <v>104</v>
      </c>
      <c r="Z64" s="40">
        <v>104</v>
      </c>
      <c r="AA64" s="40">
        <v>104</v>
      </c>
      <c r="AB64" s="62"/>
    </row>
    <row r="65" spans="1:28" s="2" customFormat="1" ht="25.5" x14ac:dyDescent="0.25">
      <c r="A65" s="27" t="s">
        <v>86</v>
      </c>
      <c r="B65" s="16" t="s">
        <v>59</v>
      </c>
      <c r="C65" s="40">
        <v>104.2</v>
      </c>
      <c r="D65" s="40">
        <v>102.9</v>
      </c>
      <c r="E65" s="40">
        <v>104.6</v>
      </c>
      <c r="F65" s="40">
        <v>104</v>
      </c>
      <c r="G65" s="40">
        <v>104</v>
      </c>
      <c r="H65" s="40">
        <v>104</v>
      </c>
      <c r="I65" s="40">
        <v>104</v>
      </c>
      <c r="J65" s="40">
        <v>104</v>
      </c>
      <c r="K65" s="40">
        <v>104</v>
      </c>
      <c r="L65" s="40">
        <v>104</v>
      </c>
      <c r="M65" s="40">
        <v>104</v>
      </c>
      <c r="N65" s="40">
        <v>104</v>
      </c>
      <c r="O65" s="40">
        <v>104</v>
      </c>
      <c r="P65" s="40">
        <v>104</v>
      </c>
      <c r="Q65" s="40">
        <v>104</v>
      </c>
      <c r="R65" s="40">
        <v>104</v>
      </c>
      <c r="S65" s="40">
        <v>104</v>
      </c>
      <c r="T65" s="40">
        <v>104</v>
      </c>
      <c r="U65" s="40">
        <v>104</v>
      </c>
      <c r="V65" s="40">
        <v>104</v>
      </c>
      <c r="W65" s="40">
        <v>104</v>
      </c>
      <c r="X65" s="40">
        <v>104</v>
      </c>
      <c r="Y65" s="40">
        <v>104</v>
      </c>
      <c r="Z65" s="40">
        <v>104</v>
      </c>
      <c r="AA65" s="40">
        <v>104</v>
      </c>
      <c r="AB65" s="62"/>
    </row>
    <row r="66" spans="1:28" s="2" customFormat="1" x14ac:dyDescent="0.25">
      <c r="A66" s="61"/>
    </row>
    <row r="67" spans="1:28" s="2" customFormat="1" x14ac:dyDescent="0.25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90" t="s">
        <v>93</v>
      </c>
    </row>
  </sheetData>
  <mergeCells count="30">
    <mergeCell ref="Z8:AA9"/>
    <mergeCell ref="Z7:AA7"/>
    <mergeCell ref="F8:G9"/>
    <mergeCell ref="H8:I9"/>
    <mergeCell ref="J8:K9"/>
    <mergeCell ref="L8:M9"/>
    <mergeCell ref="N8:O9"/>
    <mergeCell ref="P8:Q9"/>
    <mergeCell ref="L7:M7"/>
    <mergeCell ref="N7:O7"/>
    <mergeCell ref="P7:Q7"/>
    <mergeCell ref="X8:Y9"/>
    <mergeCell ref="X7:Y7"/>
    <mergeCell ref="V8:W9"/>
    <mergeCell ref="V7:W7"/>
    <mergeCell ref="F7:G7"/>
    <mergeCell ref="B7:B10"/>
    <mergeCell ref="A7:A10"/>
    <mergeCell ref="A4:M4"/>
    <mergeCell ref="H7:I7"/>
    <mergeCell ref="J7:K7"/>
    <mergeCell ref="E8:E10"/>
    <mergeCell ref="G2:H2"/>
    <mergeCell ref="G3:H3"/>
    <mergeCell ref="T8:U9"/>
    <mergeCell ref="T7:U7"/>
    <mergeCell ref="C8:C10"/>
    <mergeCell ref="D8:D10"/>
    <mergeCell ref="R8:S9"/>
    <mergeCell ref="R7:S7"/>
  </mergeCells>
  <pageMargins left="0.70866141732283472" right="0.59055118110236227" top="0.74803149606299213" bottom="0.74803149606299213" header="0.31496062992125984" footer="0.31496062992125984"/>
  <pageSetup paperSize="9" scale="60" firstPageNumber="21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Климова</dc:creator>
  <cp:lastModifiedBy>Ирина А.. Портнягина</cp:lastModifiedBy>
  <cp:lastPrinted>2019-10-17T08:25:59Z</cp:lastPrinted>
  <dcterms:created xsi:type="dcterms:W3CDTF">2017-09-01T01:39:38Z</dcterms:created>
  <dcterms:modified xsi:type="dcterms:W3CDTF">2019-10-17T08:32:32Z</dcterms:modified>
</cp:coreProperties>
</file>