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195" windowHeight="10920" activeTab="0"/>
  </bookViews>
  <sheets>
    <sheet name="Доходы" sheetId="1" r:id="rId1"/>
  </sheets>
  <definedNames>
    <definedName name="_xlnm.Print_Titles" localSheetId="0">'Доходы'!$7:$8</definedName>
  </definedNames>
  <calcPr fullCalcOnLoad="1"/>
</workbook>
</file>

<file path=xl/sharedStrings.xml><?xml version="1.0" encoding="utf-8"?>
<sst xmlns="http://schemas.openxmlformats.org/spreadsheetml/2006/main" count="170" uniqueCount="104">
  <si>
    <t>Налог на прибыль организаций</t>
  </si>
  <si>
    <t>Налог на доходы физических лиц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</si>
  <si>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</si>
  <si>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</si>
  <si>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</si>
  <si>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</si>
  <si>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</si>
  <si>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</si>
  <si>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Наименование доходов (объем которых составляет более 10 %)</t>
  </si>
  <si>
    <t xml:space="preserve">НАЛОГОВЫЕ И НЕНАЛОГОВЫЕ ДОХОДЫ </t>
  </si>
  <si>
    <t xml:space="preserve">Код бюджетной классификации </t>
  </si>
  <si>
    <t>Х</t>
  </si>
  <si>
    <t>1 01 01000 00 0000 110</t>
  </si>
  <si>
    <t xml:space="preserve">1 01 02000 01 0000 110 </t>
  </si>
  <si>
    <t>1 03 00000 00 0000 000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</si>
  <si>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</si>
  <si>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</si>
  <si>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>1 01 00000 00 0000 000</t>
  </si>
  <si>
    <t xml:space="preserve">1 00 00000 00 0000 000 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</si>
  <si>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</si>
  <si>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</si>
  <si>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</si>
  <si>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</si>
  <si>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1 05 01000 00 0000 110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</si>
  <si>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</si>
  <si>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</si>
  <si>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</si>
  <si>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</si>
  <si>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</si>
  <si>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НАЛОГИ, СБОРЫ И РЕГУЛЯРНЫЕ ПЛАТЕЖИ ЗА ПОЛЬЗОВАНИЕ ПРИРОДНЫМИ РЕСУРСАМИ</t>
  </si>
  <si>
    <t>1 07 00000 00 0000 000</t>
  </si>
  <si>
    <t>1 07 01000 01 0000 110</t>
  </si>
  <si>
    <t>1 07 04000 01 0000 110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</si>
  <si>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</si>
  <si>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</si>
  <si>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</si>
  <si>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</si>
  <si>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НЕНАЛОГОВЫЕ ДОХОДЫ</t>
  </si>
  <si>
    <t>Акцизы на алкогольную продукцию</t>
  </si>
  <si>
    <t>Акцизы на нефтепродукты</t>
  </si>
  <si>
    <t>Налог на профессиональный доход</t>
  </si>
  <si>
    <t>000 1 05 00000 01 0000 110</t>
  </si>
  <si>
    <t>Увеличение количества налогоплательщиков, которые применяют налог на профессиональный доход.</t>
  </si>
  <si>
    <t xml:space="preserve"> План по закону о бюджете первоначальный
(1899-ЗЗК от 30.12.2020 г.)</t>
  </si>
  <si>
    <t>План по закону о бюджете уточненный (2006-ЗЗК от 24.12.2021 г.)</t>
  </si>
  <si>
    <t>Фактическое исполнение за 2021 год</t>
  </si>
  <si>
    <t>Увеличение количества транспортных средств, фактических платежей от юридических  лиц.</t>
  </si>
  <si>
    <t>1 11 00000 00 0000 000</t>
  </si>
  <si>
    <t>1 12 00000 00 0000 000</t>
  </si>
  <si>
    <t>1 13 00000 00 0000 000</t>
  </si>
  <si>
    <t>1 14 00000 00 0000 000</t>
  </si>
  <si>
    <t>1 15 00000 00 0000 000</t>
  </si>
  <si>
    <t>1 16 00000 00 0000 000</t>
  </si>
  <si>
    <t>1 17 00000 00 0000 000</t>
  </si>
  <si>
    <t>В связи с изменением плана приватизации электросетевого комплекса Забайкальского края</t>
  </si>
  <si>
    <t>В связи с увеличением поступлений по вновь заключенным договорам найма арендной платы за земельные участки</t>
  </si>
  <si>
    <t>В связи с увеличением выбросов загрязняющих веществ в атмосферный воздух стационарными объектами</t>
  </si>
  <si>
    <t>В связи с увеличением суммы возврата дебиторской задолженности прошлых лет</t>
  </si>
  <si>
    <t>В связи с увеличением административных платежей, взимаемых за выполнение определенных функций</t>
  </si>
  <si>
    <t>В связи с увеличением поступлений административных штрафов, установленных Кодексом Российской Федерации об административных правонарушениях</t>
  </si>
  <si>
    <t>В связи с отнесением федеральных средств на невыясненные поступления, зачисляемые в бюджеты субъектов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</si>
  <si>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</si>
  <si>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</si>
  <si>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</si>
  <si>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</si>
  <si>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</si>
  <si>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</si>
  <si>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</si>
  <si>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</si>
  <si>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</si>
  <si>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</si>
  <si>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</si>
  <si>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</si>
  <si>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Федерации, в том числе:</t>
  </si>
  <si>
    <t>2 02 15001 00 0000 151</t>
  </si>
  <si>
    <t>Дотации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</si>
  <si>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</si>
  <si>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</si>
  <si>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</si>
  <si>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</si>
  <si>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</si>
  <si>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</si>
  <si>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</si>
  <si>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</si>
  <si>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</si>
  <si>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</si>
  <si>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</si>
  <si>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2 19 0000 00 0000 0000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</si>
  <si>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</si>
  <si>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</si>
  <si>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БЕЗВОЗМЕЗДНЫЕ ПОСТУПЛЕНИЯ ОТ НЕГОСУДАРСТВЕННЫХ ОРГАНИЗАЦИЙ</t>
  </si>
  <si>
    <t>План в соответствии с уточненной сводной бюджетной росписью</t>
  </si>
  <si>
    <t>% исполнения первоначального плана
(гр.6/гр.3*100)</t>
  </si>
  <si>
    <t>% исполнения уточненного плана
(гр.6/гр.4*100)</t>
  </si>
  <si>
    <t>% исполнения к уточненной сводной бюджетной росписи                         (гр. 6/гр.5*100)</t>
  </si>
  <si>
    <t>Увеличение количества налогоплательщиков в связи с отменой ЕНВД и ростом налогооблагаемой базы</t>
  </si>
  <si>
    <t>Увеличение поступлений от консолидированной группы налогоплательщиков, а так же от золотодобывающих организаций в связи с увеличением цены и объема добычи золота</t>
  </si>
  <si>
    <t>Увеличение объемов добычи и цены на золото</t>
  </si>
  <si>
    <t>Причины отклонения фактического исполнения от первоначально утвержденных значений (гр.6/гр.3) 
(+/-5%)</t>
  </si>
  <si>
    <t>Причины отклонения фактического исполнения от уточненных значений в соответствии сводной бюджетной росписи (гр.6/гр.5)
(+/-5%)</t>
  </si>
  <si>
    <t>В связи с изменением годовых назначений федеральными органами исполнительной власти в процессе исполнения бюджета.</t>
  </si>
  <si>
    <t>Согласно фактическому поступлению средств от государственной корпорации - Фонда содействия реформированию ЖКХ</t>
  </si>
  <si>
    <t>Согласно фактическому поступлению средств от ОАО "РЖД"</t>
  </si>
  <si>
    <t>Аналитические данные об исполнении доходов бюджета Забайкальского края за 2021 год в сравнении с первоначально утвержденными и уточненными значениями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</si>
</sst>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%"/>
    <numFmt numFmtId="182" formatCode="#,##0.000"/>
    <numFmt numFmtId="183" formatCode="[$-FC19]d\ mmmm\ yyyy\ &quot;г.&quot;"/>
    <numFmt numFmtId="184" formatCode="#,##0.0_р_.;\-#,##0.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_ ;[Red]\-0.0\ "/>
    <numFmt numFmtId="190" formatCode="0.0_ ;\-0.0\ "/>
    <numFmt numFmtId="191" formatCode="_-* #,##0.0_р_._-;\-* #,##0.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1">
    <xf numFmtId="0" fontId="0" fillId="0" borderId="0" xfId="0" applyAlignment="1">
      <alignment/>
    </xf>
    <xf numFmtId="0" fontId="21" fillId="18" borderId="0" xfId="0" applyFont="1" applyFill="1" applyAlignment="1">
      <alignment horizontal="left"/>
    </xf>
    <xf numFmtId="0" fontId="19" fillId="18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0" fontId="20" fillId="18" borderId="0" xfId="0" applyFont="1" applyFill="1" applyAlignment="1">
      <alignment horizontal="center"/>
    </xf>
    <xf numFmtId="0" fontId="19" fillId="18" borderId="0" xfId="0" applyFont="1" applyFill="1" applyAlignment="1">
      <alignment horizontal="justify" vertical="center"/>
    </xf>
    <xf numFmtId="0" fontId="24" fillId="18" borderId="0" xfId="0" applyFont="1" applyFill="1" applyAlignment="1">
      <alignment/>
    </xf>
    <xf numFmtId="0" fontId="24" fillId="18" borderId="0" xfId="0" applyNumberFormat="1" applyFont="1" applyFill="1" applyAlignment="1">
      <alignment/>
    </xf>
    <xf numFmtId="0" fontId="19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right" vertical="center"/>
    </xf>
    <xf numFmtId="0" fontId="19" fillId="18" borderId="0" xfId="0" applyFont="1" applyFill="1" applyAlignment="1">
      <alignment horizontal="center"/>
    </xf>
    <xf numFmtId="0" fontId="26" fillId="18" borderId="10" xfId="0" applyNumberFormat="1" applyFont="1" applyFill="1" applyBorder="1" applyAlignment="1">
      <alignment horizontal="center" vertical="center" wrapText="1"/>
    </xf>
    <xf numFmtId="0" fontId="26" fillId="18" borderId="10" xfId="0" applyNumberFormat="1" applyFont="1" applyFill="1" applyBorder="1" applyAlignment="1">
      <alignment horizontal="center" wrapText="1"/>
    </xf>
    <xf numFmtId="0" fontId="26" fillId="18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6" fillId="18" borderId="10" xfId="0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 wrapText="1"/>
    </xf>
    <xf numFmtId="181" fontId="26" fillId="18" borderId="11" xfId="0" applyNumberFormat="1" applyFont="1" applyFill="1" applyBorder="1" applyAlignment="1">
      <alignment horizontal="center" vertical="center" wrapText="1"/>
    </xf>
    <xf numFmtId="172" fontId="26" fillId="18" borderId="10" xfId="0" applyNumberFormat="1" applyFont="1" applyFill="1" applyBorder="1" applyAlignment="1">
      <alignment horizontal="center" vertical="center" wrapText="1"/>
    </xf>
    <xf numFmtId="172" fontId="25" fillId="18" borderId="0" xfId="0" applyNumberFormat="1" applyFont="1" applyFill="1" applyAlignment="1">
      <alignment/>
    </xf>
    <xf numFmtId="172" fontId="24" fillId="18" borderId="0" xfId="0" applyNumberFormat="1" applyFont="1" applyFill="1" applyAlignment="1">
      <alignment/>
    </xf>
    <xf numFmtId="172" fontId="26" fillId="18" borderId="10" xfId="0" applyNumberFormat="1" applyFont="1" applyFill="1" applyBorder="1" applyAlignment="1">
      <alignment horizontal="left" vertical="top" wrapText="1"/>
    </xf>
    <xf numFmtId="172" fontId="19" fillId="18" borderId="10" xfId="0" applyNumberFormat="1" applyFont="1" applyFill="1" applyBorder="1" applyAlignment="1">
      <alignment horizontal="left" vertical="top" wrapText="1"/>
    </xf>
    <xf numFmtId="172" fontId="26" fillId="18" borderId="10" xfId="0" applyNumberFormat="1" applyFont="1" applyFill="1" applyBorder="1" applyAlignment="1">
      <alignment horizontal="center" vertical="top"/>
    </xf>
    <xf numFmtId="172" fontId="19" fillId="18" borderId="10" xfId="0" applyNumberFormat="1" applyFont="1" applyFill="1" applyBorder="1" applyAlignment="1">
      <alignment vertical="top"/>
    </xf>
    <xf numFmtId="172" fontId="27" fillId="18" borderId="10" xfId="0" applyNumberFormat="1" applyFont="1" applyFill="1" applyBorder="1" applyAlignment="1">
      <alignment horizontal="left" vertical="top" wrapText="1"/>
    </xf>
    <xf numFmtId="172" fontId="26" fillId="18" borderId="10" xfId="0" applyNumberFormat="1" applyFont="1" applyFill="1" applyBorder="1" applyAlignment="1">
      <alignment vertical="top"/>
    </xf>
    <xf numFmtId="172" fontId="19" fillId="18" borderId="12" xfId="0" applyNumberFormat="1" applyFont="1" applyFill="1" applyBorder="1" applyAlignment="1">
      <alignment horizontal="left" vertical="top" wrapText="1"/>
    </xf>
    <xf numFmtId="172" fontId="26" fillId="18" borderId="12" xfId="0" applyNumberFormat="1" applyFont="1" applyFill="1" applyBorder="1" applyAlignment="1">
      <alignment horizontal="left" vertical="top" wrapText="1"/>
    </xf>
    <xf numFmtId="172" fontId="19" fillId="0" borderId="10" xfId="0" applyNumberFormat="1" applyFont="1" applyFill="1" applyBorder="1" applyAlignment="1">
      <alignment horizontal="justify" vertical="top" wrapText="1"/>
    </xf>
    <xf numFmtId="0" fontId="23" fillId="18" borderId="0" xfId="0" applyFont="1" applyFill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wrapText="1"/>
    </xf>
    <xf numFmtId="173" fontId="26" fillId="0" borderId="10" xfId="0" applyNumberFormat="1" applyFont="1" applyFill="1" applyBorder="1" applyAlignment="1">
      <alignment horizontal="center" vertical="top" wrapText="1"/>
    </xf>
    <xf numFmtId="173" fontId="19" fillId="0" borderId="10" xfId="0" applyNumberFormat="1" applyFont="1" applyFill="1" applyBorder="1" applyAlignment="1">
      <alignment horizontal="center" vertical="top" wrapText="1"/>
    </xf>
    <xf numFmtId="173" fontId="19" fillId="0" borderId="10" xfId="0" applyNumberFormat="1" applyFont="1" applyFill="1" applyBorder="1" applyAlignment="1">
      <alignment horizontal="center" vertical="top"/>
    </xf>
    <xf numFmtId="181" fontId="20" fillId="0" borderId="0" xfId="0" applyNumberFormat="1" applyFont="1" applyFill="1" applyAlignment="1">
      <alignment horizontal="center"/>
    </xf>
    <xf numFmtId="181" fontId="19" fillId="0" borderId="0" xfId="0" applyNumberFormat="1" applyFont="1" applyFill="1" applyAlignment="1">
      <alignment horizontal="center"/>
    </xf>
    <xf numFmtId="181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57" applyNumberFormat="1" applyFont="1" applyFill="1" applyBorder="1" applyAlignment="1">
      <alignment horizontal="center" vertical="top" wrapText="1"/>
    </xf>
    <xf numFmtId="172" fontId="26" fillId="0" borderId="10" xfId="0" applyNumberFormat="1" applyFont="1" applyFill="1" applyBorder="1" applyAlignment="1">
      <alignment horizontal="center" vertical="top" wrapText="1"/>
    </xf>
    <xf numFmtId="172" fontId="19" fillId="0" borderId="10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vertical="top" wrapText="1"/>
    </xf>
    <xf numFmtId="0" fontId="19" fillId="18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justify" vertical="top"/>
    </xf>
    <xf numFmtId="0" fontId="19" fillId="18" borderId="10" xfId="0" applyFont="1" applyFill="1" applyBorder="1" applyAlignment="1">
      <alignment horizontal="justify" vertical="top"/>
    </xf>
    <xf numFmtId="49" fontId="31" fillId="0" borderId="13" xfId="0" applyNumberFormat="1" applyFont="1" applyFill="1" applyBorder="1" applyAlignment="1">
      <alignment horizontal="left" vertical="top" wrapText="1"/>
    </xf>
    <xf numFmtId="191" fontId="19" fillId="18" borderId="10" xfId="60" applyNumberFormat="1" applyFont="1" applyFill="1" applyBorder="1" applyAlignment="1">
      <alignment vertical="top"/>
    </xf>
    <xf numFmtId="191" fontId="19" fillId="18" borderId="10" xfId="60" applyNumberFormat="1" applyFont="1" applyFill="1" applyBorder="1" applyAlignment="1">
      <alignment horizontal="center" vertical="top"/>
    </xf>
    <xf numFmtId="191" fontId="19" fillId="0" borderId="10" xfId="60" applyNumberFormat="1" applyFont="1" applyFill="1" applyBorder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173" fontId="26" fillId="18" borderId="10" xfId="0" applyNumberFormat="1" applyFont="1" applyFill="1" applyBorder="1" applyAlignment="1">
      <alignment horizontal="center" vertical="top" wrapText="1"/>
    </xf>
    <xf numFmtId="173" fontId="26" fillId="18" borderId="10" xfId="57" applyNumberFormat="1" applyFont="1" applyFill="1" applyBorder="1" applyAlignment="1">
      <alignment horizontal="center" vertical="top" wrapText="1"/>
    </xf>
    <xf numFmtId="173" fontId="26" fillId="18" borderId="10" xfId="0" applyNumberFormat="1" applyFont="1" applyFill="1" applyBorder="1" applyAlignment="1">
      <alignment horizontal="center" vertical="top"/>
    </xf>
    <xf numFmtId="172" fontId="19" fillId="18" borderId="10" xfId="0" applyNumberFormat="1" applyFont="1" applyFill="1" applyBorder="1" applyAlignment="1">
      <alignment horizontal="center" vertical="top"/>
    </xf>
    <xf numFmtId="173" fontId="19" fillId="18" borderId="10" xfId="0" applyNumberFormat="1" applyFont="1" applyFill="1" applyBorder="1" applyAlignment="1">
      <alignment horizontal="center" vertical="top"/>
    </xf>
    <xf numFmtId="173" fontId="19" fillId="18" borderId="10" xfId="0" applyNumberFormat="1" applyFont="1" applyFill="1" applyBorder="1" applyAlignment="1">
      <alignment horizontal="center" vertical="top" wrapText="1"/>
    </xf>
    <xf numFmtId="173" fontId="19" fillId="18" borderId="10" xfId="57" applyNumberFormat="1" applyFont="1" applyFill="1" applyBorder="1" applyAlignment="1">
      <alignment horizontal="center" vertical="top" wrapText="1"/>
    </xf>
    <xf numFmtId="0" fontId="26" fillId="18" borderId="10" xfId="0" applyFont="1" applyFill="1" applyBorder="1" applyAlignment="1">
      <alignment horizontal="center" vertical="top"/>
    </xf>
    <xf numFmtId="0" fontId="28" fillId="18" borderId="10" xfId="0" applyFont="1" applyFill="1" applyBorder="1" applyAlignment="1">
      <alignment vertical="top"/>
    </xf>
    <xf numFmtId="0" fontId="19" fillId="18" borderId="0" xfId="0" applyFont="1" applyFill="1" applyAlignment="1">
      <alignment horizontal="center" vertical="top"/>
    </xf>
    <xf numFmtId="0" fontId="22" fillId="18" borderId="0" xfId="0" applyFont="1" applyFill="1" applyAlignment="1">
      <alignment horizontal="right"/>
    </xf>
    <xf numFmtId="191" fontId="26" fillId="0" borderId="10" xfId="60" applyNumberFormat="1" applyFont="1" applyFill="1" applyBorder="1" applyAlignment="1">
      <alignment horizontal="center" vertical="top"/>
    </xf>
    <xf numFmtId="181" fontId="26" fillId="0" borderId="11" xfId="0" applyNumberFormat="1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left" vertical="top" wrapText="1"/>
    </xf>
    <xf numFmtId="172" fontId="26" fillId="18" borderId="0" xfId="0" applyNumberFormat="1" applyFont="1" applyFill="1" applyAlignment="1">
      <alignment/>
    </xf>
    <xf numFmtId="0" fontId="19" fillId="18" borderId="10" xfId="0" applyFont="1" applyFill="1" applyBorder="1" applyAlignment="1">
      <alignment horizontal="center" vertical="top" wrapText="1"/>
    </xf>
    <xf numFmtId="172" fontId="19" fillId="18" borderId="10" xfId="0" applyNumberFormat="1" applyFont="1" applyFill="1" applyBorder="1" applyAlignment="1">
      <alignment horizontal="center" vertical="top" wrapText="1"/>
    </xf>
    <xf numFmtId="173" fontId="19" fillId="0" borderId="10" xfId="57" applyNumberFormat="1" applyFont="1" applyFill="1" applyBorder="1" applyAlignment="1">
      <alignment horizontal="center" vertical="top" wrapText="1"/>
    </xf>
    <xf numFmtId="191" fontId="26" fillId="18" borderId="10" xfId="60" applyNumberFormat="1" applyFont="1" applyFill="1" applyBorder="1" applyAlignment="1">
      <alignment horizontal="center" vertical="top"/>
    </xf>
    <xf numFmtId="172" fontId="23" fillId="18" borderId="0" xfId="0" applyNumberFormat="1" applyFont="1" applyFill="1" applyBorder="1" applyAlignment="1">
      <alignment horizontal="left"/>
    </xf>
    <xf numFmtId="172" fontId="29" fillId="18" borderId="0" xfId="0" applyNumberFormat="1" applyFont="1" applyFill="1" applyBorder="1" applyAlignment="1">
      <alignment horizontal="left"/>
    </xf>
    <xf numFmtId="0" fontId="19" fillId="18" borderId="0" xfId="0" applyFont="1" applyFill="1" applyBorder="1" applyAlignment="1">
      <alignment horizontal="justify" vertical="center"/>
    </xf>
    <xf numFmtId="0" fontId="22" fillId="18" borderId="0" xfId="0" applyFont="1" applyFill="1" applyAlignment="1">
      <alignment horizontal="right"/>
    </xf>
    <xf numFmtId="0" fontId="23" fillId="18" borderId="0" xfId="0" applyFont="1" applyFill="1" applyAlignment="1">
      <alignment horizontal="center" vertical="center"/>
    </xf>
    <xf numFmtId="172" fontId="19" fillId="18" borderId="11" xfId="0" applyNumberFormat="1" applyFont="1" applyFill="1" applyBorder="1" applyAlignment="1">
      <alignment horizontal="left" vertical="center" wrapText="1"/>
    </xf>
    <xf numFmtId="172" fontId="19" fillId="18" borderId="14" xfId="0" applyNumberFormat="1" applyFont="1" applyFill="1" applyBorder="1" applyAlignment="1">
      <alignment horizontal="left" vertical="center" wrapText="1"/>
    </xf>
    <xf numFmtId="172" fontId="19" fillId="18" borderId="15" xfId="0" applyNumberFormat="1" applyFont="1" applyFill="1" applyBorder="1" applyAlignment="1">
      <alignment horizontal="left" vertical="center" wrapText="1"/>
    </xf>
    <xf numFmtId="172" fontId="19" fillId="18" borderId="12" xfId="0" applyNumberFormat="1" applyFont="1" applyFill="1" applyBorder="1" applyAlignment="1">
      <alignment horizontal="center" vertical="center" wrapText="1"/>
    </xf>
    <xf numFmtId="172" fontId="19" fillId="18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8"/>
  <sheetViews>
    <sheetView tabSelected="1" zoomScale="70" zoomScaleNormal="70" workbookViewId="0" topLeftCell="A4">
      <selection activeCell="N11" sqref="N11"/>
    </sheetView>
  </sheetViews>
  <sheetFormatPr defaultColWidth="9.00390625" defaultRowHeight="12.75"/>
  <cols>
    <col min="1" max="1" width="25.125" style="2" customWidth="1"/>
    <col min="2" max="2" width="47.75390625" style="3" customWidth="1"/>
    <col min="3" max="3" width="23.125" style="2" customWidth="1"/>
    <col min="4" max="4" width="17.875" style="2" customWidth="1"/>
    <col min="5" max="5" width="23.125" style="2" customWidth="1"/>
    <col min="6" max="6" width="17.375" style="4" customWidth="1"/>
    <col min="7" max="7" width="19.625" style="4" customWidth="1"/>
    <col min="8" max="8" width="16.375" style="36" customWidth="1"/>
    <col min="9" max="9" width="17.875" style="36" customWidth="1"/>
    <col min="10" max="10" width="58.00390625" style="8" customWidth="1"/>
    <col min="11" max="11" width="57.875" style="8" customWidth="1"/>
    <col min="12" max="12" width="25.375" style="2" customWidth="1"/>
    <col min="13" max="16384" width="9.125" style="2" customWidth="1"/>
  </cols>
  <sheetData>
    <row r="1" ht="14.25" customHeight="1" hidden="1"/>
    <row r="2" ht="14.25" customHeight="1" hidden="1"/>
    <row r="3" ht="15" customHeight="1" hidden="1"/>
    <row r="4" spans="6:9" ht="2.25" customHeight="1">
      <c r="F4" s="74"/>
      <c r="G4" s="74"/>
      <c r="H4" s="74"/>
      <c r="I4" s="62"/>
    </row>
    <row r="5" spans="1:11" s="1" customFormat="1" ht="29.25" customHeight="1">
      <c r="A5" s="75" t="s">
        <v>103</v>
      </c>
      <c r="B5" s="75"/>
      <c r="C5" s="75"/>
      <c r="D5" s="75"/>
      <c r="E5" s="75"/>
      <c r="F5" s="75"/>
      <c r="G5" s="75"/>
      <c r="H5" s="75"/>
      <c r="I5" s="75"/>
      <c r="J5" s="75"/>
      <c r="K5" s="31"/>
    </row>
    <row r="6" spans="6:10" ht="15" customHeight="1">
      <c r="F6" s="10"/>
      <c r="G6" s="10"/>
      <c r="H6" s="37"/>
      <c r="I6" s="37"/>
      <c r="J6" s="9"/>
    </row>
    <row r="7" spans="1:11" s="6" customFormat="1" ht="134.25" customHeight="1">
      <c r="A7" s="17" t="s">
        <v>10</v>
      </c>
      <c r="B7" s="17" t="s">
        <v>8</v>
      </c>
      <c r="C7" s="19" t="s">
        <v>43</v>
      </c>
      <c r="D7" s="19" t="s">
        <v>44</v>
      </c>
      <c r="E7" s="19" t="s">
        <v>91</v>
      </c>
      <c r="F7" s="15" t="s">
        <v>45</v>
      </c>
      <c r="G7" s="18" t="s">
        <v>92</v>
      </c>
      <c r="H7" s="38" t="s">
        <v>93</v>
      </c>
      <c r="I7" s="64" t="s">
        <v>94</v>
      </c>
      <c r="J7" s="16" t="s">
        <v>98</v>
      </c>
      <c r="K7" s="42" t="s">
        <v>99</v>
      </c>
    </row>
    <row r="8" spans="1:11" s="7" customFormat="1" ht="16.5" customHeight="1">
      <c r="A8" s="11">
        <v>1</v>
      </c>
      <c r="B8" s="12">
        <v>2</v>
      </c>
      <c r="C8" s="32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/>
      <c r="J8" s="14">
        <v>8</v>
      </c>
      <c r="K8" s="13"/>
    </row>
    <row r="9" spans="1:12" s="20" customFormat="1" ht="33.75" customHeight="1">
      <c r="A9" s="24" t="s">
        <v>18</v>
      </c>
      <c r="B9" s="22" t="s">
        <v>9</v>
      </c>
      <c r="C9" s="33">
        <f>C10+C13+C17+C20+C24+C27+C28+C29</f>
        <v>44796746.199999996</v>
      </c>
      <c r="D9" s="33">
        <v>48353373.3</v>
      </c>
      <c r="E9" s="33">
        <f>E10+E13+E17+E20+E24+E27+E28+E29</f>
        <v>48353373.3</v>
      </c>
      <c r="F9" s="33">
        <f>F10+F13+F17+F20+F24+F27+F28+F29</f>
        <v>48619202.79999999</v>
      </c>
      <c r="G9" s="52">
        <f aca="true" t="shared" si="0" ref="G9:G27">F9/C9*100</f>
        <v>108.53288893558076</v>
      </c>
      <c r="H9" s="39">
        <f>F9/D9*100</f>
        <v>100.54976412576369</v>
      </c>
      <c r="I9" s="52">
        <f>F9/E9*100</f>
        <v>100.54976412576369</v>
      </c>
      <c r="J9" s="40" t="s">
        <v>11</v>
      </c>
      <c r="K9" s="40" t="s">
        <v>11</v>
      </c>
      <c r="L9" s="66"/>
    </row>
    <row r="10" spans="1:11" s="20" customFormat="1" ht="20.25" customHeight="1">
      <c r="A10" s="24" t="s">
        <v>17</v>
      </c>
      <c r="B10" s="22" t="s">
        <v>15</v>
      </c>
      <c r="C10" s="33">
        <f>C11+C12</f>
        <v>27318582.4</v>
      </c>
      <c r="D10" s="33">
        <v>30630218.4</v>
      </c>
      <c r="E10" s="33">
        <f>E11+E12</f>
        <v>29754513</v>
      </c>
      <c r="F10" s="33">
        <f>F11+F12</f>
        <v>29460129.9</v>
      </c>
      <c r="G10" s="52">
        <f t="shared" si="0"/>
        <v>107.83916042437107</v>
      </c>
      <c r="H10" s="39">
        <f aca="true" t="shared" si="1" ref="H10:H45">F10/D10*100</f>
        <v>96.17995378054503</v>
      </c>
      <c r="I10" s="52">
        <f aca="true" t="shared" si="2" ref="I10:I48">F10/E10*100</f>
        <v>99.01062706017066</v>
      </c>
      <c r="J10" s="40" t="s">
        <v>11</v>
      </c>
      <c r="K10" s="40" t="s">
        <v>11</v>
      </c>
    </row>
    <row r="11" spans="1:11" s="21" customFormat="1" ht="69.75" customHeight="1">
      <c r="A11" s="25" t="s">
        <v>12</v>
      </c>
      <c r="B11" s="23" t="s">
        <v>0</v>
      </c>
      <c r="C11" s="34">
        <v>9861236.7</v>
      </c>
      <c r="D11" s="34">
        <v>12978910.9</v>
      </c>
      <c r="E11" s="34">
        <v>12378910.9</v>
      </c>
      <c r="F11" s="35">
        <v>12309482</v>
      </c>
      <c r="G11" s="57">
        <f t="shared" si="0"/>
        <v>124.82696009112124</v>
      </c>
      <c r="H11" s="69">
        <f t="shared" si="1"/>
        <v>94.84217970862254</v>
      </c>
      <c r="I11" s="57">
        <f t="shared" si="2"/>
        <v>99.43913563510664</v>
      </c>
      <c r="J11" s="65" t="s">
        <v>96</v>
      </c>
      <c r="K11" s="41" t="s">
        <v>11</v>
      </c>
    </row>
    <row r="12" spans="1:11" s="21" customFormat="1" ht="21" customHeight="1">
      <c r="A12" s="25" t="s">
        <v>13</v>
      </c>
      <c r="B12" s="23" t="s">
        <v>1</v>
      </c>
      <c r="C12" s="34">
        <v>17457345.7</v>
      </c>
      <c r="D12" s="34">
        <v>17651307.5</v>
      </c>
      <c r="E12" s="34">
        <v>17375602.1</v>
      </c>
      <c r="F12" s="35">
        <v>17150647.9</v>
      </c>
      <c r="G12" s="34">
        <f t="shared" si="0"/>
        <v>98.24315903877644</v>
      </c>
      <c r="H12" s="69">
        <f t="shared" si="1"/>
        <v>97.16361181742485</v>
      </c>
      <c r="I12" s="57">
        <f t="shared" si="2"/>
        <v>98.70534443235206</v>
      </c>
      <c r="J12" s="41" t="s">
        <v>11</v>
      </c>
      <c r="K12" s="41" t="s">
        <v>11</v>
      </c>
    </row>
    <row r="13" spans="1:11" s="20" customFormat="1" ht="47.25" customHeight="1">
      <c r="A13" s="24" t="s">
        <v>14</v>
      </c>
      <c r="B13" s="22" t="s">
        <v>16</v>
      </c>
      <c r="C13" s="33">
        <f>C14</f>
        <v>7125166.4</v>
      </c>
      <c r="D13" s="33">
        <v>7125166.4</v>
      </c>
      <c r="E13" s="33">
        <f>E14</f>
        <v>7131166.4</v>
      </c>
      <c r="F13" s="33">
        <f>F14</f>
        <v>7214744</v>
      </c>
      <c r="G13" s="33">
        <f t="shared" si="0"/>
        <v>101.25720011254755</v>
      </c>
      <c r="H13" s="39">
        <f t="shared" si="1"/>
        <v>101.25720011254755</v>
      </c>
      <c r="I13" s="52">
        <f t="shared" si="2"/>
        <v>101.17200462465719</v>
      </c>
      <c r="J13" s="40" t="s">
        <v>11</v>
      </c>
      <c r="K13" s="40" t="s">
        <v>11</v>
      </c>
    </row>
    <row r="14" spans="1:11" s="21" customFormat="1" ht="54.75" customHeight="1">
      <c r="A14" s="25" t="s">
        <v>20</v>
      </c>
      <c r="B14" s="23" t="s">
        <v>19</v>
      </c>
      <c r="C14" s="34">
        <f>C16+C15</f>
        <v>7125166.4</v>
      </c>
      <c r="D14" s="34">
        <v>7125166.4</v>
      </c>
      <c r="E14" s="34">
        <f>E16+E15</f>
        <v>7131166.4</v>
      </c>
      <c r="F14" s="34">
        <f>F16+F15</f>
        <v>7214744</v>
      </c>
      <c r="G14" s="34">
        <f t="shared" si="0"/>
        <v>101.25720011254755</v>
      </c>
      <c r="H14" s="69">
        <f t="shared" si="1"/>
        <v>101.25720011254755</v>
      </c>
      <c r="I14" s="57">
        <f t="shared" si="2"/>
        <v>101.17200462465719</v>
      </c>
      <c r="J14" s="41" t="s">
        <v>11</v>
      </c>
      <c r="K14" s="41" t="s">
        <v>11</v>
      </c>
    </row>
    <row r="15" spans="1:11" s="21" customFormat="1" ht="16.5" customHeight="1">
      <c r="A15" s="25"/>
      <c r="B15" s="26" t="s">
        <v>38</v>
      </c>
      <c r="C15" s="34">
        <v>1185013.9</v>
      </c>
      <c r="D15" s="34">
        <v>1185013.9</v>
      </c>
      <c r="E15" s="34">
        <v>1191013.9</v>
      </c>
      <c r="F15" s="35">
        <v>1160397</v>
      </c>
      <c r="G15" s="34">
        <f t="shared" si="0"/>
        <v>97.92264883981531</v>
      </c>
      <c r="H15" s="69">
        <f t="shared" si="1"/>
        <v>97.92264883981531</v>
      </c>
      <c r="I15" s="57">
        <f t="shared" si="2"/>
        <v>97.42934150474652</v>
      </c>
      <c r="J15" s="41" t="s">
        <v>11</v>
      </c>
      <c r="K15" s="41" t="s">
        <v>11</v>
      </c>
    </row>
    <row r="16" spans="1:11" s="21" customFormat="1" ht="15.75" customHeight="1">
      <c r="A16" s="25"/>
      <c r="B16" s="26" t="s">
        <v>39</v>
      </c>
      <c r="C16" s="34">
        <v>5940152.5</v>
      </c>
      <c r="D16" s="34">
        <v>5940152.5</v>
      </c>
      <c r="E16" s="34">
        <v>5940152.5</v>
      </c>
      <c r="F16" s="35">
        <v>6054347</v>
      </c>
      <c r="G16" s="34">
        <f t="shared" si="0"/>
        <v>101.92241697498507</v>
      </c>
      <c r="H16" s="69">
        <f t="shared" si="1"/>
        <v>101.92241697498507</v>
      </c>
      <c r="I16" s="57">
        <f t="shared" si="2"/>
        <v>101.92241697498507</v>
      </c>
      <c r="J16" s="41" t="s">
        <v>11</v>
      </c>
      <c r="K16" s="41" t="s">
        <v>11</v>
      </c>
    </row>
    <row r="17" spans="1:11" s="20" customFormat="1" ht="20.25" customHeight="1">
      <c r="A17" s="27" t="s">
        <v>22</v>
      </c>
      <c r="B17" s="22" t="s">
        <v>21</v>
      </c>
      <c r="C17" s="33">
        <f>C18+C19</f>
        <v>1647513.3</v>
      </c>
      <c r="D17" s="33">
        <v>2101908.8</v>
      </c>
      <c r="E17" s="33">
        <f>E18+E19</f>
        <v>2031908.8</v>
      </c>
      <c r="F17" s="33">
        <f>F18+F19</f>
        <v>2073632.4</v>
      </c>
      <c r="G17" s="52">
        <f t="shared" si="0"/>
        <v>125.86437997192495</v>
      </c>
      <c r="H17" s="39">
        <f t="shared" si="1"/>
        <v>98.65472755050077</v>
      </c>
      <c r="I17" s="52">
        <f t="shared" si="2"/>
        <v>102.05341893297573</v>
      </c>
      <c r="J17" s="40" t="s">
        <v>11</v>
      </c>
      <c r="K17" s="40" t="s">
        <v>11</v>
      </c>
    </row>
    <row r="18" spans="1:11" s="21" customFormat="1" ht="36.75" customHeight="1">
      <c r="A18" s="25" t="s">
        <v>23</v>
      </c>
      <c r="B18" s="23" t="s">
        <v>7</v>
      </c>
      <c r="C18" s="34">
        <v>1629582.3</v>
      </c>
      <c r="D18" s="34">
        <v>2083977.8</v>
      </c>
      <c r="E18" s="34">
        <v>2013977.8</v>
      </c>
      <c r="F18" s="35">
        <v>2054453.5</v>
      </c>
      <c r="G18" s="57">
        <f t="shared" si="0"/>
        <v>126.07239904360767</v>
      </c>
      <c r="H18" s="69">
        <f t="shared" si="1"/>
        <v>98.58327185635086</v>
      </c>
      <c r="I18" s="57">
        <f t="shared" si="2"/>
        <v>102.00973913416522</v>
      </c>
      <c r="J18" s="65" t="s">
        <v>95</v>
      </c>
      <c r="K18" s="41" t="s">
        <v>11</v>
      </c>
    </row>
    <row r="19" spans="1:11" s="21" customFormat="1" ht="38.25" customHeight="1">
      <c r="A19" s="25" t="s">
        <v>41</v>
      </c>
      <c r="B19" s="23" t="s">
        <v>40</v>
      </c>
      <c r="C19" s="34">
        <v>17931</v>
      </c>
      <c r="D19" s="34">
        <v>17931</v>
      </c>
      <c r="E19" s="34">
        <v>17931</v>
      </c>
      <c r="F19" s="35">
        <v>19178.9</v>
      </c>
      <c r="G19" s="34">
        <f t="shared" si="0"/>
        <v>106.95945569126096</v>
      </c>
      <c r="H19" s="69">
        <f t="shared" si="1"/>
        <v>106.95945569126096</v>
      </c>
      <c r="I19" s="57">
        <f t="shared" si="2"/>
        <v>106.95945569126096</v>
      </c>
      <c r="J19" s="30" t="s">
        <v>42</v>
      </c>
      <c r="K19" s="30" t="s">
        <v>42</v>
      </c>
    </row>
    <row r="20" spans="1:11" s="20" customFormat="1" ht="15" customHeight="1">
      <c r="A20" s="27" t="s">
        <v>25</v>
      </c>
      <c r="B20" s="22" t="s">
        <v>24</v>
      </c>
      <c r="C20" s="33">
        <f>C21+C22+C23</f>
        <v>6034467.6</v>
      </c>
      <c r="D20" s="33">
        <v>5074467.6</v>
      </c>
      <c r="E20" s="33">
        <f>E21+E22+E23</f>
        <v>5879167.6</v>
      </c>
      <c r="F20" s="33">
        <f>F21+F22+F23</f>
        <v>6002686.3</v>
      </c>
      <c r="G20" s="33">
        <f t="shared" si="0"/>
        <v>99.47333713416575</v>
      </c>
      <c r="H20" s="39">
        <f t="shared" si="1"/>
        <v>118.29194258723813</v>
      </c>
      <c r="I20" s="52">
        <f t="shared" si="2"/>
        <v>102.10095558425651</v>
      </c>
      <c r="J20" s="40" t="s">
        <v>11</v>
      </c>
      <c r="K20" s="40" t="s">
        <v>11</v>
      </c>
    </row>
    <row r="21" spans="1:11" s="21" customFormat="1" ht="23.25" customHeight="1">
      <c r="A21" s="25" t="s">
        <v>26</v>
      </c>
      <c r="B21" s="28" t="s">
        <v>5</v>
      </c>
      <c r="C21" s="34">
        <v>5381241.5</v>
      </c>
      <c r="D21" s="34">
        <v>4421241.5</v>
      </c>
      <c r="E21" s="34">
        <v>5226241.5</v>
      </c>
      <c r="F21" s="35">
        <v>5294203.6</v>
      </c>
      <c r="G21" s="34">
        <f t="shared" si="0"/>
        <v>98.38256840916728</v>
      </c>
      <c r="H21" s="69">
        <f t="shared" si="1"/>
        <v>119.74472781005063</v>
      </c>
      <c r="I21" s="57">
        <f t="shared" si="2"/>
        <v>101.30040106259919</v>
      </c>
      <c r="J21" s="41" t="s">
        <v>11</v>
      </c>
      <c r="K21" s="41" t="s">
        <v>11</v>
      </c>
    </row>
    <row r="22" spans="1:11" s="21" customFormat="1" ht="39" customHeight="1">
      <c r="A22" s="25" t="s">
        <v>27</v>
      </c>
      <c r="B22" s="28" t="s">
        <v>2</v>
      </c>
      <c r="C22" s="34">
        <v>651042.1</v>
      </c>
      <c r="D22" s="34">
        <v>651042.1</v>
      </c>
      <c r="E22" s="34">
        <v>651042.1</v>
      </c>
      <c r="F22" s="35">
        <v>706596.7</v>
      </c>
      <c r="G22" s="34">
        <f t="shared" si="0"/>
        <v>108.5331808803148</v>
      </c>
      <c r="H22" s="58">
        <f t="shared" si="1"/>
        <v>108.5331808803148</v>
      </c>
      <c r="I22" s="57">
        <f t="shared" si="2"/>
        <v>108.5331808803148</v>
      </c>
      <c r="J22" s="30" t="s">
        <v>46</v>
      </c>
      <c r="K22" s="30" t="s">
        <v>46</v>
      </c>
    </row>
    <row r="23" spans="1:11" s="21" customFormat="1" ht="20.25" customHeight="1">
      <c r="A23" s="25" t="s">
        <v>28</v>
      </c>
      <c r="B23" s="28" t="s">
        <v>6</v>
      </c>
      <c r="C23" s="34">
        <v>2184</v>
      </c>
      <c r="D23" s="34">
        <v>2184</v>
      </c>
      <c r="E23" s="34">
        <v>1884</v>
      </c>
      <c r="F23" s="35">
        <v>1886</v>
      </c>
      <c r="G23" s="34">
        <f t="shared" si="0"/>
        <v>86.35531135531136</v>
      </c>
      <c r="H23" s="69">
        <f t="shared" si="1"/>
        <v>86.35531135531136</v>
      </c>
      <c r="I23" s="57">
        <f t="shared" si="2"/>
        <v>100.10615711252655</v>
      </c>
      <c r="J23" s="41" t="s">
        <v>11</v>
      </c>
      <c r="K23" s="67" t="s">
        <v>11</v>
      </c>
    </row>
    <row r="24" spans="1:11" s="20" customFormat="1" ht="53.25" customHeight="1">
      <c r="A24" s="27" t="s">
        <v>30</v>
      </c>
      <c r="B24" s="29" t="s">
        <v>29</v>
      </c>
      <c r="C24" s="33">
        <f>C25+C26</f>
        <v>1726074.3</v>
      </c>
      <c r="D24" s="33">
        <v>1767907.9</v>
      </c>
      <c r="E24" s="33">
        <f>E25+E26</f>
        <v>1903113.2999999998</v>
      </c>
      <c r="F24" s="33">
        <f>F25+F26</f>
        <v>1953199.9</v>
      </c>
      <c r="G24" s="52">
        <f t="shared" si="0"/>
        <v>113.15850656023323</v>
      </c>
      <c r="H24" s="39">
        <f t="shared" si="1"/>
        <v>110.48086271914957</v>
      </c>
      <c r="I24" s="52">
        <f t="shared" si="2"/>
        <v>102.63182439006653</v>
      </c>
      <c r="J24" s="40" t="s">
        <v>11</v>
      </c>
      <c r="K24" s="40" t="s">
        <v>11</v>
      </c>
    </row>
    <row r="25" spans="1:11" s="21" customFormat="1" ht="27" customHeight="1">
      <c r="A25" s="25" t="s">
        <v>31</v>
      </c>
      <c r="B25" s="28" t="s">
        <v>3</v>
      </c>
      <c r="C25" s="34">
        <v>1713078.3</v>
      </c>
      <c r="D25" s="34">
        <v>1754911.9</v>
      </c>
      <c r="E25" s="34">
        <v>1890111.9</v>
      </c>
      <c r="F25" s="35">
        <v>1939815</v>
      </c>
      <c r="G25" s="57">
        <f t="shared" si="0"/>
        <v>113.2356296848778</v>
      </c>
      <c r="H25" s="69">
        <f t="shared" si="1"/>
        <v>110.53631809095374</v>
      </c>
      <c r="I25" s="57">
        <f t="shared" si="2"/>
        <v>102.62963795953033</v>
      </c>
      <c r="J25" s="30" t="s">
        <v>97</v>
      </c>
      <c r="K25" s="41" t="s">
        <v>11</v>
      </c>
    </row>
    <row r="26" spans="1:11" s="21" customFormat="1" ht="50.25" customHeight="1">
      <c r="A26" s="25" t="s">
        <v>32</v>
      </c>
      <c r="B26" s="28" t="s">
        <v>4</v>
      </c>
      <c r="C26" s="34">
        <v>12996</v>
      </c>
      <c r="D26" s="34">
        <v>12996</v>
      </c>
      <c r="E26" s="34">
        <v>13001.4</v>
      </c>
      <c r="F26" s="35">
        <v>13384.9</v>
      </c>
      <c r="G26" s="34">
        <f t="shared" si="0"/>
        <v>102.99245921822097</v>
      </c>
      <c r="H26" s="69">
        <f t="shared" si="1"/>
        <v>102.99245921822097</v>
      </c>
      <c r="I26" s="57">
        <f t="shared" si="2"/>
        <v>102.94968234190165</v>
      </c>
      <c r="J26" s="41" t="s">
        <v>11</v>
      </c>
      <c r="K26" s="41" t="s">
        <v>11</v>
      </c>
    </row>
    <row r="27" spans="1:11" s="20" customFormat="1" ht="24.75" customHeight="1">
      <c r="A27" s="27" t="s">
        <v>34</v>
      </c>
      <c r="B27" s="29" t="s">
        <v>33</v>
      </c>
      <c r="C27" s="33">
        <v>102712</v>
      </c>
      <c r="D27" s="33">
        <v>102712</v>
      </c>
      <c r="E27" s="33">
        <v>102752</v>
      </c>
      <c r="F27" s="33">
        <v>106232.3</v>
      </c>
      <c r="G27" s="33">
        <f t="shared" si="0"/>
        <v>103.42735026092376</v>
      </c>
      <c r="H27" s="39">
        <f t="shared" si="1"/>
        <v>103.42735026092376</v>
      </c>
      <c r="I27" s="52">
        <f t="shared" si="2"/>
        <v>103.38708735596387</v>
      </c>
      <c r="J27" s="40" t="s">
        <v>11</v>
      </c>
      <c r="K27" s="40" t="s">
        <v>11</v>
      </c>
    </row>
    <row r="28" spans="1:11" s="20" customFormat="1" ht="51.75" customHeight="1">
      <c r="A28" s="27" t="s">
        <v>36</v>
      </c>
      <c r="B28" s="29" t="s">
        <v>35</v>
      </c>
      <c r="C28" s="33">
        <v>0</v>
      </c>
      <c r="D28" s="33">
        <v>0</v>
      </c>
      <c r="E28" s="33">
        <v>0</v>
      </c>
      <c r="F28" s="33">
        <v>74.6</v>
      </c>
      <c r="G28" s="33" t="s">
        <v>11</v>
      </c>
      <c r="H28" s="39" t="s">
        <v>11</v>
      </c>
      <c r="I28" s="39" t="s">
        <v>11</v>
      </c>
      <c r="J28" s="40" t="s">
        <v>11</v>
      </c>
      <c r="K28" s="40" t="s">
        <v>11</v>
      </c>
    </row>
    <row r="29" spans="1:12" s="20" customFormat="1" ht="24.75" customHeight="1">
      <c r="A29" s="27"/>
      <c r="B29" s="29" t="s">
        <v>37</v>
      </c>
      <c r="C29" s="33">
        <v>842230.2</v>
      </c>
      <c r="D29" s="33">
        <v>1550992.2</v>
      </c>
      <c r="E29" s="52">
        <v>1550752.2</v>
      </c>
      <c r="F29" s="33">
        <v>1808503.4</v>
      </c>
      <c r="G29" s="52">
        <f aca="true" t="shared" si="3" ref="G29:G35">F29/C29*100</f>
        <v>214.7279211787941</v>
      </c>
      <c r="H29" s="39">
        <f t="shared" si="1"/>
        <v>116.60299774557214</v>
      </c>
      <c r="I29" s="52">
        <f t="shared" si="2"/>
        <v>116.62104364578687</v>
      </c>
      <c r="J29" s="40" t="s">
        <v>11</v>
      </c>
      <c r="K29" s="40" t="s">
        <v>11</v>
      </c>
      <c r="L29" s="71"/>
    </row>
    <row r="30" spans="1:12" s="5" customFormat="1" ht="50.25" customHeight="1">
      <c r="A30" s="47" t="s">
        <v>47</v>
      </c>
      <c r="B30" s="43" t="s">
        <v>61</v>
      </c>
      <c r="C30" s="48">
        <v>23783</v>
      </c>
      <c r="D30" s="48">
        <v>73381.3</v>
      </c>
      <c r="E30" s="48">
        <v>73381.2</v>
      </c>
      <c r="F30" s="49">
        <v>89857.3</v>
      </c>
      <c r="G30" s="50">
        <f t="shared" si="3"/>
        <v>377.82155321027625</v>
      </c>
      <c r="H30" s="50">
        <f t="shared" si="1"/>
        <v>122.45258669443034</v>
      </c>
      <c r="I30" s="57">
        <f t="shared" si="2"/>
        <v>122.45275356630853</v>
      </c>
      <c r="J30" s="51" t="s">
        <v>55</v>
      </c>
      <c r="K30" s="51" t="s">
        <v>55</v>
      </c>
      <c r="L30" s="72"/>
    </row>
    <row r="31" spans="1:12" s="5" customFormat="1" ht="38.25" customHeight="1">
      <c r="A31" s="46" t="s">
        <v>48</v>
      </c>
      <c r="B31" s="43" t="s">
        <v>62</v>
      </c>
      <c r="C31" s="48">
        <v>236015</v>
      </c>
      <c r="D31" s="48">
        <v>225302</v>
      </c>
      <c r="E31" s="48">
        <v>225062</v>
      </c>
      <c r="F31" s="49">
        <v>306617.1</v>
      </c>
      <c r="G31" s="50">
        <f t="shared" si="3"/>
        <v>129.91424273880895</v>
      </c>
      <c r="H31" s="50">
        <f t="shared" si="1"/>
        <v>136.0916014948824</v>
      </c>
      <c r="I31" s="57">
        <f t="shared" si="2"/>
        <v>136.23672587997973</v>
      </c>
      <c r="J31" s="45" t="s">
        <v>56</v>
      </c>
      <c r="K31" s="45" t="s">
        <v>56</v>
      </c>
      <c r="L31" s="73"/>
    </row>
    <row r="32" spans="1:12" s="5" customFormat="1" ht="34.5" customHeight="1">
      <c r="A32" s="46" t="s">
        <v>49</v>
      </c>
      <c r="B32" s="43" t="s">
        <v>63</v>
      </c>
      <c r="C32" s="48">
        <v>65007</v>
      </c>
      <c r="D32" s="48">
        <v>732804.6</v>
      </c>
      <c r="E32" s="48">
        <v>732804.7</v>
      </c>
      <c r="F32" s="49">
        <v>765789.1</v>
      </c>
      <c r="G32" s="50">
        <f t="shared" si="3"/>
        <v>1178.0102142846154</v>
      </c>
      <c r="H32" s="50">
        <f t="shared" si="1"/>
        <v>104.50113167957733</v>
      </c>
      <c r="I32" s="57">
        <f t="shared" si="2"/>
        <v>104.50111741914318</v>
      </c>
      <c r="J32" s="45" t="s">
        <v>57</v>
      </c>
      <c r="K32" s="40" t="s">
        <v>11</v>
      </c>
      <c r="L32" s="73"/>
    </row>
    <row r="33" spans="1:12" s="5" customFormat="1" ht="33.75" customHeight="1">
      <c r="A33" s="46" t="s">
        <v>50</v>
      </c>
      <c r="B33" s="43" t="s">
        <v>64</v>
      </c>
      <c r="C33" s="48">
        <v>170907.2</v>
      </c>
      <c r="D33" s="48">
        <v>161351.6</v>
      </c>
      <c r="E33" s="48">
        <v>161351.6</v>
      </c>
      <c r="F33" s="49">
        <v>1922.7</v>
      </c>
      <c r="G33" s="50">
        <f t="shared" si="3"/>
        <v>1.1249964893228606</v>
      </c>
      <c r="H33" s="50">
        <f t="shared" si="1"/>
        <v>1.1916212792435896</v>
      </c>
      <c r="I33" s="57">
        <f t="shared" si="2"/>
        <v>1.1916212792435896</v>
      </c>
      <c r="J33" s="45" t="s">
        <v>54</v>
      </c>
      <c r="K33" s="45" t="s">
        <v>54</v>
      </c>
      <c r="L33" s="73"/>
    </row>
    <row r="34" spans="1:11" s="5" customFormat="1" ht="33.75" customHeight="1">
      <c r="A34" s="46" t="s">
        <v>51</v>
      </c>
      <c r="B34" s="43" t="s">
        <v>65</v>
      </c>
      <c r="C34" s="48">
        <v>1740</v>
      </c>
      <c r="D34" s="48">
        <v>1740</v>
      </c>
      <c r="E34" s="48">
        <v>1740</v>
      </c>
      <c r="F34" s="49">
        <v>1969.1</v>
      </c>
      <c r="G34" s="50">
        <f t="shared" si="3"/>
        <v>113.16666666666666</v>
      </c>
      <c r="H34" s="50">
        <f t="shared" si="1"/>
        <v>113.16666666666666</v>
      </c>
      <c r="I34" s="57">
        <f t="shared" si="2"/>
        <v>113.16666666666666</v>
      </c>
      <c r="J34" s="45" t="s">
        <v>58</v>
      </c>
      <c r="K34" s="45" t="s">
        <v>58</v>
      </c>
    </row>
    <row r="35" spans="1:11" s="5" customFormat="1" ht="47.25" customHeight="1">
      <c r="A35" s="46" t="s">
        <v>52</v>
      </c>
      <c r="B35" s="43" t="s">
        <v>66</v>
      </c>
      <c r="C35" s="48">
        <v>344778</v>
      </c>
      <c r="D35" s="48">
        <v>354839.1</v>
      </c>
      <c r="E35" s="48">
        <v>354839.1</v>
      </c>
      <c r="F35" s="49">
        <v>639715.7</v>
      </c>
      <c r="G35" s="50">
        <f t="shared" si="3"/>
        <v>185.5442342608867</v>
      </c>
      <c r="H35" s="50">
        <f t="shared" si="1"/>
        <v>180.2833171428966</v>
      </c>
      <c r="I35" s="57">
        <f t="shared" si="2"/>
        <v>180.2833171428966</v>
      </c>
      <c r="J35" s="45" t="s">
        <v>59</v>
      </c>
      <c r="K35" s="45" t="s">
        <v>59</v>
      </c>
    </row>
    <row r="36" spans="1:11" s="5" customFormat="1" ht="47.25">
      <c r="A36" s="46" t="s">
        <v>53</v>
      </c>
      <c r="B36" s="44" t="s">
        <v>67</v>
      </c>
      <c r="C36" s="33">
        <v>0</v>
      </c>
      <c r="D36" s="48">
        <v>1573.6</v>
      </c>
      <c r="E36" s="48">
        <v>1573.6</v>
      </c>
      <c r="F36" s="49">
        <v>2632.4</v>
      </c>
      <c r="G36" s="33" t="s">
        <v>11</v>
      </c>
      <c r="H36" s="50">
        <f t="shared" si="1"/>
        <v>167.28520589730556</v>
      </c>
      <c r="I36" s="57">
        <f t="shared" si="2"/>
        <v>167.28520589730556</v>
      </c>
      <c r="J36" s="45" t="s">
        <v>60</v>
      </c>
      <c r="K36" s="45" t="s">
        <v>60</v>
      </c>
    </row>
    <row r="37" spans="1:11" ht="31.5">
      <c r="A37" s="24" t="s">
        <v>68</v>
      </c>
      <c r="B37" s="22" t="s">
        <v>69</v>
      </c>
      <c r="C37" s="52">
        <v>39489069.8</v>
      </c>
      <c r="D37" s="52">
        <v>51520875.2</v>
      </c>
      <c r="E37" s="52">
        <v>53621053.7</v>
      </c>
      <c r="F37" s="52">
        <v>52885171</v>
      </c>
      <c r="G37" s="70">
        <f aca="true" t="shared" si="4" ref="G37:G45">F37/C37*100</f>
        <v>133.92356737661115</v>
      </c>
      <c r="H37" s="53">
        <f t="shared" si="1"/>
        <v>102.64804469004827</v>
      </c>
      <c r="I37" s="53">
        <f t="shared" si="2"/>
        <v>98.62762357465571</v>
      </c>
      <c r="J37" s="40" t="s">
        <v>11</v>
      </c>
      <c r="K37" s="40" t="s">
        <v>11</v>
      </c>
    </row>
    <row r="38" spans="1:11" ht="47.25">
      <c r="A38" s="24" t="s">
        <v>70</v>
      </c>
      <c r="B38" s="22" t="s">
        <v>71</v>
      </c>
      <c r="C38" s="54">
        <v>38933239.2</v>
      </c>
      <c r="D38" s="54">
        <v>51093556.9</v>
      </c>
      <c r="E38" s="54">
        <v>53193735.3</v>
      </c>
      <c r="F38" s="54">
        <v>52623837.7</v>
      </c>
      <c r="G38" s="70">
        <f t="shared" si="4"/>
        <v>135.16429349654524</v>
      </c>
      <c r="H38" s="53">
        <f t="shared" si="1"/>
        <v>102.99505631012353</v>
      </c>
      <c r="I38" s="53">
        <f t="shared" si="2"/>
        <v>98.92863774881403</v>
      </c>
      <c r="J38" s="40" t="s">
        <v>11</v>
      </c>
      <c r="K38" s="40" t="s">
        <v>11</v>
      </c>
    </row>
    <row r="39" spans="1:11" ht="31.5">
      <c r="A39" s="55" t="s">
        <v>72</v>
      </c>
      <c r="B39" s="23" t="s">
        <v>73</v>
      </c>
      <c r="C39" s="56">
        <v>13881431.3</v>
      </c>
      <c r="D39" s="56">
        <v>14446867.3</v>
      </c>
      <c r="E39" s="56">
        <v>16180884</v>
      </c>
      <c r="F39" s="56">
        <v>16180884</v>
      </c>
      <c r="G39" s="49">
        <f t="shared" si="4"/>
        <v>116.56495393238015</v>
      </c>
      <c r="H39" s="58">
        <f t="shared" si="1"/>
        <v>112.00271771029557</v>
      </c>
      <c r="I39" s="58">
        <f t="shared" si="2"/>
        <v>100</v>
      </c>
      <c r="J39" s="76" t="s">
        <v>100</v>
      </c>
      <c r="K39" s="68" t="s">
        <v>11</v>
      </c>
    </row>
    <row r="40" spans="1:11" ht="31.5">
      <c r="A40" s="55" t="s">
        <v>74</v>
      </c>
      <c r="B40" s="23" t="s">
        <v>75</v>
      </c>
      <c r="C40" s="56">
        <v>12352857.3</v>
      </c>
      <c r="D40" s="56">
        <v>12352857.3</v>
      </c>
      <c r="E40" s="56">
        <v>12353857.3</v>
      </c>
      <c r="F40" s="56">
        <v>12352857.3</v>
      </c>
      <c r="G40" s="49">
        <f t="shared" si="4"/>
        <v>100</v>
      </c>
      <c r="H40" s="58">
        <f t="shared" si="1"/>
        <v>100</v>
      </c>
      <c r="I40" s="58">
        <f t="shared" si="2"/>
        <v>99.99190536222238</v>
      </c>
      <c r="J40" s="77"/>
      <c r="K40" s="68" t="s">
        <v>11</v>
      </c>
    </row>
    <row r="41" spans="1:11" ht="47.25">
      <c r="A41" s="55" t="s">
        <v>76</v>
      </c>
      <c r="B41" s="23" t="s">
        <v>77</v>
      </c>
      <c r="C41" s="57">
        <v>13446265.8</v>
      </c>
      <c r="D41" s="57">
        <v>16280866.3</v>
      </c>
      <c r="E41" s="57">
        <v>16753605.8</v>
      </c>
      <c r="F41" s="56">
        <v>16348506.2</v>
      </c>
      <c r="G41" s="49">
        <f t="shared" si="4"/>
        <v>121.58398802439261</v>
      </c>
      <c r="H41" s="58">
        <f t="shared" si="1"/>
        <v>100.41545639374239</v>
      </c>
      <c r="I41" s="58">
        <f t="shared" si="2"/>
        <v>97.58201544887727</v>
      </c>
      <c r="J41" s="77"/>
      <c r="K41" s="68" t="s">
        <v>11</v>
      </c>
    </row>
    <row r="42" spans="1:11" ht="31.5">
      <c r="A42" s="55" t="s">
        <v>78</v>
      </c>
      <c r="B42" s="23" t="s">
        <v>79</v>
      </c>
      <c r="C42" s="57">
        <v>6593159.7</v>
      </c>
      <c r="D42" s="57">
        <v>6150890.4</v>
      </c>
      <c r="E42" s="57">
        <v>6091127</v>
      </c>
      <c r="F42" s="56">
        <v>6046630.6</v>
      </c>
      <c r="G42" s="49">
        <f t="shared" si="4"/>
        <v>91.71066491836986</v>
      </c>
      <c r="H42" s="58">
        <f t="shared" si="1"/>
        <v>98.30496410731037</v>
      </c>
      <c r="I42" s="58">
        <f t="shared" si="2"/>
        <v>99.26948822442874</v>
      </c>
      <c r="J42" s="77"/>
      <c r="K42" s="68" t="s">
        <v>11</v>
      </c>
    </row>
    <row r="43" spans="1:11" ht="25.5" customHeight="1">
      <c r="A43" s="55" t="s">
        <v>80</v>
      </c>
      <c r="B43" s="23" t="s">
        <v>81</v>
      </c>
      <c r="C43" s="57">
        <v>5012382.4</v>
      </c>
      <c r="D43" s="57">
        <v>14214932.9</v>
      </c>
      <c r="E43" s="57">
        <v>14168118.5</v>
      </c>
      <c r="F43" s="56">
        <v>14047817</v>
      </c>
      <c r="G43" s="49">
        <f t="shared" si="4"/>
        <v>280.262276078537</v>
      </c>
      <c r="H43" s="58">
        <f t="shared" si="1"/>
        <v>98.82436377874143</v>
      </c>
      <c r="I43" s="58">
        <f t="shared" si="2"/>
        <v>99.15089995894655</v>
      </c>
      <c r="J43" s="78"/>
      <c r="K43" s="68" t="s">
        <v>11</v>
      </c>
    </row>
    <row r="44" spans="1:11" ht="47.25">
      <c r="A44" s="24" t="s">
        <v>82</v>
      </c>
      <c r="B44" s="22" t="s">
        <v>83</v>
      </c>
      <c r="C44" s="52">
        <v>320386.7</v>
      </c>
      <c r="D44" s="52">
        <v>728674.3</v>
      </c>
      <c r="E44" s="52">
        <v>722674.3</v>
      </c>
      <c r="F44" s="54">
        <v>668609.8</v>
      </c>
      <c r="G44" s="70">
        <f t="shared" si="4"/>
        <v>208.68837564106127</v>
      </c>
      <c r="H44" s="53">
        <f t="shared" si="1"/>
        <v>91.75701681807634</v>
      </c>
      <c r="I44" s="53">
        <f t="shared" si="2"/>
        <v>92.51882902159382</v>
      </c>
      <c r="J44" s="79" t="s">
        <v>101</v>
      </c>
      <c r="K44" s="80"/>
    </row>
    <row r="45" spans="1:11" ht="59.25" customHeight="1">
      <c r="A45" s="24" t="s">
        <v>84</v>
      </c>
      <c r="B45" s="22" t="s">
        <v>90</v>
      </c>
      <c r="C45" s="61">
        <v>235443.9</v>
      </c>
      <c r="D45" s="52">
        <v>269443.9</v>
      </c>
      <c r="E45" s="52">
        <v>269443.9</v>
      </c>
      <c r="F45" s="54">
        <v>185621.3</v>
      </c>
      <c r="G45" s="70">
        <f t="shared" si="4"/>
        <v>78.83886564909942</v>
      </c>
      <c r="H45" s="53">
        <f t="shared" si="1"/>
        <v>68.89051858290351</v>
      </c>
      <c r="I45" s="53">
        <f t="shared" si="2"/>
        <v>68.89051858290351</v>
      </c>
      <c r="J45" s="79" t="s">
        <v>102</v>
      </c>
      <c r="K45" s="80"/>
    </row>
    <row r="46" spans="1:11" ht="162.75" customHeight="1">
      <c r="A46" s="24" t="s">
        <v>85</v>
      </c>
      <c r="B46" s="22" t="s">
        <v>86</v>
      </c>
      <c r="C46" s="52">
        <v>0</v>
      </c>
      <c r="D46" s="52">
        <v>0</v>
      </c>
      <c r="E46" s="52">
        <v>126454.2</v>
      </c>
      <c r="F46" s="54">
        <v>164349.6</v>
      </c>
      <c r="G46" s="33" t="s">
        <v>11</v>
      </c>
      <c r="H46" s="33" t="s">
        <v>11</v>
      </c>
      <c r="I46" s="53">
        <f t="shared" si="2"/>
        <v>129.96768790597704</v>
      </c>
      <c r="J46" s="40" t="s">
        <v>11</v>
      </c>
      <c r="K46" s="40" t="s">
        <v>11</v>
      </c>
    </row>
    <row r="47" spans="1:11" ht="78.75">
      <c r="A47" s="24" t="s">
        <v>87</v>
      </c>
      <c r="B47" s="22" t="s">
        <v>88</v>
      </c>
      <c r="C47" s="52">
        <v>0</v>
      </c>
      <c r="D47" s="52">
        <v>0</v>
      </c>
      <c r="E47" s="52">
        <v>-697254.1</v>
      </c>
      <c r="F47" s="54">
        <v>-757247.4</v>
      </c>
      <c r="G47" s="33" t="s">
        <v>11</v>
      </c>
      <c r="H47" s="33" t="s">
        <v>11</v>
      </c>
      <c r="I47" s="53">
        <f t="shared" si="2"/>
        <v>108.60422333837836</v>
      </c>
      <c r="J47" s="40" t="s">
        <v>11</v>
      </c>
      <c r="K47" s="40" t="s">
        <v>11</v>
      </c>
    </row>
    <row r="48" spans="1:11" ht="15.75">
      <c r="A48" s="59" t="s">
        <v>89</v>
      </c>
      <c r="B48" s="60"/>
      <c r="C48" s="54">
        <f>+C37+C9</f>
        <v>84285816</v>
      </c>
      <c r="D48" s="54">
        <f>+D9+D37</f>
        <v>99874248.5</v>
      </c>
      <c r="E48" s="54">
        <f>+E37+E9</f>
        <v>101974427</v>
      </c>
      <c r="F48" s="54">
        <f>+F9+F37</f>
        <v>101504373.79999998</v>
      </c>
      <c r="G48" s="63">
        <f>F48/C48*100</f>
        <v>120.42877273680305</v>
      </c>
      <c r="H48" s="53">
        <f>F48/D48*100</f>
        <v>101.63217778805111</v>
      </c>
      <c r="I48" s="53">
        <f t="shared" si="2"/>
        <v>99.53904796150508</v>
      </c>
      <c r="J48" s="33" t="s">
        <v>11</v>
      </c>
      <c r="K48" s="33" t="s">
        <v>11</v>
      </c>
    </row>
  </sheetData>
  <sheetProtection/>
  <mergeCells count="5">
    <mergeCell ref="F4:H4"/>
    <mergeCell ref="A5:J5"/>
    <mergeCell ref="J39:J43"/>
    <mergeCell ref="J44:K44"/>
    <mergeCell ref="J45:K45"/>
  </mergeCells>
  <printOptions/>
  <pageMargins left="0.2362204724409449" right="0.03937007874015748" top="0.3937007874015748" bottom="0.1968503937007874" header="0.31496062992125984" footer="0.11811023622047245"/>
  <pageSetup fitToHeight="0" fitToWidth="1" horizontalDpi="600" verticalDpi="600" orientation="landscape" paperSize="9" scale="5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ЕТокмакова</cp:lastModifiedBy>
  <cp:lastPrinted>2022-04-26T07:07:47Z</cp:lastPrinted>
  <dcterms:created xsi:type="dcterms:W3CDTF">2010-04-08T01:53:54Z</dcterms:created>
  <dcterms:modified xsi:type="dcterms:W3CDTF">2022-05-18T03:35:05Z</dcterms:modified>
  <cp:category/>
  <cp:version/>
  <cp:contentType/>
  <cp:contentStatus/>
</cp:coreProperties>
</file>