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4880" windowHeight="7365" activeTab="0"/>
  </bookViews>
  <sheets>
    <sheet name="Доходы" sheetId="1" r:id="rId1"/>
  </sheets>
  <definedNames>
    <definedName name="_xlnm.Print_Area" localSheetId="0">'Доходы'!$A$1:$K$51</definedName>
  </definedNames>
  <calcPr fullCalcOnLoad="1"/>
</workbook>
</file>

<file path=xl/sharedStrings.xml><?xml version="1.0" encoding="utf-8"?>
<sst xmlns="http://schemas.openxmlformats.org/spreadsheetml/2006/main" count="182" uniqueCount="119">
  <si>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</si>
  <si>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</si>
  <si>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</si>
  <si>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</si>
  <si>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</si>
  <si>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</si>
  <si>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</si>
  <si>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</si>
  <si>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</si>
  <si>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</si>
  <si>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 xml:space="preserve">Код бюджетной классификации 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</si>
  <si>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</si>
  <si>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</si>
  <si>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</si>
  <si>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</si>
  <si>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</si>
  <si>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</si>
  <si>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</si>
  <si>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НАЛОГИ НА СОВОКУПНЫЙ ДОХОД</t>
  </si>
  <si>
    <t>1 05 00000 00 0000 000</t>
  </si>
  <si>
    <t>1 05 01000 00 0000 110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</si>
  <si>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</si>
  <si>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</si>
  <si>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</si>
  <si>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</si>
  <si>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</si>
  <si>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</si>
  <si>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</si>
  <si>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</si>
  <si>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</si>
  <si>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</si>
  <si>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</si>
  <si>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</si>
  <si>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</si>
  <si>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</si>
  <si>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Налог на профессиональный доход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</si>
  <si>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</si>
  <si>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</si>
  <si>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</si>
  <si>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</si>
  <si>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</si>
  <si>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</si>
  <si>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</si>
  <si>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</si>
  <si>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</si>
  <si>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</si>
  <si>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</si>
  <si>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</si>
  <si>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</si>
  <si>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</si>
  <si>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 бюджетам бюджетной системы Российской Федерации, в том числе: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</si>
  <si>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</si>
  <si>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</si>
  <si>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</si>
  <si>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</si>
  <si>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</si>
  <si>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</si>
  <si>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</si>
  <si>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</si>
  <si>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</si>
  <si>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2 19 0000 00 0000 0000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</si>
  <si>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</si>
  <si>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</si>
  <si>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БЕЗВОЗМЕЗДНЫЕ ПОСТУПЛЕНИЯ ОТ НЕГОСУДАРСТВЕННЫХ ОРГАНИЗАЦИЙ</t>
  </si>
  <si>
    <t>% исполнения первоначального плана
(гр.6/гр.3*100)</t>
  </si>
  <si>
    <t>% исполнения уточненного плана
(гр.6/гр.4*100)</t>
  </si>
  <si>
    <t>% исполнения к уточненной сводной бюджетной росписи                         (гр. 6/гр.5*100)</t>
  </si>
  <si>
    <t>2 02 10000 00 0000 150</t>
  </si>
  <si>
    <t>2 02 15001 00 0000 150</t>
  </si>
  <si>
    <t>2 02 20000 00 0000 150</t>
  </si>
  <si>
    <t>2 02 30000 00 0000 150</t>
  </si>
  <si>
    <t>2 02 40000 00 0000 150</t>
  </si>
  <si>
    <t>из них:</t>
  </si>
  <si>
    <t>НАЛОГОВЫЕ ДОХОДЫ</t>
  </si>
  <si>
    <t>Доходы от уплаты акцизов на нефтепродукты</t>
  </si>
  <si>
    <t xml:space="preserve"> 1 05 00000 01 0000 110</t>
  </si>
  <si>
    <t>2 02 00000 00 0000 000</t>
  </si>
  <si>
    <t>БЕЗВОЗМЕЗДНЫЕ ПОСТУПЛЕНИЯ ОТ ДРУГИХ БЮДЖЕТОВ БЮДЖЕТНОЙ СИСТЕМЫ РОССИЙСКОЙ ФЕДЕРАЦИИ</t>
  </si>
  <si>
    <t>Аналитические данные об исполнении доходов бюджета Забайкальского края за 2023 год в сравнении с первоначально утвержденными и уточненными значениями</t>
  </si>
  <si>
    <t xml:space="preserve"> План по закону о бюджете первоначальный
(2134-ЗЗК от 22.12.2022 г.)</t>
  </si>
  <si>
    <t>Фактическое исполнение за 2023 год</t>
  </si>
  <si>
    <t>План по закону о бюджете уточненный (2282-ЗЗК от 14.12.2023 г.)</t>
  </si>
  <si>
    <t>Х</t>
  </si>
  <si>
    <t>Снижение за счет уменьшения субсидий на на выплату региональных социальных доплат к пенсии;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лет; на осуществление ежемесячных выплат на детей в возрасте от трех до семи лет включительно.</t>
  </si>
  <si>
    <t>Дополнительные средства выделены из федерального бюджета на реализацию полномочий Российской Федерации по осуществлению социальных выплат безработным гражданам; на оплату жилищно-коммунальных услуг отдельным категориям граждан; на осуществление мер пожарной безопасности и тушение лесных пожаров.</t>
  </si>
  <si>
    <t>Дополнительные поступления из федерального бюджета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среды; 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округа; на финансирование дорожной деятельности в отношении автомобильных дорог общего пользования регионального или межмуниципального, местного значения.</t>
  </si>
  <si>
    <t>Дополнительные поступления от публично-правовой компании "Фонд развития территорий" на обеспечение мероприятий по переселению граждан из аварийного жилищного фонда, на обеспечение мероприятий по модернизации систем коммунальной инфраструктуры.</t>
  </si>
  <si>
    <t xml:space="preserve">Дополнительные поступления за счет гранта Фонда поддержки детей, находящихся в трудной жизненной ситуации, на реализацию "Комплекса мер Забайкальского края по созданию семейных многофункциональных центров"; в соответствии с инвестиционными договорами от ООО "Корпорация Мосстройтранс", АО "Прииск Соловьевский" на строительство объектов; в соответствии с договором пожертвования от ОАО "РЖД" на капитальный ремонт больничного комплекса.
</t>
  </si>
  <si>
    <t>Обусловлено увеличением поступлений авансовых платежей за 2023 год, а также сумм к доплате по итогам 2022 года от крупнейших налогоплательщиков, осуществляющих добычу полезных ископаемых, организаций железнодорожного транспорта и кредитных организаций</t>
  </si>
  <si>
    <t>Обусловлено темпом роста среднемесячной номинальной начисленной заработной платы на 14,8 процента, в связи с увеличением заработной платы в отраслях экономики и бюджетной сфере</t>
  </si>
  <si>
    <t>000 1030210001 0000 110</t>
  </si>
  <si>
    <t xml:space="preserve"> Акцизы на пиво, напитки, изготавливаемые на основе пива, производимые на территории Российской Федерации</t>
  </si>
  <si>
    <t xml:space="preserve">В связи с уменьшением объемов реализации продукции основным налогоплательщиком акциза </t>
  </si>
  <si>
    <t>Доходы от уплаты акцизов на алкогольную продукцию с объемной долей этилового спирта свыше 9 процентов</t>
  </si>
  <si>
    <t>Обусловлено фактическим перечислением доходов от уплаты акцизов через Межрегиональное операционное управление Федерального казначейства</t>
  </si>
  <si>
    <t xml:space="preserve">Доходы от уплаты акцизов на этиловый спирт </t>
  </si>
  <si>
    <t>Обусловлено фактическим перечислением доходов от уплаты акцизов  на нефтепродукты через Межрегиональное операционное управление Федерального казначейства</t>
  </si>
  <si>
    <t>Обусловлено увеличением количества налогоплательщиков</t>
  </si>
  <si>
    <t xml:space="preserve">Обусловлено изменением отражения начислений налога в условиях ЕНС, досрочной уплатой в ноябре 2022 года авансовых платежей </t>
  </si>
  <si>
    <t>Обусловлено ростом объема добычи: угля, руд черных и цветных металлов, золота и серебра</t>
  </si>
  <si>
    <t>Обусловлено поступлением доходов от операций по управлению остатками средств на едином казначейском счете, зачисляемых в бюджеты субъектов Российской Федерации</t>
  </si>
  <si>
    <t>Обусловлено активностью субъектами малого и среднего предпринимательства в реализации предоставленного им права приобретения древесины, а также погашение задолженности и уплата авансовых платежей</t>
  </si>
  <si>
    <t>Обусловлено увеличением суммы возврата дебиторской задолженности прошлых лет</t>
  </si>
  <si>
    <t xml:space="preserve">Обусловлено продажей нежилого помещения субъекту малого предпринимательства, имеющему преимущественное право в соответствии с ФЗ </t>
  </si>
  <si>
    <t>Обусловлено увеличением административных платежей, взимаемых за выполнение определенных функций</t>
  </si>
  <si>
    <t>Обусловлено увеличением поступлений административных штрафов, установленных Кодексом Российской Федерации об административных правонарушениях</t>
  </si>
  <si>
    <t xml:space="preserve">Причины отклонения фактического исполнения от первоначально утвержденных значений (гр.6/гр.3) 
(+/-5%)
</t>
  </si>
  <si>
    <t xml:space="preserve">Причины отклонения фактического исполнения от уточненных значений в соответствии сводной бюджетной росписи (гр.6/гр.5)
(+/-5%)
</t>
  </si>
  <si>
    <t>000 1030219001 0000 110
000 1030220001 0000 110
000 1030221001 0000 110
000 1030222001 0000 110</t>
  </si>
  <si>
    <t>000 1030214201 0000 110
000 1030214301 0000 110</t>
  </si>
  <si>
    <t>Обусловлено увеличением количества юридически значимых действий</t>
  </si>
  <si>
    <t>Имущество продано с рассрочкой платежа на пять лет</t>
  </si>
  <si>
    <t>2 00 00000 00 0000 000</t>
  </si>
  <si>
    <t>БЕЗВОЗМЕЗДНЫЕ ПОСТУПЛЕНИЯ, в том числе:</t>
  </si>
  <si>
    <t>В связи с уточнением прогнозных поступлений главным администратором доходов бюджета</t>
  </si>
  <si>
    <t>В связи с сокращением количества объектов игорного бизнеса</t>
  </si>
  <si>
    <t>Увеличение обусловлено поступлением платежей по задолженности прошлых лет</t>
  </si>
  <si>
    <t xml:space="preserve">Поступление невыясненных платежей </t>
  </si>
  <si>
    <t>Уточненные годовые бюджетные назначения на 31.12.2023г.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</si>
</sst>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%"/>
    <numFmt numFmtId="184" formatCode="#,##0.000"/>
    <numFmt numFmtId="185" formatCode="[$-FC19]d\ mmmm\ yyyy\ &quot;г.&quot;"/>
    <numFmt numFmtId="186" formatCode="#,##0.0_р_.;\-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 ;[Red]\-0.0\ "/>
    <numFmt numFmtId="192" formatCode="0.0_ ;\-0.0\ "/>
    <numFmt numFmtId="193" formatCode="_-* #,##0.0_р_._-;\-* #,##0.0_р_._-;_-* &quot;-&quot;??_р_._-;_-@_-"/>
    <numFmt numFmtId="194" formatCode="#,##0.0_ ;\-#,##0.0\ "/>
    <numFmt numFmtId="195" formatCode="_-* #,##0.0\ _₽_-;\-* #,##0.0\ _₽_-;_-* &quot;-&quot;?\ _₽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" fontId="29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2" applyNumberFormat="0" applyAlignment="0" applyProtection="0"/>
    <xf numFmtId="0" fontId="4" fillId="15" borderId="3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0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horizontal="justify" vertical="center"/>
    </xf>
    <xf numFmtId="0" fontId="22" fillId="18" borderId="0" xfId="0" applyFont="1" applyFill="1" applyAlignment="1">
      <alignment/>
    </xf>
    <xf numFmtId="0" fontId="22" fillId="18" borderId="0" xfId="0" applyNumberFormat="1" applyFont="1" applyFill="1" applyAlignment="1">
      <alignment/>
    </xf>
    <xf numFmtId="174" fontId="23" fillId="18" borderId="0" xfId="0" applyNumberFormat="1" applyFont="1" applyFill="1" applyAlignment="1">
      <alignment/>
    </xf>
    <xf numFmtId="174" fontId="22" fillId="18" borderId="0" xfId="0" applyNumberFormat="1" applyFont="1" applyFill="1" applyAlignment="1">
      <alignment/>
    </xf>
    <xf numFmtId="174" fontId="24" fillId="18" borderId="0" xfId="0" applyNumberFormat="1" applyFont="1" applyFill="1" applyAlignment="1">
      <alignment/>
    </xf>
    <xf numFmtId="174" fontId="21" fillId="18" borderId="0" xfId="0" applyNumberFormat="1" applyFont="1" applyFill="1" applyBorder="1" applyAlignment="1">
      <alignment horizontal="left"/>
    </xf>
    <xf numFmtId="174" fontId="25" fillId="18" borderId="0" xfId="0" applyNumberFormat="1" applyFont="1" applyFill="1" applyBorder="1" applyAlignment="1">
      <alignment horizontal="left"/>
    </xf>
    <xf numFmtId="0" fontId="19" fillId="18" borderId="0" xfId="0" applyFont="1" applyFill="1" applyBorder="1" applyAlignment="1">
      <alignment horizontal="justify" vertical="center"/>
    </xf>
    <xf numFmtId="0" fontId="20" fillId="18" borderId="0" xfId="0" applyFont="1" applyFill="1" applyAlignment="1">
      <alignment/>
    </xf>
    <xf numFmtId="0" fontId="20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18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20" fillId="18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1" fillId="18" borderId="11" xfId="0" applyFont="1" applyFill="1" applyBorder="1" applyAlignment="1">
      <alignment horizontal="center" vertical="center" wrapText="1"/>
    </xf>
    <xf numFmtId="174" fontId="21" fillId="18" borderId="12" xfId="0" applyNumberFormat="1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183" fontId="21" fillId="18" borderId="11" xfId="0" applyNumberFormat="1" applyFont="1" applyFill="1" applyBorder="1" applyAlignment="1">
      <alignment horizontal="center" vertical="center" wrapText="1"/>
    </xf>
    <xf numFmtId="183" fontId="21" fillId="0" borderId="12" xfId="0" applyNumberFormat="1" applyFont="1" applyFill="1" applyBorder="1" applyAlignment="1">
      <alignment horizontal="center" vertical="center" wrapText="1"/>
    </xf>
    <xf numFmtId="183" fontId="21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18" borderId="12" xfId="0" applyNumberFormat="1" applyFont="1" applyFill="1" applyBorder="1" applyAlignment="1">
      <alignment horizontal="center" vertical="center" wrapText="1"/>
    </xf>
    <xf numFmtId="0" fontId="21" fillId="18" borderId="12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horizontal="center"/>
    </xf>
    <xf numFmtId="0" fontId="21" fillId="18" borderId="12" xfId="0" applyNumberFormat="1" applyFont="1" applyFill="1" applyBorder="1" applyAlignment="1">
      <alignment horizontal="center"/>
    </xf>
    <xf numFmtId="174" fontId="21" fillId="18" borderId="12" xfId="0" applyNumberFormat="1" applyFont="1" applyFill="1" applyBorder="1" applyAlignment="1">
      <alignment horizontal="center" vertical="top"/>
    </xf>
    <xf numFmtId="174" fontId="21" fillId="18" borderId="12" xfId="0" applyNumberFormat="1" applyFont="1" applyFill="1" applyBorder="1" applyAlignment="1">
      <alignment horizontal="left" vertical="top" wrapText="1"/>
    </xf>
    <xf numFmtId="175" fontId="21" fillId="0" borderId="12" xfId="0" applyNumberFormat="1" applyFont="1" applyFill="1" applyBorder="1" applyAlignment="1">
      <alignment horizontal="center" vertical="top" wrapText="1"/>
    </xf>
    <xf numFmtId="175" fontId="21" fillId="18" borderId="12" xfId="0" applyNumberFormat="1" applyFont="1" applyFill="1" applyBorder="1" applyAlignment="1">
      <alignment horizontal="center" vertical="top" wrapText="1"/>
    </xf>
    <xf numFmtId="175" fontId="21" fillId="0" borderId="12" xfId="59" applyNumberFormat="1" applyFont="1" applyFill="1" applyBorder="1" applyAlignment="1">
      <alignment horizontal="center" vertical="top" wrapText="1"/>
    </xf>
    <xf numFmtId="174" fontId="21" fillId="0" borderId="12" xfId="0" applyNumberFormat="1" applyFont="1" applyFill="1" applyBorder="1" applyAlignment="1">
      <alignment horizontal="center" vertical="top" wrapText="1"/>
    </xf>
    <xf numFmtId="174" fontId="20" fillId="18" borderId="12" xfId="0" applyNumberFormat="1" applyFont="1" applyFill="1" applyBorder="1" applyAlignment="1">
      <alignment vertical="top"/>
    </xf>
    <xf numFmtId="174" fontId="20" fillId="18" borderId="12" xfId="0" applyNumberFormat="1" applyFont="1" applyFill="1" applyBorder="1" applyAlignment="1">
      <alignment horizontal="left" vertical="top" wrapText="1"/>
    </xf>
    <xf numFmtId="175" fontId="20" fillId="18" borderId="12" xfId="0" applyNumberFormat="1" applyFont="1" applyFill="1" applyBorder="1" applyAlignment="1">
      <alignment horizontal="center" vertical="top" wrapText="1"/>
    </xf>
    <xf numFmtId="175" fontId="20" fillId="0" borderId="12" xfId="59" applyNumberFormat="1" applyFont="1" applyFill="1" applyBorder="1" applyAlignment="1">
      <alignment horizontal="center" vertical="top" wrapText="1"/>
    </xf>
    <xf numFmtId="174" fontId="21" fillId="18" borderId="12" xfId="0" applyNumberFormat="1" applyFont="1" applyFill="1" applyBorder="1" applyAlignment="1">
      <alignment vertical="top"/>
    </xf>
    <xf numFmtId="174" fontId="20" fillId="18" borderId="13" xfId="0" applyNumberFormat="1" applyFont="1" applyFill="1" applyBorder="1" applyAlignment="1">
      <alignment horizontal="left" vertical="top" wrapText="1"/>
    </xf>
    <xf numFmtId="174" fontId="21" fillId="18" borderId="13" xfId="0" applyNumberFormat="1" applyFont="1" applyFill="1" applyBorder="1" applyAlignment="1">
      <alignment horizontal="left" vertical="top" wrapText="1"/>
    </xf>
    <xf numFmtId="0" fontId="20" fillId="18" borderId="12" xfId="0" applyFont="1" applyFill="1" applyBorder="1" applyAlignment="1">
      <alignment vertical="top" wrapText="1"/>
    </xf>
    <xf numFmtId="0" fontId="20" fillId="18" borderId="12" xfId="0" applyFont="1" applyFill="1" applyBorder="1" applyAlignment="1">
      <alignment horizontal="justify" vertical="top"/>
    </xf>
    <xf numFmtId="0" fontId="20" fillId="18" borderId="12" xfId="0" applyFont="1" applyFill="1" applyBorder="1" applyAlignment="1">
      <alignment vertical="top"/>
    </xf>
    <xf numFmtId="175" fontId="21" fillId="18" borderId="12" xfId="59" applyNumberFormat="1" applyFont="1" applyFill="1" applyBorder="1" applyAlignment="1">
      <alignment horizontal="center" vertical="top" wrapText="1"/>
    </xf>
    <xf numFmtId="175" fontId="21" fillId="18" borderId="12" xfId="0" applyNumberFormat="1" applyFont="1" applyFill="1" applyBorder="1" applyAlignment="1">
      <alignment horizontal="center" vertical="top"/>
    </xf>
    <xf numFmtId="174" fontId="20" fillId="18" borderId="12" xfId="0" applyNumberFormat="1" applyFont="1" applyFill="1" applyBorder="1" applyAlignment="1">
      <alignment vertical="top" wrapText="1"/>
    </xf>
    <xf numFmtId="0" fontId="21" fillId="18" borderId="12" xfId="0" applyFont="1" applyFill="1" applyBorder="1" applyAlignment="1">
      <alignment horizontal="center" vertical="top"/>
    </xf>
    <xf numFmtId="0" fontId="21" fillId="18" borderId="12" xfId="0" applyFont="1" applyFill="1" applyBorder="1" applyAlignment="1">
      <alignment vertical="top"/>
    </xf>
    <xf numFmtId="174" fontId="21" fillId="18" borderId="12" xfId="0" applyNumberFormat="1" applyFont="1" applyFill="1" applyBorder="1" applyAlignment="1">
      <alignment horizontal="center" vertical="top" wrapText="1"/>
    </xf>
    <xf numFmtId="174" fontId="20" fillId="18" borderId="12" xfId="0" applyNumberFormat="1" applyFont="1" applyFill="1" applyBorder="1" applyAlignment="1">
      <alignment horizontal="left" vertical="top"/>
    </xf>
    <xf numFmtId="0" fontId="21" fillId="18" borderId="12" xfId="0" applyFont="1" applyFill="1" applyBorder="1" applyAlignment="1">
      <alignment vertical="top" wrapText="1"/>
    </xf>
    <xf numFmtId="175" fontId="21" fillId="18" borderId="12" xfId="59" applyNumberFormat="1" applyFont="1" applyFill="1" applyBorder="1" applyAlignment="1">
      <alignment horizontal="center" vertical="center" wrapText="1"/>
    </xf>
    <xf numFmtId="175" fontId="20" fillId="18" borderId="12" xfId="59" applyNumberFormat="1" applyFont="1" applyFill="1" applyBorder="1" applyAlignment="1">
      <alignment horizontal="center" vertical="center" wrapText="1"/>
    </xf>
    <xf numFmtId="174" fontId="20" fillId="18" borderId="12" xfId="0" applyNumberFormat="1" applyFont="1" applyFill="1" applyBorder="1" applyAlignment="1">
      <alignment horizontal="justify" vertical="top" wrapText="1"/>
    </xf>
    <xf numFmtId="174" fontId="21" fillId="18" borderId="12" xfId="0" applyNumberFormat="1" applyFont="1" applyFill="1" applyBorder="1" applyAlignment="1">
      <alignment horizontal="left" vertical="top"/>
    </xf>
    <xf numFmtId="175" fontId="21" fillId="0" borderId="12" xfId="0" applyNumberFormat="1" applyFont="1" applyBorder="1" applyAlignment="1">
      <alignment horizontal="center" vertical="top" wrapText="1"/>
    </xf>
    <xf numFmtId="174" fontId="21" fillId="0" borderId="12" xfId="0" applyNumberFormat="1" applyFont="1" applyBorder="1" applyAlignment="1">
      <alignment horizontal="center" vertical="top" wrapText="1"/>
    </xf>
    <xf numFmtId="175" fontId="20" fillId="0" borderId="12" xfId="0" applyNumberFormat="1" applyFont="1" applyBorder="1" applyAlignment="1">
      <alignment horizontal="center" vertical="top" wrapText="1"/>
    </xf>
    <xf numFmtId="174" fontId="20" fillId="0" borderId="13" xfId="0" applyNumberFormat="1" applyFont="1" applyBorder="1" applyAlignment="1">
      <alignment horizontal="left" vertical="top" wrapText="1"/>
    </xf>
    <xf numFmtId="175" fontId="21" fillId="0" borderId="12" xfId="0" applyNumberFormat="1" applyFont="1" applyBorder="1" applyAlignment="1">
      <alignment horizontal="center" vertical="center" wrapText="1"/>
    </xf>
    <xf numFmtId="175" fontId="21" fillId="18" borderId="12" xfId="0" applyNumberFormat="1" applyFont="1" applyFill="1" applyBorder="1" applyAlignment="1">
      <alignment horizontal="center" vertical="center" wrapText="1"/>
    </xf>
    <xf numFmtId="175" fontId="21" fillId="0" borderId="12" xfId="59" applyNumberFormat="1" applyFont="1" applyFill="1" applyBorder="1" applyAlignment="1">
      <alignment horizontal="center" vertical="center" wrapText="1"/>
    </xf>
    <xf numFmtId="175" fontId="20" fillId="0" borderId="12" xfId="0" applyNumberFormat="1" applyFont="1" applyBorder="1" applyAlignment="1">
      <alignment horizontal="center" vertical="top"/>
    </xf>
    <xf numFmtId="174" fontId="20" fillId="0" borderId="12" xfId="0" applyNumberFormat="1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left" vertical="top" wrapText="1"/>
    </xf>
    <xf numFmtId="194" fontId="21" fillId="18" borderId="12" xfId="62" applyNumberFormat="1" applyFont="1" applyFill="1" applyBorder="1" applyAlignment="1">
      <alignment horizontal="center" vertical="center"/>
    </xf>
    <xf numFmtId="193" fontId="21" fillId="18" borderId="12" xfId="62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193" fontId="20" fillId="18" borderId="12" xfId="62" applyNumberFormat="1" applyFont="1" applyFill="1" applyBorder="1" applyAlignment="1">
      <alignment horizontal="center" vertical="center"/>
    </xf>
    <xf numFmtId="175" fontId="20" fillId="18" borderId="12" xfId="0" applyNumberFormat="1" applyFont="1" applyFill="1" applyBorder="1" applyAlignment="1">
      <alignment horizontal="center" vertical="center" wrapText="1"/>
    </xf>
    <xf numFmtId="175" fontId="20" fillId="0" borderId="12" xfId="59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175" fontId="20" fillId="0" borderId="12" xfId="0" applyNumberFormat="1" applyFont="1" applyBorder="1" applyAlignment="1">
      <alignment horizontal="center" vertical="center" wrapText="1"/>
    </xf>
    <xf numFmtId="175" fontId="20" fillId="18" borderId="12" xfId="0" applyNumberFormat="1" applyFont="1" applyFill="1" applyBorder="1" applyAlignment="1">
      <alignment horizontal="center" vertical="center"/>
    </xf>
    <xf numFmtId="193" fontId="21" fillId="18" borderId="12" xfId="62" applyNumberFormat="1" applyFont="1" applyFill="1" applyBorder="1" applyAlignment="1">
      <alignment horizontal="center" vertical="top"/>
    </xf>
    <xf numFmtId="174" fontId="20" fillId="0" borderId="13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 wrapText="1"/>
    </xf>
    <xf numFmtId="175" fontId="31" fillId="0" borderId="13" xfId="0" applyNumberFormat="1" applyFont="1" applyFill="1" applyBorder="1" applyAlignment="1">
      <alignment horizontal="center" vertical="center" wrapText="1"/>
    </xf>
    <xf numFmtId="175" fontId="31" fillId="18" borderId="12" xfId="0" applyNumberFormat="1" applyFont="1" applyFill="1" applyBorder="1" applyAlignment="1">
      <alignment horizontal="center" vertical="center" wrapText="1"/>
    </xf>
    <xf numFmtId="175" fontId="31" fillId="18" borderId="14" xfId="0" applyNumberFormat="1" applyFont="1" applyFill="1" applyBorder="1" applyAlignment="1">
      <alignment horizontal="center" vertical="center" wrapText="1"/>
    </xf>
    <xf numFmtId="175" fontId="31" fillId="18" borderId="1" xfId="0" applyNumberFormat="1" applyFont="1" applyFill="1" applyBorder="1" applyAlignment="1">
      <alignment horizontal="center" vertical="center" wrapText="1"/>
    </xf>
    <xf numFmtId="175" fontId="31" fillId="18" borderId="15" xfId="0" applyNumberFormat="1" applyFont="1" applyFill="1" applyBorder="1" applyAlignment="1">
      <alignment horizontal="center" vertical="center" wrapText="1"/>
    </xf>
    <xf numFmtId="175" fontId="31" fillId="18" borderId="16" xfId="0" applyNumberFormat="1" applyFont="1" applyFill="1" applyBorder="1" applyAlignment="1">
      <alignment horizontal="center" vertical="center" wrapText="1"/>
    </xf>
    <xf numFmtId="175" fontId="32" fillId="18" borderId="13" xfId="0" applyNumberFormat="1" applyFont="1" applyFill="1" applyBorder="1" applyAlignment="1">
      <alignment horizontal="center" vertical="center" wrapText="1"/>
    </xf>
    <xf numFmtId="175" fontId="32" fillId="18" borderId="12" xfId="0" applyNumberFormat="1" applyFont="1" applyFill="1" applyBorder="1" applyAlignment="1">
      <alignment horizontal="center" vertical="center" wrapText="1"/>
    </xf>
    <xf numFmtId="175" fontId="32" fillId="18" borderId="14" xfId="0" applyNumberFormat="1" applyFont="1" applyFill="1" applyBorder="1" applyAlignment="1">
      <alignment horizontal="center" vertical="center" wrapText="1"/>
    </xf>
    <xf numFmtId="175" fontId="32" fillId="0" borderId="14" xfId="0" applyNumberFormat="1" applyFont="1" applyFill="1" applyBorder="1" applyAlignment="1">
      <alignment horizontal="center" vertical="center" wrapText="1"/>
    </xf>
    <xf numFmtId="175" fontId="32" fillId="0" borderId="12" xfId="0" applyNumberFormat="1" applyFont="1" applyFill="1" applyBorder="1" applyAlignment="1">
      <alignment horizontal="center" vertical="center" wrapText="1"/>
    </xf>
    <xf numFmtId="175" fontId="32" fillId="0" borderId="13" xfId="0" applyNumberFormat="1" applyFont="1" applyFill="1" applyBorder="1" applyAlignment="1">
      <alignment horizontal="center" vertical="center" wrapText="1"/>
    </xf>
    <xf numFmtId="175" fontId="31" fillId="0" borderId="12" xfId="0" applyNumberFormat="1" applyFont="1" applyFill="1" applyBorder="1" applyAlignment="1">
      <alignment horizontal="center" vertical="center" wrapText="1"/>
    </xf>
    <xf numFmtId="174" fontId="21" fillId="0" borderId="13" xfId="0" applyNumberFormat="1" applyFont="1" applyBorder="1" applyAlignment="1">
      <alignment horizontal="center" vertical="top" wrapText="1"/>
    </xf>
    <xf numFmtId="0" fontId="20" fillId="18" borderId="0" xfId="0" applyFont="1" applyFill="1" applyAlignment="1">
      <alignment horizontal="right"/>
    </xf>
    <xf numFmtId="0" fontId="21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2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1"/>
  <sheetViews>
    <sheetView tabSelected="1" view="pageBreakPreview" zoomScale="75" zoomScaleNormal="70" zoomScaleSheetLayoutView="75" workbookViewId="0" topLeftCell="B49">
      <selection activeCell="K52" sqref="K52"/>
    </sheetView>
  </sheetViews>
  <sheetFormatPr defaultColWidth="9.00390625" defaultRowHeight="12.75"/>
  <cols>
    <col min="1" max="1" width="33.625" style="12" customWidth="1"/>
    <col min="2" max="2" width="52.375" style="13" customWidth="1"/>
    <col min="3" max="3" width="24.375" style="12" customWidth="1"/>
    <col min="4" max="4" width="22.875" style="12" customWidth="1"/>
    <col min="5" max="5" width="23.125" style="12" customWidth="1"/>
    <col min="6" max="6" width="20.875" style="14" customWidth="1"/>
    <col min="7" max="7" width="22.75390625" style="14" customWidth="1"/>
    <col min="8" max="8" width="16.375" style="15" customWidth="1"/>
    <col min="9" max="9" width="19.875" style="15" customWidth="1"/>
    <col min="10" max="10" width="65.875" style="16" customWidth="1"/>
    <col min="11" max="11" width="57.875" style="16" customWidth="1"/>
    <col min="12" max="12" width="25.375" style="2" customWidth="1"/>
    <col min="13" max="16384" width="9.125" style="2" customWidth="1"/>
  </cols>
  <sheetData>
    <row r="1" ht="14.25" customHeight="1" hidden="1"/>
    <row r="2" ht="14.25" customHeight="1" hidden="1"/>
    <row r="3" ht="15" customHeight="1" hidden="1"/>
    <row r="4" spans="6:9" ht="2.25" customHeight="1">
      <c r="F4" s="97"/>
      <c r="G4" s="97"/>
      <c r="H4" s="97"/>
      <c r="I4" s="17"/>
    </row>
    <row r="5" spans="1:11" s="1" customFormat="1" ht="29.25" customHeight="1">
      <c r="A5" s="98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ht="6" customHeight="1">
      <c r="J6" s="18"/>
    </row>
    <row r="7" spans="1:11" s="4" customFormat="1" ht="164.25" customHeight="1">
      <c r="A7" s="19" t="s">
        <v>10</v>
      </c>
      <c r="B7" s="19" t="s">
        <v>8</v>
      </c>
      <c r="C7" s="20" t="s">
        <v>79</v>
      </c>
      <c r="D7" s="20" t="s">
        <v>81</v>
      </c>
      <c r="E7" s="20" t="s">
        <v>118</v>
      </c>
      <c r="F7" s="21" t="s">
        <v>80</v>
      </c>
      <c r="G7" s="22" t="s">
        <v>64</v>
      </c>
      <c r="H7" s="23" t="s">
        <v>65</v>
      </c>
      <c r="I7" s="24" t="s">
        <v>66</v>
      </c>
      <c r="J7" s="25" t="s">
        <v>106</v>
      </c>
      <c r="K7" s="26" t="s">
        <v>107</v>
      </c>
    </row>
    <row r="8" spans="1:11" s="5" customFormat="1" ht="26.25" customHeight="1">
      <c r="A8" s="27">
        <v>1</v>
      </c>
      <c r="B8" s="28">
        <v>2</v>
      </c>
      <c r="C8" s="29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1">
        <v>11</v>
      </c>
    </row>
    <row r="9" spans="1:12" s="6" customFormat="1" ht="38.25" customHeight="1">
      <c r="A9" s="59" t="s">
        <v>17</v>
      </c>
      <c r="B9" s="33" t="s">
        <v>9</v>
      </c>
      <c r="C9" s="60">
        <f>C11+C32</f>
        <v>53760325.8</v>
      </c>
      <c r="D9" s="60">
        <f>D11+D32</f>
        <v>67370814.69999999</v>
      </c>
      <c r="E9" s="60">
        <f>E11+E32</f>
        <v>67370814.8</v>
      </c>
      <c r="F9" s="60">
        <f>F11+F32</f>
        <v>75236963.99999999</v>
      </c>
      <c r="G9" s="35">
        <f>F9/C9*100</f>
        <v>139.94886169384037</v>
      </c>
      <c r="H9" s="36">
        <f>F9/D9*100</f>
        <v>111.67590051423262</v>
      </c>
      <c r="I9" s="35">
        <f>F9/E9*100</f>
        <v>111.67590034846957</v>
      </c>
      <c r="J9" s="61" t="s">
        <v>82</v>
      </c>
      <c r="K9" s="61" t="s">
        <v>82</v>
      </c>
      <c r="L9" s="8"/>
    </row>
    <row r="10" spans="1:11" s="6" customFormat="1" ht="20.25" customHeight="1">
      <c r="A10" s="32"/>
      <c r="B10" s="33" t="s">
        <v>72</v>
      </c>
      <c r="C10" s="60"/>
      <c r="D10" s="60"/>
      <c r="E10" s="60"/>
      <c r="F10" s="60"/>
      <c r="G10" s="35"/>
      <c r="H10" s="36"/>
      <c r="I10" s="35"/>
      <c r="J10" s="61" t="s">
        <v>82</v>
      </c>
      <c r="K10" s="61" t="s">
        <v>82</v>
      </c>
    </row>
    <row r="11" spans="1:11" s="7" customFormat="1" ht="22.5" customHeight="1">
      <c r="A11" s="38"/>
      <c r="B11" s="33" t="s">
        <v>73</v>
      </c>
      <c r="C11" s="60">
        <f>C12+C15+C20+C23+C27+C30+C31</f>
        <v>52738261.699999996</v>
      </c>
      <c r="D11" s="60">
        <f>D12+D15+D20+D23+D27+D30+D31</f>
        <v>65550707.39999999</v>
      </c>
      <c r="E11" s="60">
        <f>E12+E15+E20+E23+E27+E30+E31</f>
        <v>65550707.39999999</v>
      </c>
      <c r="F11" s="60">
        <f>F12+F15+F20+F23+F27+F30+F31</f>
        <v>72571140.69999999</v>
      </c>
      <c r="G11" s="35">
        <f aca="true" t="shared" si="0" ref="G11:G37">F11/C11*100</f>
        <v>137.6062432865511</v>
      </c>
      <c r="H11" s="36">
        <f aca="true" t="shared" si="1" ref="H11:H39">F11/D11*100</f>
        <v>110.70992759416048</v>
      </c>
      <c r="I11" s="35">
        <f aca="true" t="shared" si="2" ref="I11:I39">F11/E11*100</f>
        <v>110.70992759416048</v>
      </c>
      <c r="J11" s="61" t="s">
        <v>82</v>
      </c>
      <c r="K11" s="61" t="s">
        <v>82</v>
      </c>
    </row>
    <row r="12" spans="1:11" s="7" customFormat="1" ht="21" customHeight="1">
      <c r="A12" s="42" t="s">
        <v>16</v>
      </c>
      <c r="B12" s="33" t="s">
        <v>14</v>
      </c>
      <c r="C12" s="60">
        <f>C13+C14</f>
        <v>32787354.2</v>
      </c>
      <c r="D12" s="60">
        <f>D13+D14</f>
        <v>44461209.099999994</v>
      </c>
      <c r="E12" s="60">
        <f>E13+E14</f>
        <v>44897682.099999994</v>
      </c>
      <c r="F12" s="60">
        <f>F13+F14</f>
        <v>51424956.6</v>
      </c>
      <c r="G12" s="35">
        <f t="shared" si="0"/>
        <v>156.84387427638185</v>
      </c>
      <c r="H12" s="36">
        <f t="shared" si="1"/>
        <v>115.66252389658925</v>
      </c>
      <c r="I12" s="35">
        <f t="shared" si="2"/>
        <v>114.53811019789819</v>
      </c>
      <c r="J12" s="61" t="s">
        <v>82</v>
      </c>
      <c r="K12" s="61" t="s">
        <v>82</v>
      </c>
    </row>
    <row r="13" spans="1:11" s="6" customFormat="1" ht="134.25" customHeight="1">
      <c r="A13" s="54" t="s">
        <v>11</v>
      </c>
      <c r="B13" s="39" t="s">
        <v>0</v>
      </c>
      <c r="C13" s="62">
        <v>11508541</v>
      </c>
      <c r="D13" s="62">
        <v>23182395.9</v>
      </c>
      <c r="E13" s="62">
        <v>23618868.9</v>
      </c>
      <c r="F13" s="62">
        <v>26800214.5</v>
      </c>
      <c r="G13" s="40">
        <f>F13/C13*100</f>
        <v>232.87239016657279</v>
      </c>
      <c r="H13" s="41">
        <f>F13/D13*100</f>
        <v>115.6058873966517</v>
      </c>
      <c r="I13" s="40">
        <f>F13/E13*100</f>
        <v>113.46950869438122</v>
      </c>
      <c r="J13" s="68" t="s">
        <v>88</v>
      </c>
      <c r="K13" s="68" t="s">
        <v>88</v>
      </c>
    </row>
    <row r="14" spans="1:11" s="7" customFormat="1" ht="83.25" customHeight="1">
      <c r="A14" s="38" t="s">
        <v>12</v>
      </c>
      <c r="B14" s="39" t="s">
        <v>1</v>
      </c>
      <c r="C14" s="62">
        <v>21278813.2</v>
      </c>
      <c r="D14" s="62">
        <v>21278813.2</v>
      </c>
      <c r="E14" s="62">
        <v>21278813.2</v>
      </c>
      <c r="F14" s="62">
        <v>24624742.1</v>
      </c>
      <c r="G14" s="40">
        <f>F14/C14*100</f>
        <v>115.72422704476773</v>
      </c>
      <c r="H14" s="41">
        <f t="shared" si="1"/>
        <v>115.72422704476773</v>
      </c>
      <c r="I14" s="40">
        <f t="shared" si="2"/>
        <v>115.72422704476773</v>
      </c>
      <c r="J14" s="63" t="s">
        <v>89</v>
      </c>
      <c r="K14" s="63" t="s">
        <v>89</v>
      </c>
    </row>
    <row r="15" spans="1:11" s="7" customFormat="1" ht="75.75" customHeight="1">
      <c r="A15" s="42" t="s">
        <v>13</v>
      </c>
      <c r="B15" s="33" t="s">
        <v>15</v>
      </c>
      <c r="C15" s="64">
        <f>C16+C17+C18+C19</f>
        <v>7276603.7</v>
      </c>
      <c r="D15" s="64">
        <f>D16+D17+D18+D19</f>
        <v>8348311.1</v>
      </c>
      <c r="E15" s="64">
        <f>E16+E17+E18+E19</f>
        <v>8326311.1</v>
      </c>
      <c r="F15" s="64">
        <f>F16+F17+F18+F19</f>
        <v>8530473.5</v>
      </c>
      <c r="G15" s="65">
        <f>F15/C15*100</f>
        <v>117.23152519629451</v>
      </c>
      <c r="H15" s="66">
        <f t="shared" si="1"/>
        <v>102.1820269730964</v>
      </c>
      <c r="I15" s="65">
        <f t="shared" si="2"/>
        <v>102.4520150346052</v>
      </c>
      <c r="J15" s="61" t="s">
        <v>82</v>
      </c>
      <c r="K15" s="61" t="s">
        <v>82</v>
      </c>
    </row>
    <row r="16" spans="1:11" s="7" customFormat="1" ht="58.5" customHeight="1">
      <c r="A16" s="38" t="s">
        <v>90</v>
      </c>
      <c r="B16" s="39" t="s">
        <v>91</v>
      </c>
      <c r="C16" s="62">
        <v>53840.5</v>
      </c>
      <c r="D16" s="62">
        <v>34841.1</v>
      </c>
      <c r="E16" s="62">
        <v>12841.1</v>
      </c>
      <c r="F16" s="67">
        <v>15018.8</v>
      </c>
      <c r="G16" s="40">
        <f t="shared" si="0"/>
        <v>27.894986116399362</v>
      </c>
      <c r="H16" s="41">
        <f t="shared" si="1"/>
        <v>43.10656092947697</v>
      </c>
      <c r="I16" s="40">
        <f>F16/E16*100</f>
        <v>116.95882751477676</v>
      </c>
      <c r="J16" s="68" t="s">
        <v>92</v>
      </c>
      <c r="K16" s="68" t="s">
        <v>114</v>
      </c>
    </row>
    <row r="17" spans="1:11" s="6" customFormat="1" ht="63.75" customHeight="1">
      <c r="A17" s="50" t="s">
        <v>109</v>
      </c>
      <c r="B17" s="39" t="s">
        <v>93</v>
      </c>
      <c r="C17" s="62">
        <v>1405508</v>
      </c>
      <c r="D17" s="62">
        <v>1616083</v>
      </c>
      <c r="E17" s="62">
        <v>1616083</v>
      </c>
      <c r="F17" s="62">
        <v>1568896.4</v>
      </c>
      <c r="G17" s="40">
        <f t="shared" si="0"/>
        <v>111.62486446181737</v>
      </c>
      <c r="H17" s="41">
        <f t="shared" si="1"/>
        <v>97.08018709435096</v>
      </c>
      <c r="I17" s="40">
        <f t="shared" si="2"/>
        <v>97.08018709435096</v>
      </c>
      <c r="J17" s="68" t="s">
        <v>94</v>
      </c>
      <c r="K17" s="61" t="s">
        <v>82</v>
      </c>
    </row>
    <row r="18" spans="1:11" s="7" customFormat="1" ht="75.75" customHeight="1">
      <c r="A18" s="50" t="s">
        <v>108</v>
      </c>
      <c r="B18" s="39" t="s">
        <v>95</v>
      </c>
      <c r="C18" s="62">
        <v>3474.3</v>
      </c>
      <c r="D18" s="62">
        <v>2267</v>
      </c>
      <c r="E18" s="62">
        <v>2267</v>
      </c>
      <c r="F18" s="62">
        <v>3760.5</v>
      </c>
      <c r="G18" s="40">
        <f t="shared" si="0"/>
        <v>108.23763060184785</v>
      </c>
      <c r="H18" s="41">
        <f t="shared" si="1"/>
        <v>165.88001764446406</v>
      </c>
      <c r="I18" s="40">
        <f>F18/E18*100</f>
        <v>165.88001764446406</v>
      </c>
      <c r="J18" s="63" t="s">
        <v>94</v>
      </c>
      <c r="K18" s="63" t="s">
        <v>94</v>
      </c>
    </row>
    <row r="19" spans="1:11" s="7" customFormat="1" ht="83.25" customHeight="1">
      <c r="A19" s="38"/>
      <c r="B19" s="39" t="s">
        <v>74</v>
      </c>
      <c r="C19" s="62">
        <v>5813780.9</v>
      </c>
      <c r="D19" s="62">
        <v>6695120</v>
      </c>
      <c r="E19" s="62">
        <v>6695120</v>
      </c>
      <c r="F19" s="67">
        <v>6942797.8</v>
      </c>
      <c r="G19" s="40">
        <f t="shared" si="0"/>
        <v>119.41966715670347</v>
      </c>
      <c r="H19" s="41">
        <f t="shared" si="1"/>
        <v>103.69937805446354</v>
      </c>
      <c r="I19" s="40">
        <f t="shared" si="2"/>
        <v>103.69937805446354</v>
      </c>
      <c r="J19" s="68" t="s">
        <v>96</v>
      </c>
      <c r="K19" s="61" t="s">
        <v>82</v>
      </c>
    </row>
    <row r="20" spans="1:11" s="6" customFormat="1" ht="45.75" customHeight="1">
      <c r="A20" s="42" t="s">
        <v>19</v>
      </c>
      <c r="B20" s="33" t="s">
        <v>18</v>
      </c>
      <c r="C20" s="64">
        <f>C21+C22</f>
        <v>2921737.4</v>
      </c>
      <c r="D20" s="64">
        <f>D21+D22</f>
        <v>2957460.2</v>
      </c>
      <c r="E20" s="64">
        <f>E21+E22</f>
        <v>2992438.1</v>
      </c>
      <c r="F20" s="64">
        <f>F21+F22</f>
        <v>2985002.6</v>
      </c>
      <c r="G20" s="65">
        <f t="shared" si="0"/>
        <v>102.16532806815562</v>
      </c>
      <c r="H20" s="66">
        <f t="shared" si="1"/>
        <v>100.93128556725802</v>
      </c>
      <c r="I20" s="65">
        <f t="shared" si="2"/>
        <v>99.75152368231109</v>
      </c>
      <c r="J20" s="61" t="s">
        <v>82</v>
      </c>
      <c r="K20" s="61" t="s">
        <v>82</v>
      </c>
    </row>
    <row r="21" spans="1:11" s="7" customFormat="1" ht="39" customHeight="1">
      <c r="A21" s="38" t="s">
        <v>20</v>
      </c>
      <c r="B21" s="39" t="s">
        <v>7</v>
      </c>
      <c r="C21" s="62">
        <v>2886477.4</v>
      </c>
      <c r="D21" s="62">
        <v>2922200.2</v>
      </c>
      <c r="E21" s="62">
        <v>2902178.1</v>
      </c>
      <c r="F21" s="62">
        <v>2887839.1</v>
      </c>
      <c r="G21" s="40">
        <f t="shared" si="0"/>
        <v>100.04717514850454</v>
      </c>
      <c r="H21" s="41">
        <f t="shared" si="1"/>
        <v>98.82413600546602</v>
      </c>
      <c r="I21" s="40">
        <f t="shared" si="2"/>
        <v>99.50592281018177</v>
      </c>
      <c r="J21" s="61" t="s">
        <v>82</v>
      </c>
      <c r="K21" s="61" t="s">
        <v>82</v>
      </c>
    </row>
    <row r="22" spans="1:11" s="7" customFormat="1" ht="36.75" customHeight="1">
      <c r="A22" s="38" t="s">
        <v>75</v>
      </c>
      <c r="B22" s="43" t="s">
        <v>35</v>
      </c>
      <c r="C22" s="62">
        <v>35260</v>
      </c>
      <c r="D22" s="62">
        <v>35260</v>
      </c>
      <c r="E22" s="62">
        <v>90260</v>
      </c>
      <c r="F22" s="67">
        <v>97163.5</v>
      </c>
      <c r="G22" s="40">
        <f t="shared" si="0"/>
        <v>275.56296086216673</v>
      </c>
      <c r="H22" s="41">
        <f t="shared" si="1"/>
        <v>275.56296086216673</v>
      </c>
      <c r="I22" s="40">
        <f t="shared" si="2"/>
        <v>107.64846000443164</v>
      </c>
      <c r="J22" s="80" t="s">
        <v>97</v>
      </c>
      <c r="K22" s="80" t="s">
        <v>97</v>
      </c>
    </row>
    <row r="23" spans="1:11" s="7" customFormat="1" ht="30" customHeight="1">
      <c r="A23" s="42" t="s">
        <v>22</v>
      </c>
      <c r="B23" s="44" t="s">
        <v>21</v>
      </c>
      <c r="C23" s="60">
        <f>C24+C25+C26</f>
        <v>6857166.899999999</v>
      </c>
      <c r="D23" s="60">
        <f>D24+D25+D26</f>
        <v>6857166.899999999</v>
      </c>
      <c r="E23" s="60">
        <f>E24+E25+E26</f>
        <v>6394066.899999999</v>
      </c>
      <c r="F23" s="60">
        <f>F24+F25+F26</f>
        <v>6409572.100000001</v>
      </c>
      <c r="G23" s="35">
        <f t="shared" si="0"/>
        <v>93.47259872003409</v>
      </c>
      <c r="H23" s="36">
        <f t="shared" si="1"/>
        <v>93.47259872003409</v>
      </c>
      <c r="I23" s="35">
        <f t="shared" si="2"/>
        <v>100.24249355289044</v>
      </c>
      <c r="J23" s="61" t="s">
        <v>82</v>
      </c>
      <c r="K23" s="61" t="s">
        <v>82</v>
      </c>
    </row>
    <row r="24" spans="1:11" s="6" customFormat="1" ht="58.5" customHeight="1">
      <c r="A24" s="38" t="s">
        <v>23</v>
      </c>
      <c r="B24" s="43" t="s">
        <v>5</v>
      </c>
      <c r="C24" s="62">
        <v>6103693.1</v>
      </c>
      <c r="D24" s="62">
        <v>6103693.1</v>
      </c>
      <c r="E24" s="62">
        <v>5640693.1</v>
      </c>
      <c r="F24" s="67">
        <v>5639998.9</v>
      </c>
      <c r="G24" s="40">
        <f t="shared" si="0"/>
        <v>92.40305512739494</v>
      </c>
      <c r="H24" s="41">
        <f t="shared" si="1"/>
        <v>92.40305512739494</v>
      </c>
      <c r="I24" s="40">
        <f t="shared" si="2"/>
        <v>99.9876930017696</v>
      </c>
      <c r="J24" s="80" t="s">
        <v>98</v>
      </c>
      <c r="K24" s="96" t="s">
        <v>82</v>
      </c>
    </row>
    <row r="25" spans="1:11" s="7" customFormat="1" ht="40.5" customHeight="1">
      <c r="A25" s="38" t="s">
        <v>24</v>
      </c>
      <c r="B25" s="43" t="s">
        <v>2</v>
      </c>
      <c r="C25" s="62">
        <v>751793.8</v>
      </c>
      <c r="D25" s="62">
        <v>751793.8</v>
      </c>
      <c r="E25" s="62">
        <v>751793.8</v>
      </c>
      <c r="F25" s="62">
        <v>767997.9</v>
      </c>
      <c r="G25" s="40">
        <f t="shared" si="0"/>
        <v>102.15539154486244</v>
      </c>
      <c r="H25" s="41">
        <f t="shared" si="1"/>
        <v>102.15539154486244</v>
      </c>
      <c r="I25" s="40">
        <f t="shared" si="2"/>
        <v>102.15539154486244</v>
      </c>
      <c r="J25" s="61" t="s">
        <v>82</v>
      </c>
      <c r="K25" s="61" t="s">
        <v>82</v>
      </c>
    </row>
    <row r="26" spans="1:11" s="7" customFormat="1" ht="37.5">
      <c r="A26" s="38" t="s">
        <v>25</v>
      </c>
      <c r="B26" s="43" t="s">
        <v>6</v>
      </c>
      <c r="C26" s="62">
        <v>1680</v>
      </c>
      <c r="D26" s="62">
        <v>1680</v>
      </c>
      <c r="E26" s="62">
        <v>1580</v>
      </c>
      <c r="F26" s="67">
        <v>1575.3</v>
      </c>
      <c r="G26" s="40">
        <f>F26/C26*100</f>
        <v>93.76785714285714</v>
      </c>
      <c r="H26" s="41">
        <f t="shared" si="1"/>
        <v>93.76785714285714</v>
      </c>
      <c r="I26" s="40">
        <f t="shared" si="2"/>
        <v>99.70253164556962</v>
      </c>
      <c r="J26" s="68" t="s">
        <v>115</v>
      </c>
      <c r="K26" s="61" t="s">
        <v>82</v>
      </c>
    </row>
    <row r="27" spans="1:11" s="6" customFormat="1" ht="41.25" customHeight="1">
      <c r="A27" s="42" t="s">
        <v>27</v>
      </c>
      <c r="B27" s="44" t="s">
        <v>26</v>
      </c>
      <c r="C27" s="64">
        <f>C28+C29</f>
        <v>2812600.8</v>
      </c>
      <c r="D27" s="64">
        <f>D28+D29</f>
        <v>2812600.8</v>
      </c>
      <c r="E27" s="64">
        <f>E28+E29</f>
        <v>2826600.8</v>
      </c>
      <c r="F27" s="64">
        <f>F28+F29</f>
        <v>3112398.5</v>
      </c>
      <c r="G27" s="65">
        <f t="shared" si="0"/>
        <v>110.65909175592925</v>
      </c>
      <c r="H27" s="66">
        <f t="shared" si="1"/>
        <v>110.65909175592925</v>
      </c>
      <c r="I27" s="65">
        <f t="shared" si="2"/>
        <v>110.11100329413337</v>
      </c>
      <c r="J27" s="61" t="s">
        <v>82</v>
      </c>
      <c r="K27" s="61" t="s">
        <v>82</v>
      </c>
    </row>
    <row r="28" spans="1:11" s="6" customFormat="1" ht="42.75" customHeight="1">
      <c r="A28" s="38" t="s">
        <v>28</v>
      </c>
      <c r="B28" s="43" t="s">
        <v>3</v>
      </c>
      <c r="C28" s="62">
        <v>2797884.8</v>
      </c>
      <c r="D28" s="62">
        <v>2797884.8</v>
      </c>
      <c r="E28" s="62">
        <v>2812884.8</v>
      </c>
      <c r="F28" s="62">
        <v>3098072.5</v>
      </c>
      <c r="G28" s="40">
        <f t="shared" si="0"/>
        <v>110.72909435013194</v>
      </c>
      <c r="H28" s="41">
        <f t="shared" si="1"/>
        <v>110.72909435013194</v>
      </c>
      <c r="I28" s="40">
        <f t="shared" si="2"/>
        <v>110.13861996765742</v>
      </c>
      <c r="J28" s="80" t="s">
        <v>99</v>
      </c>
      <c r="K28" s="80" t="s">
        <v>99</v>
      </c>
    </row>
    <row r="29" spans="1:12" s="6" customFormat="1" ht="56.25" customHeight="1">
      <c r="A29" s="38" t="s">
        <v>29</v>
      </c>
      <c r="B29" s="43" t="s">
        <v>4</v>
      </c>
      <c r="C29" s="62">
        <v>14716</v>
      </c>
      <c r="D29" s="62">
        <v>14716</v>
      </c>
      <c r="E29" s="62">
        <v>13716</v>
      </c>
      <c r="F29" s="62">
        <v>14326</v>
      </c>
      <c r="G29" s="40">
        <f t="shared" si="0"/>
        <v>97.34982332155478</v>
      </c>
      <c r="H29" s="41">
        <f t="shared" si="1"/>
        <v>97.34982332155478</v>
      </c>
      <c r="I29" s="40">
        <f t="shared" si="2"/>
        <v>104.44736074657335</v>
      </c>
      <c r="J29" s="61" t="s">
        <v>82</v>
      </c>
      <c r="K29" s="61" t="s">
        <v>82</v>
      </c>
      <c r="L29" s="9"/>
    </row>
    <row r="30" spans="1:12" s="3" customFormat="1" ht="45" customHeight="1">
      <c r="A30" s="42" t="s">
        <v>31</v>
      </c>
      <c r="B30" s="44" t="s">
        <v>30</v>
      </c>
      <c r="C30" s="60">
        <v>82750.7</v>
      </c>
      <c r="D30" s="60">
        <v>113911.3</v>
      </c>
      <c r="E30" s="60">
        <v>113586.3</v>
      </c>
      <c r="F30" s="60">
        <v>108709.3</v>
      </c>
      <c r="G30" s="35">
        <f t="shared" si="0"/>
        <v>131.36964400301144</v>
      </c>
      <c r="H30" s="36">
        <f t="shared" si="1"/>
        <v>95.4332888835436</v>
      </c>
      <c r="I30" s="35">
        <f t="shared" si="2"/>
        <v>95.70634838884618</v>
      </c>
      <c r="J30" s="68" t="s">
        <v>110</v>
      </c>
      <c r="K30" s="61" t="s">
        <v>82</v>
      </c>
      <c r="L30" s="10"/>
    </row>
    <row r="31" spans="1:12" s="3" customFormat="1" ht="77.25" customHeight="1">
      <c r="A31" s="69" t="s">
        <v>33</v>
      </c>
      <c r="B31" s="55" t="s">
        <v>32</v>
      </c>
      <c r="C31" s="70">
        <v>48</v>
      </c>
      <c r="D31" s="70">
        <v>48</v>
      </c>
      <c r="E31" s="70">
        <v>22.1</v>
      </c>
      <c r="F31" s="71">
        <v>28.1</v>
      </c>
      <c r="G31" s="65">
        <f t="shared" si="0"/>
        <v>58.54166666666667</v>
      </c>
      <c r="H31" s="66">
        <f t="shared" si="1"/>
        <v>58.54166666666667</v>
      </c>
      <c r="I31" s="65">
        <f t="shared" si="2"/>
        <v>127.14932126696831</v>
      </c>
      <c r="J31" s="76" t="s">
        <v>114</v>
      </c>
      <c r="K31" s="76" t="s">
        <v>116</v>
      </c>
      <c r="L31" s="11"/>
    </row>
    <row r="32" spans="1:12" s="3" customFormat="1" ht="22.5" customHeight="1">
      <c r="A32" s="46"/>
      <c r="B32" s="55" t="s">
        <v>34</v>
      </c>
      <c r="C32" s="79">
        <f>C33+C34+C35+C36+C37+C38+C39</f>
        <v>1022064.1</v>
      </c>
      <c r="D32" s="79">
        <f>D33+D34+D35+D36+D37+D38+D39</f>
        <v>1820107.3000000003</v>
      </c>
      <c r="E32" s="79">
        <f>E33+E34+E35+E36+E37+E38+E39</f>
        <v>1820107.4</v>
      </c>
      <c r="F32" s="79">
        <f>F33+F34+F35+F36+F37+F38+F39</f>
        <v>2665823.3000000003</v>
      </c>
      <c r="G32" s="35">
        <f t="shared" si="0"/>
        <v>260.8274079874247</v>
      </c>
      <c r="H32" s="36">
        <f t="shared" si="1"/>
        <v>146.46517268514881</v>
      </c>
      <c r="I32" s="35">
        <f t="shared" si="2"/>
        <v>146.46516463808678</v>
      </c>
      <c r="J32" s="72" t="s">
        <v>82</v>
      </c>
      <c r="K32" s="72" t="s">
        <v>82</v>
      </c>
      <c r="L32" s="11"/>
    </row>
    <row r="33" spans="1:12" s="3" customFormat="1" ht="78.75" customHeight="1">
      <c r="A33" s="46" t="s">
        <v>36</v>
      </c>
      <c r="B33" s="45" t="s">
        <v>43</v>
      </c>
      <c r="C33" s="73">
        <v>137220.4</v>
      </c>
      <c r="D33" s="73">
        <v>651591.6</v>
      </c>
      <c r="E33" s="73">
        <v>652195.9</v>
      </c>
      <c r="F33" s="73">
        <v>1199366.5</v>
      </c>
      <c r="G33" s="74">
        <f t="shared" si="0"/>
        <v>874.0438739429414</v>
      </c>
      <c r="H33" s="75">
        <f t="shared" si="1"/>
        <v>184.06721326671493</v>
      </c>
      <c r="I33" s="74">
        <f t="shared" si="2"/>
        <v>183.8966635638157</v>
      </c>
      <c r="J33" s="81" t="s">
        <v>100</v>
      </c>
      <c r="K33" s="81" t="s">
        <v>100</v>
      </c>
      <c r="L33" s="11"/>
    </row>
    <row r="34" spans="1:11" s="3" customFormat="1" ht="95.25" customHeight="1">
      <c r="A34" s="46" t="s">
        <v>37</v>
      </c>
      <c r="B34" s="45" t="s">
        <v>44</v>
      </c>
      <c r="C34" s="73">
        <v>277589.2</v>
      </c>
      <c r="D34" s="73">
        <v>266470.7</v>
      </c>
      <c r="E34" s="73">
        <v>266470.7</v>
      </c>
      <c r="F34" s="73">
        <v>296595</v>
      </c>
      <c r="G34" s="74">
        <f t="shared" si="0"/>
        <v>106.84673611221184</v>
      </c>
      <c r="H34" s="75">
        <f t="shared" si="1"/>
        <v>111.30492020323435</v>
      </c>
      <c r="I34" s="74">
        <f t="shared" si="2"/>
        <v>111.30492020323435</v>
      </c>
      <c r="J34" s="76" t="s">
        <v>101</v>
      </c>
      <c r="K34" s="76" t="s">
        <v>101</v>
      </c>
    </row>
    <row r="35" spans="1:11" s="3" customFormat="1" ht="38.25" customHeight="1">
      <c r="A35" s="46" t="s">
        <v>38</v>
      </c>
      <c r="B35" s="45" t="s">
        <v>45</v>
      </c>
      <c r="C35" s="73">
        <v>93767.5</v>
      </c>
      <c r="D35" s="73">
        <v>231011.6</v>
      </c>
      <c r="E35" s="73">
        <v>231010.7</v>
      </c>
      <c r="F35" s="73">
        <v>256643.1</v>
      </c>
      <c r="G35" s="74">
        <f t="shared" si="0"/>
        <v>273.7015490441784</v>
      </c>
      <c r="H35" s="75">
        <f t="shared" si="1"/>
        <v>111.09533027778691</v>
      </c>
      <c r="I35" s="74">
        <f t="shared" si="2"/>
        <v>111.09576309668772</v>
      </c>
      <c r="J35" s="82" t="s">
        <v>102</v>
      </c>
      <c r="K35" s="82" t="s">
        <v>102</v>
      </c>
    </row>
    <row r="36" spans="1:11" s="3" customFormat="1" ht="63.75" customHeight="1">
      <c r="A36" s="46" t="s">
        <v>39</v>
      </c>
      <c r="B36" s="45" t="s">
        <v>46</v>
      </c>
      <c r="C36" s="73">
        <v>2722.5</v>
      </c>
      <c r="D36" s="73">
        <v>7185.8</v>
      </c>
      <c r="E36" s="73">
        <v>6288.8</v>
      </c>
      <c r="F36" s="73">
        <v>6629.6</v>
      </c>
      <c r="G36" s="74">
        <f t="shared" si="0"/>
        <v>243.51147842056932</v>
      </c>
      <c r="H36" s="75">
        <f t="shared" si="1"/>
        <v>92.25973447632832</v>
      </c>
      <c r="I36" s="74">
        <f t="shared" si="2"/>
        <v>105.41915786795573</v>
      </c>
      <c r="J36" s="76" t="s">
        <v>103</v>
      </c>
      <c r="K36" s="76" t="s">
        <v>111</v>
      </c>
    </row>
    <row r="37" spans="1:11" ht="44.25" customHeight="1">
      <c r="A37" s="46" t="s">
        <v>40</v>
      </c>
      <c r="B37" s="47" t="s">
        <v>47</v>
      </c>
      <c r="C37" s="77">
        <v>1351.6</v>
      </c>
      <c r="D37" s="73">
        <v>3025</v>
      </c>
      <c r="E37" s="73">
        <v>3025</v>
      </c>
      <c r="F37" s="73">
        <v>3191</v>
      </c>
      <c r="G37" s="74">
        <f t="shared" si="0"/>
        <v>236.09055933708197</v>
      </c>
      <c r="H37" s="75">
        <f t="shared" si="1"/>
        <v>105.48760330578513</v>
      </c>
      <c r="I37" s="74">
        <f t="shared" si="2"/>
        <v>105.48760330578513</v>
      </c>
      <c r="J37" s="76" t="s">
        <v>104</v>
      </c>
      <c r="K37" s="61" t="s">
        <v>82</v>
      </c>
    </row>
    <row r="38" spans="1:11" ht="81" customHeight="1">
      <c r="A38" s="54" t="s">
        <v>41</v>
      </c>
      <c r="B38" s="39" t="s">
        <v>48</v>
      </c>
      <c r="C38" s="74">
        <v>509412.9</v>
      </c>
      <c r="D38" s="74">
        <v>660807.1</v>
      </c>
      <c r="E38" s="74">
        <v>660844.4</v>
      </c>
      <c r="F38" s="74">
        <v>897716.1</v>
      </c>
      <c r="G38" s="74">
        <f>F38/C38*100</f>
        <v>176.22563150638703</v>
      </c>
      <c r="H38" s="75">
        <f t="shared" si="1"/>
        <v>135.8514610390839</v>
      </c>
      <c r="I38" s="74">
        <f t="shared" si="2"/>
        <v>135.8437931833878</v>
      </c>
      <c r="J38" s="63" t="s">
        <v>105</v>
      </c>
      <c r="K38" s="63" t="s">
        <v>105</v>
      </c>
    </row>
    <row r="39" spans="1:11" ht="45" customHeight="1">
      <c r="A39" s="54" t="s">
        <v>42</v>
      </c>
      <c r="B39" s="39" t="s">
        <v>49</v>
      </c>
      <c r="C39" s="78">
        <v>0</v>
      </c>
      <c r="D39" s="78">
        <v>15.5</v>
      </c>
      <c r="E39" s="78">
        <v>271.9</v>
      </c>
      <c r="F39" s="78">
        <v>5682</v>
      </c>
      <c r="G39" s="74" t="s">
        <v>82</v>
      </c>
      <c r="H39" s="75">
        <f t="shared" si="1"/>
        <v>36658.06451612903</v>
      </c>
      <c r="I39" s="74">
        <f t="shared" si="2"/>
        <v>2089.738874586245</v>
      </c>
      <c r="J39" s="68" t="s">
        <v>117</v>
      </c>
      <c r="K39" s="68" t="s">
        <v>117</v>
      </c>
    </row>
    <row r="40" spans="1:11" ht="45" customHeight="1">
      <c r="A40" s="59" t="s">
        <v>112</v>
      </c>
      <c r="B40" s="33" t="s">
        <v>113</v>
      </c>
      <c r="C40" s="86">
        <v>50351343.3</v>
      </c>
      <c r="D40" s="86">
        <v>53582504.5</v>
      </c>
      <c r="E40" s="85">
        <v>53883641.1</v>
      </c>
      <c r="F40" s="85">
        <v>53664532.52652001</v>
      </c>
      <c r="G40" s="85">
        <f aca="true" t="shared" si="3" ref="G40:G48">F40/C40*100</f>
        <v>106.58014068617709</v>
      </c>
      <c r="H40" s="85">
        <f>F40/D40*100</f>
        <v>100.1530873319294</v>
      </c>
      <c r="I40" s="56">
        <f>F40/E40*100</f>
        <v>99.59336717228636</v>
      </c>
      <c r="J40" s="61" t="s">
        <v>82</v>
      </c>
      <c r="K40" s="61" t="s">
        <v>82</v>
      </c>
    </row>
    <row r="41" spans="1:11" ht="77.25" customHeight="1">
      <c r="A41" s="59" t="s">
        <v>76</v>
      </c>
      <c r="B41" s="33" t="s">
        <v>77</v>
      </c>
      <c r="C41" s="87">
        <v>50119593</v>
      </c>
      <c r="D41" s="87">
        <v>52358459.9</v>
      </c>
      <c r="E41" s="88">
        <v>52656568.1</v>
      </c>
      <c r="F41" s="88">
        <v>52499224.71893</v>
      </c>
      <c r="G41" s="85">
        <f t="shared" si="3"/>
        <v>104.74790710876283</v>
      </c>
      <c r="H41" s="88">
        <f aca="true" t="shared" si="4" ref="H41:H50">F41/D41*100</f>
        <v>100.26884828010382</v>
      </c>
      <c r="I41" s="56">
        <f aca="true" t="shared" si="5" ref="I41:I50">F41/E41*100</f>
        <v>99.70118944939368</v>
      </c>
      <c r="J41" s="37" t="s">
        <v>82</v>
      </c>
      <c r="K41" s="37" t="s">
        <v>82</v>
      </c>
    </row>
    <row r="42" spans="1:11" ht="44.25" customHeight="1">
      <c r="A42" s="54" t="s">
        <v>67</v>
      </c>
      <c r="B42" s="39" t="s">
        <v>50</v>
      </c>
      <c r="C42" s="89">
        <v>14870322.2</v>
      </c>
      <c r="D42" s="89">
        <v>14870322.2</v>
      </c>
      <c r="E42" s="90">
        <v>14982858</v>
      </c>
      <c r="F42" s="90">
        <v>14982858</v>
      </c>
      <c r="G42" s="91">
        <f t="shared" si="3"/>
        <v>100.75678118124436</v>
      </c>
      <c r="H42" s="90">
        <f t="shared" si="4"/>
        <v>100.75678118124436</v>
      </c>
      <c r="I42" s="57">
        <f t="shared" si="5"/>
        <v>100</v>
      </c>
      <c r="J42" s="53" t="s">
        <v>82</v>
      </c>
      <c r="K42" s="53" t="s">
        <v>82</v>
      </c>
    </row>
    <row r="43" spans="1:11" ht="48.75" customHeight="1">
      <c r="A43" s="54" t="s">
        <v>68</v>
      </c>
      <c r="B43" s="39" t="s">
        <v>51</v>
      </c>
      <c r="C43" s="89">
        <v>13073670.2</v>
      </c>
      <c r="D43" s="89">
        <v>13073670.2</v>
      </c>
      <c r="E43" s="90">
        <v>13073670.2</v>
      </c>
      <c r="F43" s="90">
        <v>13073670.2</v>
      </c>
      <c r="G43" s="91">
        <f t="shared" si="3"/>
        <v>100</v>
      </c>
      <c r="H43" s="90">
        <f t="shared" si="4"/>
        <v>100</v>
      </c>
      <c r="I43" s="57">
        <f t="shared" si="5"/>
        <v>100</v>
      </c>
      <c r="J43" s="53" t="s">
        <v>82</v>
      </c>
      <c r="K43" s="53" t="s">
        <v>82</v>
      </c>
    </row>
    <row r="44" spans="1:11" ht="138.75" customHeight="1">
      <c r="A44" s="54" t="s">
        <v>69</v>
      </c>
      <c r="B44" s="39" t="s">
        <v>52</v>
      </c>
      <c r="C44" s="92">
        <v>25600577.5</v>
      </c>
      <c r="D44" s="92">
        <v>23370447</v>
      </c>
      <c r="E44" s="90">
        <v>23476305.654680006</v>
      </c>
      <c r="F44" s="90">
        <v>23375731.799999997</v>
      </c>
      <c r="G44" s="91">
        <f t="shared" si="3"/>
        <v>91.3093925322583</v>
      </c>
      <c r="H44" s="90">
        <f t="shared" si="4"/>
        <v>100.02261317466454</v>
      </c>
      <c r="I44" s="57">
        <f t="shared" si="5"/>
        <v>99.57159420157762</v>
      </c>
      <c r="J44" s="58" t="s">
        <v>83</v>
      </c>
      <c r="K44" s="53" t="s">
        <v>82</v>
      </c>
    </row>
    <row r="45" spans="1:11" ht="132.75" customHeight="1">
      <c r="A45" s="54" t="s">
        <v>70</v>
      </c>
      <c r="B45" s="39" t="s">
        <v>53</v>
      </c>
      <c r="C45" s="93">
        <v>3553498.6</v>
      </c>
      <c r="D45" s="93">
        <v>3862904.5</v>
      </c>
      <c r="E45" s="90">
        <v>3929365.0999999996</v>
      </c>
      <c r="F45" s="90">
        <v>3926827.1999999997</v>
      </c>
      <c r="G45" s="91">
        <f t="shared" si="3"/>
        <v>110.5059447610307</v>
      </c>
      <c r="H45" s="90">
        <f t="shared" si="4"/>
        <v>101.65478333725308</v>
      </c>
      <c r="I45" s="57">
        <f t="shared" si="5"/>
        <v>99.93541195751955</v>
      </c>
      <c r="J45" s="58" t="s">
        <v>84</v>
      </c>
      <c r="K45" s="53" t="s">
        <v>82</v>
      </c>
    </row>
    <row r="46" spans="1:11" ht="229.5" customHeight="1">
      <c r="A46" s="54" t="s">
        <v>71</v>
      </c>
      <c r="B46" s="39" t="s">
        <v>54</v>
      </c>
      <c r="C46" s="94">
        <v>6095194.7</v>
      </c>
      <c r="D46" s="94">
        <v>10254786.2</v>
      </c>
      <c r="E46" s="90">
        <v>10268039.318930002</v>
      </c>
      <c r="F46" s="90">
        <v>10213807.71893</v>
      </c>
      <c r="G46" s="91">
        <f t="shared" si="3"/>
        <v>167.57147591905473</v>
      </c>
      <c r="H46" s="90">
        <f t="shared" si="4"/>
        <v>99.60039653415691</v>
      </c>
      <c r="I46" s="57">
        <f t="shared" si="5"/>
        <v>99.4718407447075</v>
      </c>
      <c r="J46" s="58" t="s">
        <v>85</v>
      </c>
      <c r="K46" s="53" t="s">
        <v>82</v>
      </c>
    </row>
    <row r="47" spans="1:11" ht="101.25" customHeight="1">
      <c r="A47" s="59" t="s">
        <v>55</v>
      </c>
      <c r="B47" s="33" t="s">
        <v>56</v>
      </c>
      <c r="C47" s="83">
        <v>207250.3</v>
      </c>
      <c r="D47" s="83">
        <v>1192255.6</v>
      </c>
      <c r="E47" s="95">
        <v>1195284.0075899998</v>
      </c>
      <c r="F47" s="95">
        <v>1195704.0075899998</v>
      </c>
      <c r="G47" s="85">
        <f t="shared" si="3"/>
        <v>576.9371661174918</v>
      </c>
      <c r="H47" s="95">
        <f t="shared" si="4"/>
        <v>100.28923391846511</v>
      </c>
      <c r="I47" s="56">
        <f>F47/E47*100</f>
        <v>100.03513809248122</v>
      </c>
      <c r="J47" s="58" t="s">
        <v>86</v>
      </c>
      <c r="K47" s="53" t="s">
        <v>82</v>
      </c>
    </row>
    <row r="48" spans="1:11" ht="190.5" customHeight="1">
      <c r="A48" s="59" t="s">
        <v>57</v>
      </c>
      <c r="B48" s="33" t="s">
        <v>63</v>
      </c>
      <c r="C48" s="83">
        <v>24500</v>
      </c>
      <c r="D48" s="83">
        <v>96562.6</v>
      </c>
      <c r="E48" s="84">
        <v>96562.6</v>
      </c>
      <c r="F48" s="84">
        <v>96562.6</v>
      </c>
      <c r="G48" s="85">
        <f t="shared" si="3"/>
        <v>394.13306122448984</v>
      </c>
      <c r="H48" s="84">
        <f>F48/D48*100</f>
        <v>100</v>
      </c>
      <c r="I48" s="56">
        <f>F48/E48*100</f>
        <v>100</v>
      </c>
      <c r="J48" s="58" t="s">
        <v>87</v>
      </c>
      <c r="K48" s="53" t="s">
        <v>82</v>
      </c>
    </row>
    <row r="49" spans="1:11" ht="210" customHeight="1">
      <c r="A49" s="59" t="s">
        <v>58</v>
      </c>
      <c r="B49" s="33" t="s">
        <v>59</v>
      </c>
      <c r="C49" s="84">
        <v>0</v>
      </c>
      <c r="D49" s="84">
        <v>21030.7</v>
      </c>
      <c r="E49" s="84">
        <v>21030.7</v>
      </c>
      <c r="F49" s="84">
        <v>72194.6</v>
      </c>
      <c r="G49" s="85" t="s">
        <v>82</v>
      </c>
      <c r="H49" s="84">
        <f t="shared" si="4"/>
        <v>343.28196398598243</v>
      </c>
      <c r="I49" s="56">
        <f>F49/E49*100</f>
        <v>343.28196398598243</v>
      </c>
      <c r="J49" s="37" t="s">
        <v>82</v>
      </c>
      <c r="K49" s="37" t="s">
        <v>82</v>
      </c>
    </row>
    <row r="50" spans="1:11" ht="98.25" customHeight="1">
      <c r="A50" s="59" t="s">
        <v>60</v>
      </c>
      <c r="B50" s="33" t="s">
        <v>61</v>
      </c>
      <c r="C50" s="84">
        <v>0</v>
      </c>
      <c r="D50" s="84">
        <v>-85804.3</v>
      </c>
      <c r="E50" s="84">
        <v>-85804.3</v>
      </c>
      <c r="F50" s="84">
        <v>-199153.4</v>
      </c>
      <c r="G50" s="85" t="s">
        <v>82</v>
      </c>
      <c r="H50" s="84">
        <f t="shared" si="4"/>
        <v>232.10188766763434</v>
      </c>
      <c r="I50" s="56">
        <f t="shared" si="5"/>
        <v>232.10188766763434</v>
      </c>
      <c r="J50" s="37" t="s">
        <v>82</v>
      </c>
      <c r="K50" s="37" t="s">
        <v>82</v>
      </c>
    </row>
    <row r="51" spans="1:11" ht="18.75">
      <c r="A51" s="51" t="s">
        <v>62</v>
      </c>
      <c r="B51" s="52"/>
      <c r="C51" s="49">
        <v>104111669.1</v>
      </c>
      <c r="D51" s="86">
        <v>120953319.2</v>
      </c>
      <c r="E51" s="49">
        <v>121254455.9</v>
      </c>
      <c r="F51" s="85">
        <v>128901496.5</v>
      </c>
      <c r="G51" s="85">
        <f>F51/C51*100</f>
        <v>123.81080585327011</v>
      </c>
      <c r="H51" s="84">
        <f>F51/D51*100</f>
        <v>106.5712767144963</v>
      </c>
      <c r="I51" s="48">
        <f>F51/E51*100</f>
        <v>106.30660584243321</v>
      </c>
      <c r="J51" s="34" t="s">
        <v>82</v>
      </c>
      <c r="K51" s="34" t="s">
        <v>82</v>
      </c>
    </row>
  </sheetData>
  <sheetProtection/>
  <mergeCells count="2">
    <mergeCell ref="F4:H4"/>
    <mergeCell ref="A5:K5"/>
  </mergeCells>
  <printOptions/>
  <pageMargins left="0.2362204724409449" right="0.03937007874015748" top="0.3937007874015748" bottom="0.1968503937007874" header="0.31496062992125984" footer="0.11811023622047245"/>
  <pageSetup fitToHeight="2" fitToWidth="1" horizontalDpi="600" verticalDpi="600" orientation="landscape" paperSize="8" scale="49" r:id="rId1"/>
  <headerFooter differentFirst="1" alignWithMargins="0">
    <oddHeader>&amp;C&amp;P</oddHead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Васько Галина Борисовна</cp:lastModifiedBy>
  <cp:lastPrinted>2024-04-18T03:13:58Z</cp:lastPrinted>
  <dcterms:created xsi:type="dcterms:W3CDTF">2010-04-08T01:53:54Z</dcterms:created>
  <dcterms:modified xsi:type="dcterms:W3CDTF">2024-04-18T06:43:19Z</dcterms:modified>
  <cp:category/>
  <cp:version/>
  <cp:contentType/>
  <cp:contentStatus/>
</cp:coreProperties>
</file>