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Почта - Дутченко О.А\Закл. на законопроект об исполн. бюджета 2023\Приложения\"/>
    </mc:Choice>
  </mc:AlternateContent>
  <bookViews>
    <workbookView xWindow="0" yWindow="0" windowWidth="28800" windowHeight="12000"/>
  </bookViews>
  <sheets>
    <sheet name="ПНО23" sheetId="1" r:id="rId1"/>
  </sheets>
  <externalReferences>
    <externalReference r:id="rId2"/>
  </externalReferences>
  <definedNames>
    <definedName name="_xlnm._FilterDatabase" localSheetId="0" hidden="1">ПНО23!$A$4:$H$6</definedName>
    <definedName name="_xlnm.Print_Titles" localSheetId="0">ПНО23!$4:$7</definedName>
    <definedName name="_xlnm.Print_Area" localSheetId="0">ПНО23!$A$1:$H$43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1" l="1"/>
  <c r="H43" i="1" s="1"/>
  <c r="F41" i="1"/>
  <c r="E41" i="1"/>
  <c r="D41" i="1"/>
  <c r="G41" i="1" s="1"/>
  <c r="C41" i="1"/>
  <c r="G40" i="1"/>
  <c r="E40" i="1"/>
  <c r="F40" i="1" s="1"/>
  <c r="D40" i="1"/>
  <c r="C40" i="1"/>
  <c r="B40" i="1"/>
  <c r="E39" i="1"/>
  <c r="G39" i="1" s="1"/>
  <c r="D39" i="1"/>
  <c r="C39" i="1"/>
  <c r="F38" i="1"/>
  <c r="E38" i="1"/>
  <c r="D38" i="1"/>
  <c r="G38" i="1" s="1"/>
  <c r="C38" i="1"/>
  <c r="G37" i="1"/>
  <c r="E37" i="1"/>
  <c r="F37" i="1" s="1"/>
  <c r="D37" i="1"/>
  <c r="C37" i="1"/>
  <c r="E36" i="1"/>
  <c r="D36" i="1"/>
  <c r="G36" i="1" s="1"/>
  <c r="C36" i="1"/>
  <c r="E35" i="1"/>
  <c r="G35" i="1" s="1"/>
  <c r="D35" i="1"/>
  <c r="C35" i="1"/>
  <c r="F34" i="1"/>
  <c r="E34" i="1"/>
  <c r="D34" i="1"/>
  <c r="G34" i="1" s="1"/>
  <c r="C34" i="1"/>
  <c r="G33" i="1"/>
  <c r="E33" i="1"/>
  <c r="F33" i="1" s="1"/>
  <c r="D33" i="1"/>
  <c r="C33" i="1"/>
  <c r="E32" i="1"/>
  <c r="D32" i="1"/>
  <c r="G32" i="1" s="1"/>
  <c r="C32" i="1"/>
  <c r="E31" i="1"/>
  <c r="G31" i="1" s="1"/>
  <c r="D31" i="1"/>
  <c r="C31" i="1"/>
  <c r="F30" i="1"/>
  <c r="E30" i="1"/>
  <c r="D30" i="1"/>
  <c r="G30" i="1" s="1"/>
  <c r="C30" i="1"/>
  <c r="G29" i="1"/>
  <c r="E29" i="1"/>
  <c r="F29" i="1" s="1"/>
  <c r="D29" i="1"/>
  <c r="C29" i="1"/>
  <c r="E28" i="1"/>
  <c r="D28" i="1"/>
  <c r="G28" i="1" s="1"/>
  <c r="C28" i="1"/>
  <c r="E27" i="1"/>
  <c r="G27" i="1" s="1"/>
  <c r="D27" i="1"/>
  <c r="C27" i="1"/>
  <c r="F26" i="1"/>
  <c r="E26" i="1"/>
  <c r="D26" i="1"/>
  <c r="G26" i="1" s="1"/>
  <c r="C26" i="1"/>
  <c r="G25" i="1"/>
  <c r="E25" i="1"/>
  <c r="F25" i="1" s="1"/>
  <c r="D25" i="1"/>
  <c r="C25" i="1"/>
  <c r="E24" i="1"/>
  <c r="D24" i="1"/>
  <c r="G24" i="1" s="1"/>
  <c r="C24" i="1"/>
  <c r="E23" i="1"/>
  <c r="G23" i="1" s="1"/>
  <c r="D23" i="1"/>
  <c r="C23" i="1"/>
  <c r="F22" i="1"/>
  <c r="E22" i="1"/>
  <c r="D22" i="1"/>
  <c r="G22" i="1" s="1"/>
  <c r="C22" i="1"/>
  <c r="G21" i="1"/>
  <c r="E21" i="1"/>
  <c r="F21" i="1" s="1"/>
  <c r="D21" i="1"/>
  <c r="C21" i="1"/>
  <c r="E20" i="1"/>
  <c r="D20" i="1"/>
  <c r="G20" i="1" s="1"/>
  <c r="C20" i="1"/>
  <c r="E19" i="1"/>
  <c r="E42" i="1" s="1"/>
  <c r="D19" i="1"/>
  <c r="D42" i="1" s="1"/>
  <c r="C19" i="1"/>
  <c r="F16" i="1"/>
  <c r="E16" i="1"/>
  <c r="D16" i="1"/>
  <c r="G16" i="1" s="1"/>
  <c r="C16" i="1"/>
  <c r="G15" i="1"/>
  <c r="E15" i="1"/>
  <c r="F15" i="1" s="1"/>
  <c r="D15" i="1"/>
  <c r="C15" i="1"/>
  <c r="E14" i="1"/>
  <c r="D14" i="1"/>
  <c r="G14" i="1" s="1"/>
  <c r="C14" i="1"/>
  <c r="E13" i="1"/>
  <c r="G13" i="1" s="1"/>
  <c r="D13" i="1"/>
  <c r="C13" i="1"/>
  <c r="F12" i="1"/>
  <c r="E12" i="1"/>
  <c r="D12" i="1"/>
  <c r="G12" i="1" s="1"/>
  <c r="C12" i="1"/>
  <c r="G11" i="1"/>
  <c r="E11" i="1"/>
  <c r="F11" i="1" s="1"/>
  <c r="D11" i="1"/>
  <c r="C11" i="1"/>
  <c r="E10" i="1"/>
  <c r="D10" i="1"/>
  <c r="G10" i="1" s="1"/>
  <c r="C10" i="1"/>
  <c r="E9" i="1"/>
  <c r="E17" i="1" s="1"/>
  <c r="D9" i="1"/>
  <c r="D17" i="1" s="1"/>
  <c r="G17" i="1" s="1"/>
  <c r="C9" i="1"/>
  <c r="D43" i="1" l="1"/>
  <c r="G43" i="1" s="1"/>
  <c r="G42" i="1"/>
  <c r="F17" i="1"/>
  <c r="F42" i="1"/>
  <c r="E43" i="1"/>
  <c r="F43" i="1" s="1"/>
  <c r="F9" i="1"/>
  <c r="F13" i="1"/>
  <c r="F19" i="1"/>
  <c r="F23" i="1"/>
  <c r="F27" i="1"/>
  <c r="F31" i="1"/>
  <c r="F35" i="1"/>
  <c r="F39" i="1"/>
  <c r="F10" i="1"/>
  <c r="G19" i="1"/>
  <c r="F20" i="1"/>
  <c r="F24" i="1"/>
  <c r="F28" i="1"/>
  <c r="F32" i="1"/>
  <c r="F36" i="1"/>
  <c r="G9" i="1"/>
  <c r="F14" i="1"/>
</calcChain>
</file>

<file path=xl/sharedStrings.xml><?xml version="1.0" encoding="utf-8"?>
<sst xmlns="http://schemas.openxmlformats.org/spreadsheetml/2006/main" count="77" uniqueCount="48">
  <si>
    <t>Анализ исполнения публичных нормативных обязательств за счет средств бюджета Забайкальского края в 2023 году</t>
  </si>
  <si>
    <t>тыс. рублей</t>
  </si>
  <si>
    <t>№ п/п</t>
  </si>
  <si>
    <t>Содержание публичного нормативного обязательства</t>
  </si>
  <si>
    <t>ЦСР</t>
  </si>
  <si>
    <t xml:space="preserve">Утверждено сводной бюджетной росписью </t>
  </si>
  <si>
    <t>2023 год</t>
  </si>
  <si>
    <t>Исполнено</t>
  </si>
  <si>
    <t>в % к сводной бюджетной росписи</t>
  </si>
  <si>
    <t>В соответствии с нормативными актами Российской Федерации</t>
  </si>
  <si>
    <t>Обеспечение мер социальной поддержки для лиц, награждённых знаком «Почётный донор СССР», «Почётный донор России»</t>
  </si>
  <si>
    <t>-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</si>
  <si>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</si>
  <si>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Ежемесячные денежные выплаты на оплату жилых помещений и 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</si>
  <si>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</si>
  <si>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Осуществление ежемесячных выплат на детей в возрасте от трех до семи лет включительно</t>
  </si>
  <si>
    <t>Осуществление единовременной выплаты при рождении первого ребенка, а также предоставление регионального материнского (семейного) капитала при рождении второго ребенка в субъектах Российской Федерации, входящих в состав Дальневосточного федерального округа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</si>
  <si>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</si>
  <si>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Выплата региональных социальных доплат к пенсии</t>
  </si>
  <si>
    <t>Итого в соответствии с нормативными актами Российской Федерации</t>
  </si>
  <si>
    <t>В соответствии с нормативными актами Забайкальского края</t>
  </si>
  <si>
    <t>Региональная доплата к пенсии пенсионерам, получающим минимальную пенсию по старости и иные региональные доплаты к пенсиям</t>
  </si>
  <si>
    <t>Ежемесячные денежные выплаты ветеранам труда</t>
  </si>
  <si>
    <t>Ежемесячные денежные выплаты ветеранам труда Забайкальского края</t>
  </si>
  <si>
    <t>Ежемесячные денежные выплаты труженикам тыла</t>
  </si>
  <si>
    <t>Ежемесячные денежные выплаты реабилитированным лицам и лицам, признанным пострадавшими от политических репрессий</t>
  </si>
  <si>
    <t xml:space="preserve">Выплата социального пособия на погребение </t>
  </si>
  <si>
    <t xml:space="preserve">Государственная социальная помощь </t>
  </si>
  <si>
    <t>Ежемесячная денежная выплата приёмным семьям для граждан пожилого возраста и инвалидов</t>
  </si>
  <si>
    <t>Компенсация стоимости произведенных затрат на пристройку пандуса, балкона инвалидам, детям-инвалидам</t>
  </si>
  <si>
    <t>Компенсация стоимости проезда к месту лечения и обратно инвалидам, нуждающимся в процедурах гемодиализа</t>
  </si>
  <si>
    <t>Ежемесячная компенсация расходов на оплату жилых помещений и коммунальных услуг педагогическим работникам</t>
  </si>
  <si>
    <t>Ежемесячная компенсация расходов на оплату жилых помещений и коммунальных услуг отдельным категориям специалистов, работающим и проживающим в сельской местности, посёлках городского типа (рабочих посёлках)</t>
  </si>
  <si>
    <t>Компенсация отдельным категориям граждан оплаты взноса на капитальный ремонт общего имущества в многоквартирном доме, в целях выполнения показателей результативности</t>
  </si>
  <si>
    <t>Ежемесячная компенсация расходов на оплату жилых помещений и коммунальных услуг ветеранам труда</t>
  </si>
  <si>
    <t>Ежемесячная компенсация расходов на оплату жилых помещений и коммунальных услуг ветеранам труда Забайкальского края</t>
  </si>
  <si>
    <t>Ежемесячная компенсация расходов на оплату жилых помещений и коммунальных услуг реабилитированным лицам и лицам, признанным пострадавшими от политических репрессий</t>
  </si>
  <si>
    <t>Предоставление гражданам субсидии на оплату жилого помещения и коммунальных услуг</t>
  </si>
  <si>
    <t>Предоставление ежемесячных денежных выплат почетным гражданам</t>
  </si>
  <si>
    <t>Ежемесячное пособие на ребёнка</t>
  </si>
  <si>
    <t>Ежемесячные денежные выплаты многодетным семьям</t>
  </si>
  <si>
    <t>Возмещение части стоимости проезда на междугородном транспорте детей к месту санаторно-курортного лечения или оздоровления</t>
  </si>
  <si>
    <t>Ежемесячная денежная выплата на оплату жилого помещения и коммунальных услуг многодетным семьям</t>
  </si>
  <si>
    <t>Итого в соответствии с нормативными актами Забайкальского края</t>
  </si>
  <si>
    <t>Всего</t>
  </si>
  <si>
    <t>Кредиторская задолженность   на 01.01.2024</t>
  </si>
  <si>
    <t>Неисполненные назначения,          тыс. рублей</t>
  </si>
  <si>
    <t>Приложение №13
к Заключению от 31.05.2024 
№34-24/КФ-З-КСП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</si>
</sst>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1" fillId="2" borderId="0"/>
    <xf numFmtId="4" fontId="9" fillId="0" borderId="11">
      <alignment horizontal="right" wrapText="1"/>
    </xf>
    <xf numFmtId="4" fontId="9" fillId="0" borderId="11">
      <alignment horizontal="right" wrapText="1"/>
    </xf>
  </cellStyleXfs>
  <cellXfs count="54">
    <xf numFmtId="0" fontId="0" fillId="0" borderId="0" xfId="0"/>
    <xf numFmtId="0" fontId="1" fillId="0" borderId="0" xfId="1" applyFill="1"/>
    <xf numFmtId="0" fontId="1" fillId="2" borderId="0" xfId="1"/>
    <xf numFmtId="0" fontId="1" fillId="3" borderId="0" xfId="1" applyFill="1"/>
    <xf numFmtId="0" fontId="2" fillId="2" borderId="0" xfId="1" applyFont="1" applyAlignment="1">
      <alignment horizontal="right"/>
    </xf>
    <xf numFmtId="0" fontId="4" fillId="3" borderId="3" xfId="1" applyFont="1" applyFill="1" applyBorder="1" applyAlignment="1">
      <alignment horizontal="center" vertical="center" wrapText="1"/>
    </xf>
    <xf numFmtId="0" fontId="4" fillId="2" borderId="4" xfId="1" applyFont="1" applyBorder="1" applyAlignment="1">
      <alignment horizontal="center" vertical="center" wrapText="1"/>
    </xf>
    <xf numFmtId="0" fontId="4" fillId="2" borderId="5" xfId="1" applyFont="1" applyBorder="1" applyAlignment="1">
      <alignment horizontal="center" vertical="center" wrapText="1"/>
    </xf>
    <xf numFmtId="0" fontId="5" fillId="2" borderId="0" xfId="1" applyFont="1"/>
    <xf numFmtId="0" fontId="6" fillId="0" borderId="10" xfId="1" applyFont="1" applyFill="1" applyBorder="1" applyAlignment="1">
      <alignment horizontal="center" vertical="center" wrapText="1"/>
    </xf>
    <xf numFmtId="0" fontId="6" fillId="2" borderId="10" xfId="1" applyFont="1" applyBorder="1" applyAlignment="1">
      <alignment horizontal="center" vertical="center" wrapText="1"/>
    </xf>
    <xf numFmtId="0" fontId="6" fillId="3" borderId="10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vertical="center" wrapText="1"/>
    </xf>
    <xf numFmtId="0" fontId="8" fillId="2" borderId="10" xfId="1" applyFont="1" applyBorder="1" applyAlignment="1">
      <alignment vertical="center" wrapText="1"/>
    </xf>
    <xf numFmtId="164" fontId="8" fillId="0" borderId="12" xfId="2" applyNumberFormat="1" applyFont="1" applyBorder="1" applyAlignment="1">
      <alignment horizontal="center" vertical="center" wrapText="1"/>
    </xf>
    <xf numFmtId="164" fontId="8" fillId="0" borderId="11" xfId="2" applyNumberFormat="1" applyFont="1" applyAlignment="1">
      <alignment horizontal="center"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4" fontId="10" fillId="0" borderId="12" xfId="3" applyNumberFormat="1" applyFont="1" applyBorder="1" applyAlignment="1">
      <alignment horizontal="center"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13" xfId="1" applyFont="1" applyFill="1" applyBorder="1" applyAlignment="1">
      <alignment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left" vertical="center" wrapText="1"/>
    </xf>
    <xf numFmtId="4" fontId="10" fillId="0" borderId="12" xfId="3" applyFont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0" fontId="1" fillId="2" borderId="0" xfId="1" applyAlignment="1">
      <alignment horizontal="left" vertical="center"/>
    </xf>
    <xf numFmtId="0" fontId="11" fillId="0" borderId="10" xfId="1" applyFont="1" applyFill="1" applyBorder="1" applyAlignment="1">
      <alignment horizontal="center" wrapText="1"/>
    </xf>
    <xf numFmtId="164" fontId="7" fillId="2" borderId="0" xfId="1" applyNumberFormat="1" applyFont="1" applyAlignment="1">
      <alignment horizontal="center" vertical="center" wrapText="1"/>
    </xf>
    <xf numFmtId="0" fontId="7" fillId="2" borderId="10" xfId="1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right" vertical="center" wrapText="1"/>
    </xf>
    <xf numFmtId="0" fontId="3" fillId="0" borderId="0" xfId="1" applyFont="1" applyFill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2" borderId="1" xfId="1" applyFont="1" applyBorder="1" applyAlignment="1">
      <alignment horizontal="center" vertical="center" wrapText="1"/>
    </xf>
    <xf numFmtId="0" fontId="4" fillId="2" borderId="6" xfId="1" applyFont="1" applyBorder="1" applyAlignment="1">
      <alignment horizontal="center" vertical="center" wrapText="1"/>
    </xf>
    <xf numFmtId="0" fontId="4" fillId="2" borderId="8" xfId="1" applyFont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13" fillId="0" borderId="10" xfId="1" applyFont="1" applyFill="1" applyBorder="1" applyAlignment="1">
      <alignment horizontal="right" vertical="center" wrapText="1"/>
    </xf>
    <xf numFmtId="164" fontId="13" fillId="0" borderId="5" xfId="1" applyNumberFormat="1" applyFont="1" applyFill="1" applyBorder="1" applyAlignment="1">
      <alignment horizontal="center" vertical="center" wrapText="1"/>
    </xf>
    <xf numFmtId="164" fontId="13" fillId="0" borderId="10" xfId="1" applyNumberFormat="1" applyFont="1" applyFill="1" applyBorder="1" applyAlignment="1">
      <alignment horizontal="center" vertical="center" wrapText="1"/>
    </xf>
    <xf numFmtId="0" fontId="13" fillId="0" borderId="10" xfId="1" applyFont="1" applyFill="1" applyBorder="1" applyAlignment="1">
      <alignment vertical="center" wrapText="1"/>
    </xf>
    <xf numFmtId="164" fontId="14" fillId="0" borderId="10" xfId="1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right" vertical="center" wrapText="1"/>
    </xf>
    <xf numFmtId="0" fontId="11" fillId="0" borderId="5" xfId="1" applyFont="1" applyFill="1" applyBorder="1" applyAlignment="1">
      <alignment horizontal="right" vertical="center" wrapText="1"/>
    </xf>
  </cellXfs>
  <cellStyles count="4">
    <cellStyle name="xl83" xfId="3"/>
    <cellStyle name="xl88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4;&#1077;&#1084;&#1103;&#1082;&#1080;&#1085;&#1072;\&#1042;&#1077;&#1096;&#1085;&#1103;&#1103;%20&#1087;&#1088;&#1086;&#1074;&#1077;&#1088;&#1082;&#1072;\2024\&#1047;&#1072;&#1082;&#1086;&#1085;\&#1055;&#1088;&#1080;&#1083;.%2020%20&#1055;&#1053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НО22"/>
      <sheetName val="Отчет Минфина22"/>
      <sheetName val="ПНО23"/>
      <sheetName val="Отчет Минфина23"/>
      <sheetName val="Лист1"/>
    </sheetNames>
    <sheetDataSet>
      <sheetData sheetId="0"/>
      <sheetData sheetId="1">
        <row r="7">
          <cell r="B7" t="str">
            <v>17 1 01 52200</v>
          </cell>
        </row>
        <row r="8">
          <cell r="B8" t="str">
            <v>17 1 01 52400</v>
          </cell>
        </row>
        <row r="9">
          <cell r="B9" t="str">
            <v>17 1 01 52500</v>
          </cell>
        </row>
        <row r="10">
          <cell r="B10" t="str">
            <v>17 1 01 82101</v>
          </cell>
        </row>
        <row r="11">
          <cell r="B11" t="str">
            <v>17 1 01 82102</v>
          </cell>
        </row>
        <row r="12">
          <cell r="B12" t="str">
            <v>17 1 01 82103</v>
          </cell>
        </row>
        <row r="13">
          <cell r="B13" t="str">
            <v>17 1 01 82104</v>
          </cell>
        </row>
        <row r="14">
          <cell r="B14" t="str">
            <v>17 1 01 82205</v>
          </cell>
        </row>
        <row r="15">
          <cell r="B15" t="str">
            <v>17 1 01 82602</v>
          </cell>
        </row>
        <row r="16">
          <cell r="B16" t="str">
            <v>17 1 01 82607</v>
          </cell>
        </row>
        <row r="17">
          <cell r="B17" t="str">
            <v>17 1 01 82608</v>
          </cell>
        </row>
        <row r="18">
          <cell r="B18" t="str">
            <v>17 1 01 82609</v>
          </cell>
        </row>
        <row r="19">
          <cell r="B19" t="str">
            <v>17 1 01 84001</v>
          </cell>
        </row>
        <row r="20">
          <cell r="B20" t="str">
            <v>17 1 01 84002</v>
          </cell>
        </row>
        <row r="21">
          <cell r="B21" t="str">
            <v>17 1 01 84062</v>
          </cell>
        </row>
        <row r="22">
          <cell r="B22" t="str">
            <v>17 1 01 84522</v>
          </cell>
        </row>
        <row r="23">
          <cell r="B23" t="str">
            <v>17 1 01 84523</v>
          </cell>
        </row>
        <row r="24">
          <cell r="B24" t="str">
            <v>17 1 01 84531</v>
          </cell>
        </row>
        <row r="25">
          <cell r="B25" t="str">
            <v>17 1 01 84800</v>
          </cell>
        </row>
        <row r="26">
          <cell r="B26" t="str">
            <v>17 1 01 89200</v>
          </cell>
        </row>
        <row r="27">
          <cell r="B27" t="str">
            <v>17 1 01 89505</v>
          </cell>
        </row>
        <row r="28">
          <cell r="B28" t="str">
            <v>17 1 01 R0070</v>
          </cell>
        </row>
        <row r="31">
          <cell r="B31" t="str">
            <v>17 1 01 R4620</v>
          </cell>
        </row>
        <row r="32">
          <cell r="B32" t="str">
            <v>17 3 04 82511</v>
          </cell>
        </row>
        <row r="33">
          <cell r="B33" t="str">
            <v>17 3 04 82512</v>
          </cell>
        </row>
        <row r="34">
          <cell r="B34" t="str">
            <v>17 3 04 82601</v>
          </cell>
        </row>
        <row r="35">
          <cell r="B35" t="str">
            <v>17 3 04 84514</v>
          </cell>
        </row>
        <row r="36">
          <cell r="B36" t="str">
            <v>17 3 04 R3020</v>
          </cell>
        </row>
        <row r="38">
          <cell r="B38" t="str">
            <v>17 3 P1 50780</v>
          </cell>
        </row>
        <row r="39">
          <cell r="B39" t="str">
            <v>17 3 P1 50840</v>
          </cell>
        </row>
      </sheetData>
      <sheetData sheetId="2"/>
      <sheetData sheetId="3">
        <row r="6">
          <cell r="G6">
            <v>35516</v>
          </cell>
          <cell r="H6">
            <v>35516</v>
          </cell>
        </row>
        <row r="7">
          <cell r="G7">
            <v>66.400000000000006</v>
          </cell>
          <cell r="H7">
            <v>56.4</v>
          </cell>
        </row>
        <row r="8">
          <cell r="G8">
            <v>529872.9</v>
          </cell>
          <cell r="H8">
            <v>529872.9</v>
          </cell>
        </row>
        <row r="9">
          <cell r="G9">
            <v>439800</v>
          </cell>
          <cell r="H9">
            <v>439800</v>
          </cell>
        </row>
        <row r="10">
          <cell r="G10">
            <v>296400</v>
          </cell>
          <cell r="H10">
            <v>296400</v>
          </cell>
        </row>
        <row r="11">
          <cell r="G11">
            <v>4064</v>
          </cell>
          <cell r="H11">
            <v>4064</v>
          </cell>
        </row>
        <row r="12">
          <cell r="G12">
            <v>6203</v>
          </cell>
          <cell r="H12">
            <v>6203</v>
          </cell>
        </row>
        <row r="13">
          <cell r="A13" t="str">
            <v>Ежемесячные денежные выплаты гражданам, родившимся в довоенный период и в годы Великой Отечественной войны</v>
          </cell>
          <cell r="B13" t="str">
            <v>17 1 01 82105</v>
          </cell>
          <cell r="G13">
            <v>11860</v>
          </cell>
          <cell r="H13">
            <v>11860</v>
          </cell>
        </row>
        <row r="14">
          <cell r="G14">
            <v>24720</v>
          </cell>
          <cell r="H14">
            <v>24720</v>
          </cell>
        </row>
        <row r="15">
          <cell r="G15">
            <v>3547.7</v>
          </cell>
          <cell r="H15">
            <v>3547.7</v>
          </cell>
        </row>
        <row r="16">
          <cell r="G16">
            <v>13047.9</v>
          </cell>
          <cell r="H16">
            <v>13042.5</v>
          </cell>
        </row>
        <row r="17">
          <cell r="G17">
            <v>174.2</v>
          </cell>
          <cell r="H17">
            <v>174.2</v>
          </cell>
        </row>
        <row r="18">
          <cell r="G18">
            <v>5406.1</v>
          </cell>
          <cell r="H18">
            <v>5406.1</v>
          </cell>
        </row>
        <row r="19">
          <cell r="G19">
            <v>342500</v>
          </cell>
          <cell r="H19">
            <v>342500</v>
          </cell>
        </row>
        <row r="20">
          <cell r="G20">
            <v>116010</v>
          </cell>
          <cell r="H20">
            <v>116010</v>
          </cell>
        </row>
        <row r="21">
          <cell r="G21">
            <v>17406.900000000001</v>
          </cell>
          <cell r="H21">
            <v>17406.900000000001</v>
          </cell>
        </row>
        <row r="22">
          <cell r="G22">
            <v>564025.9</v>
          </cell>
          <cell r="H22">
            <v>564025.9</v>
          </cell>
        </row>
        <row r="23">
          <cell r="G23">
            <v>336400</v>
          </cell>
          <cell r="H23">
            <v>336400</v>
          </cell>
        </row>
        <row r="24">
          <cell r="G24">
            <v>15400</v>
          </cell>
          <cell r="H24">
            <v>15400</v>
          </cell>
        </row>
        <row r="25">
          <cell r="G25">
            <v>229113.60000000001</v>
          </cell>
          <cell r="H25">
            <v>229113.60000000001</v>
          </cell>
        </row>
        <row r="26">
          <cell r="G26">
            <v>29502</v>
          </cell>
          <cell r="H26">
            <v>29502</v>
          </cell>
        </row>
        <row r="27">
          <cell r="G27">
            <v>1182.7</v>
          </cell>
          <cell r="H27">
            <v>1182.7</v>
          </cell>
        </row>
        <row r="28">
          <cell r="G28">
            <v>2803392</v>
          </cell>
          <cell r="H28">
            <v>2803392</v>
          </cell>
        </row>
        <row r="29">
          <cell r="G29">
            <v>6603.1</v>
          </cell>
          <cell r="H29">
            <v>6603.1</v>
          </cell>
        </row>
        <row r="30">
          <cell r="G30">
            <v>13258.1</v>
          </cell>
          <cell r="H30">
            <v>12952.3</v>
          </cell>
        </row>
        <row r="31">
          <cell r="G31">
            <v>91900</v>
          </cell>
          <cell r="H31">
            <v>91900</v>
          </cell>
        </row>
        <row r="32">
          <cell r="G32">
            <v>75</v>
          </cell>
          <cell r="H32">
            <v>75</v>
          </cell>
        </row>
        <row r="33">
          <cell r="G33">
            <v>57580</v>
          </cell>
          <cell r="H33">
            <v>57580</v>
          </cell>
        </row>
        <row r="34">
          <cell r="G34">
            <v>2167313.6</v>
          </cell>
          <cell r="H34">
            <v>2164002.6</v>
          </cell>
        </row>
        <row r="35">
          <cell r="G35">
            <v>499941.7</v>
          </cell>
          <cell r="H35">
            <v>499941.7</v>
          </cell>
        </row>
        <row r="36">
          <cell r="G36">
            <v>958051.4</v>
          </cell>
          <cell r="H36">
            <v>958051.3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="110" zoomScaleNormal="110" workbookViewId="0">
      <selection activeCell="M9" sqref="M9"/>
    </sheetView>
  </sheetViews>
  <sheetFormatPr defaultColWidth="9.140625" defaultRowHeight="12.75" x14ac:dyDescent="0.2"/>
  <cols>
    <col min="1" max="1" width="6.5703125" style="1" customWidth="1"/>
    <col min="2" max="2" width="68.28515625" style="2" customWidth="1"/>
    <col min="3" max="3" width="15.140625" style="2" customWidth="1"/>
    <col min="4" max="4" width="15.28515625" style="3" customWidth="1"/>
    <col min="5" max="5" width="16.5703125" style="3" customWidth="1"/>
    <col min="6" max="6" width="13.42578125" style="2" customWidth="1"/>
    <col min="7" max="7" width="18.28515625" style="2" customWidth="1"/>
    <col min="8" max="8" width="17.42578125" style="2" customWidth="1"/>
    <col min="9" max="9" width="9.140625" style="2"/>
    <col min="10" max="10" width="10.85546875" style="2" customWidth="1"/>
    <col min="11" max="16384" width="9.140625" style="2"/>
  </cols>
  <sheetData>
    <row r="1" spans="1:8" ht="45" customHeight="1" x14ac:dyDescent="0.2">
      <c r="B1" s="1"/>
      <c r="C1" s="1"/>
      <c r="D1" s="1"/>
      <c r="E1" s="1"/>
      <c r="F1" s="1"/>
      <c r="G1" s="33" t="s">
        <v>47</v>
      </c>
      <c r="H1" s="33"/>
    </row>
    <row r="2" spans="1:8" ht="18.75" x14ac:dyDescent="0.3">
      <c r="A2" s="34" t="s">
        <v>0</v>
      </c>
      <c r="B2" s="34"/>
      <c r="C2" s="34"/>
      <c r="D2" s="34"/>
      <c r="E2" s="34"/>
      <c r="F2" s="34"/>
      <c r="G2" s="34"/>
      <c r="H2" s="34"/>
    </row>
    <row r="3" spans="1:8" x14ac:dyDescent="0.2">
      <c r="H3" s="4" t="s">
        <v>1</v>
      </c>
    </row>
    <row r="4" spans="1:8" s="8" customFormat="1" ht="15.75" customHeight="1" x14ac:dyDescent="0.2">
      <c r="A4" s="35" t="s">
        <v>2</v>
      </c>
      <c r="B4" s="37" t="s">
        <v>3</v>
      </c>
      <c r="C4" s="37" t="s">
        <v>4</v>
      </c>
      <c r="D4" s="40" t="s">
        <v>5</v>
      </c>
      <c r="E4" s="5"/>
      <c r="F4" s="6" t="s">
        <v>6</v>
      </c>
      <c r="G4" s="7"/>
      <c r="H4" s="37" t="s">
        <v>45</v>
      </c>
    </row>
    <row r="5" spans="1:8" s="8" customFormat="1" ht="30.6" customHeight="1" x14ac:dyDescent="0.2">
      <c r="A5" s="36"/>
      <c r="B5" s="38"/>
      <c r="C5" s="38"/>
      <c r="D5" s="41"/>
      <c r="E5" s="43" t="s">
        <v>7</v>
      </c>
      <c r="F5" s="37" t="s">
        <v>8</v>
      </c>
      <c r="G5" s="37" t="s">
        <v>46</v>
      </c>
      <c r="H5" s="38"/>
    </row>
    <row r="6" spans="1:8" s="8" customFormat="1" ht="27.75" customHeight="1" x14ac:dyDescent="0.2">
      <c r="A6" s="36"/>
      <c r="B6" s="38"/>
      <c r="C6" s="39"/>
      <c r="D6" s="42"/>
      <c r="E6" s="44"/>
      <c r="F6" s="38"/>
      <c r="G6" s="38"/>
      <c r="H6" s="38"/>
    </row>
    <row r="7" spans="1:8" ht="9" customHeight="1" x14ac:dyDescent="0.2">
      <c r="A7" s="9">
        <v>1</v>
      </c>
      <c r="B7" s="10">
        <v>2</v>
      </c>
      <c r="C7" s="10">
        <v>3</v>
      </c>
      <c r="D7" s="11">
        <v>4</v>
      </c>
      <c r="E7" s="11">
        <v>5</v>
      </c>
      <c r="F7" s="10">
        <v>6</v>
      </c>
      <c r="G7" s="10">
        <v>7</v>
      </c>
      <c r="H7" s="10">
        <v>8</v>
      </c>
    </row>
    <row r="8" spans="1:8" ht="18.75" customHeight="1" x14ac:dyDescent="0.2">
      <c r="A8" s="29" t="s">
        <v>9</v>
      </c>
      <c r="B8" s="29"/>
      <c r="C8" s="29"/>
      <c r="D8" s="29"/>
      <c r="E8" s="29"/>
      <c r="F8" s="29"/>
      <c r="G8" s="29"/>
      <c r="H8" s="29"/>
    </row>
    <row r="9" spans="1:8" ht="31.5" x14ac:dyDescent="0.2">
      <c r="A9" s="12">
        <v>1</v>
      </c>
      <c r="B9" s="13" t="s">
        <v>10</v>
      </c>
      <c r="C9" s="14" t="str">
        <f>'[1]Отчет Минфина22'!B7</f>
        <v>17 1 01 52200</v>
      </c>
      <c r="D9" s="15">
        <f>'[1]Отчет Минфина23'!G6</f>
        <v>35516</v>
      </c>
      <c r="E9" s="16">
        <f>'[1]Отчет Минфина23'!H6</f>
        <v>35516</v>
      </c>
      <c r="F9" s="17">
        <f t="shared" ref="F9:F16" si="0">E9/D9*100</f>
        <v>100</v>
      </c>
      <c r="G9" s="17">
        <f t="shared" ref="G9:G16" si="1">D9-E9</f>
        <v>0</v>
      </c>
      <c r="H9" s="17" t="s">
        <v>11</v>
      </c>
    </row>
    <row r="10" spans="1:8" ht="43.5" customHeight="1" x14ac:dyDescent="0.2">
      <c r="A10" s="12">
        <v>2</v>
      </c>
      <c r="B10" s="13" t="s">
        <v>12</v>
      </c>
      <c r="C10" s="13" t="str">
        <f>'[1]Отчет Минфина22'!B8</f>
        <v>17 1 01 52400</v>
      </c>
      <c r="D10" s="18">
        <f>'[1]Отчет Минфина23'!G7</f>
        <v>66.400000000000006</v>
      </c>
      <c r="E10" s="18">
        <f>'[1]Отчет Минфина23'!H7</f>
        <v>56.4</v>
      </c>
      <c r="F10" s="17">
        <f t="shared" si="0"/>
        <v>84.939759036144565</v>
      </c>
      <c r="G10" s="17">
        <f t="shared" si="1"/>
        <v>10.000000000000007</v>
      </c>
      <c r="H10" s="17" t="s">
        <v>11</v>
      </c>
    </row>
    <row r="11" spans="1:8" ht="31.5" x14ac:dyDescent="0.2">
      <c r="A11" s="12">
        <v>3</v>
      </c>
      <c r="B11" s="13" t="s">
        <v>13</v>
      </c>
      <c r="C11" s="13" t="str">
        <f>'[1]Отчет Минфина22'!B9</f>
        <v>17 1 01 52500</v>
      </c>
      <c r="D11" s="18">
        <f>'[1]Отчет Минфина23'!G8</f>
        <v>529872.9</v>
      </c>
      <c r="E11" s="18">
        <f>'[1]Отчет Минфина23'!H8</f>
        <v>529872.9</v>
      </c>
      <c r="F11" s="17">
        <f t="shared" si="0"/>
        <v>100</v>
      </c>
      <c r="G11" s="17">
        <f t="shared" si="1"/>
        <v>0</v>
      </c>
      <c r="H11" s="17" t="s">
        <v>11</v>
      </c>
    </row>
    <row r="12" spans="1:8" ht="37.5" customHeight="1" x14ac:dyDescent="0.2">
      <c r="A12" s="12">
        <v>4</v>
      </c>
      <c r="B12" s="13" t="s">
        <v>14</v>
      </c>
      <c r="C12" s="13" t="str">
        <f>'[1]Отчет Минфина22'!B31</f>
        <v>17 1 01 R4620</v>
      </c>
      <c r="D12" s="18">
        <f>'[1]Отчет Минфина23'!G29</f>
        <v>6603.1</v>
      </c>
      <c r="E12" s="18">
        <f>'[1]Отчет Минфина23'!H29</f>
        <v>6603.1</v>
      </c>
      <c r="F12" s="17">
        <f t="shared" si="0"/>
        <v>100</v>
      </c>
      <c r="G12" s="17">
        <f t="shared" si="1"/>
        <v>0</v>
      </c>
      <c r="H12" s="17" t="s">
        <v>11</v>
      </c>
    </row>
    <row r="13" spans="1:8" ht="32.25" customHeight="1" x14ac:dyDescent="0.2">
      <c r="A13" s="12">
        <v>5</v>
      </c>
      <c r="B13" s="19" t="s">
        <v>15</v>
      </c>
      <c r="C13" s="13" t="str">
        <f>'[1]Отчет Минфина22'!B36</f>
        <v>17 3 04 R3020</v>
      </c>
      <c r="D13" s="18">
        <f>'[1]Отчет Минфина23'!G34</f>
        <v>2167313.6</v>
      </c>
      <c r="E13" s="18">
        <f>'[1]Отчет Минфина23'!H34</f>
        <v>2164002.6</v>
      </c>
      <c r="F13" s="17">
        <f t="shared" si="0"/>
        <v>99.847230230087604</v>
      </c>
      <c r="G13" s="17">
        <f t="shared" si="1"/>
        <v>3311</v>
      </c>
      <c r="H13" s="17" t="s">
        <v>11</v>
      </c>
    </row>
    <row r="14" spans="1:8" ht="80.25" customHeight="1" x14ac:dyDescent="0.2">
      <c r="A14" s="12">
        <v>6</v>
      </c>
      <c r="B14" s="20" t="s">
        <v>16</v>
      </c>
      <c r="C14" s="13" t="str">
        <f>'[1]Отчет Минфина22'!B38</f>
        <v>17 3 P1 50780</v>
      </c>
      <c r="D14" s="18">
        <f>'[1]Отчет Минфина23'!G35</f>
        <v>499941.7</v>
      </c>
      <c r="E14" s="18">
        <f>'[1]Отчет Минфина23'!H35</f>
        <v>499941.7</v>
      </c>
      <c r="F14" s="17">
        <f t="shared" si="0"/>
        <v>100</v>
      </c>
      <c r="G14" s="17">
        <f t="shared" si="1"/>
        <v>0</v>
      </c>
      <c r="H14" s="21" t="s">
        <v>11</v>
      </c>
    </row>
    <row r="15" spans="1:8" ht="54" customHeight="1" x14ac:dyDescent="0.2">
      <c r="A15" s="12">
        <v>7</v>
      </c>
      <c r="B15" s="20" t="s">
        <v>17</v>
      </c>
      <c r="C15" s="13" t="str">
        <f>'[1]Отчет Минфина22'!B39</f>
        <v>17 3 P1 50840</v>
      </c>
      <c r="D15" s="18">
        <f>'[1]Отчет Минфина23'!G36</f>
        <v>958051.4</v>
      </c>
      <c r="E15" s="18">
        <f>'[1]Отчет Минфина23'!H36</f>
        <v>958051.3</v>
      </c>
      <c r="F15" s="17">
        <f t="shared" si="0"/>
        <v>99.999989562146666</v>
      </c>
      <c r="G15" s="17">
        <f t="shared" si="1"/>
        <v>9.9999999976716936E-2</v>
      </c>
      <c r="H15" s="21" t="s">
        <v>11</v>
      </c>
    </row>
    <row r="16" spans="1:8" ht="27.75" customHeight="1" x14ac:dyDescent="0.2">
      <c r="A16" s="12">
        <v>8</v>
      </c>
      <c r="B16" s="20" t="s">
        <v>18</v>
      </c>
      <c r="C16" s="13" t="str">
        <f>'[1]Отчет Минфина22'!B28</f>
        <v>17 1 01 R0070</v>
      </c>
      <c r="D16" s="18">
        <f>'[1]Отчет Минфина23'!G28</f>
        <v>2803392</v>
      </c>
      <c r="E16" s="18">
        <f>'[1]Отчет Минфина23'!H28</f>
        <v>2803392</v>
      </c>
      <c r="F16" s="17">
        <f t="shared" si="0"/>
        <v>100</v>
      </c>
      <c r="G16" s="17">
        <f t="shared" si="1"/>
        <v>0</v>
      </c>
      <c r="H16" s="21" t="s">
        <v>11</v>
      </c>
    </row>
    <row r="17" spans="1:8" ht="34.5" customHeight="1" x14ac:dyDescent="0.2">
      <c r="A17" s="50" t="s">
        <v>19</v>
      </c>
      <c r="B17" s="50"/>
      <c r="C17" s="47"/>
      <c r="D17" s="49">
        <f>SUM(D9:D16)</f>
        <v>7000757.1000000006</v>
      </c>
      <c r="E17" s="49">
        <f>SUM(E9:E16)</f>
        <v>6997436</v>
      </c>
      <c r="F17" s="49">
        <f>E17/D17*100</f>
        <v>99.952560845169145</v>
      </c>
      <c r="G17" s="49">
        <f>D17-E17</f>
        <v>3321.1000000005588</v>
      </c>
      <c r="H17" s="51" t="s">
        <v>11</v>
      </c>
    </row>
    <row r="18" spans="1:8" ht="24.75" customHeight="1" x14ac:dyDescent="0.2">
      <c r="A18" s="30" t="s">
        <v>20</v>
      </c>
      <c r="B18" s="31"/>
      <c r="C18" s="31"/>
      <c r="D18" s="31"/>
      <c r="E18" s="31"/>
      <c r="F18" s="31"/>
      <c r="G18" s="31"/>
      <c r="H18" s="32"/>
    </row>
    <row r="19" spans="1:8" ht="47.25" x14ac:dyDescent="0.2">
      <c r="A19" s="12">
        <v>1</v>
      </c>
      <c r="B19" s="23" t="s">
        <v>21</v>
      </c>
      <c r="C19" s="23" t="str">
        <f>'[1]Отчет Минфина22'!B26</f>
        <v>17 1 01 89200</v>
      </c>
      <c r="D19" s="24">
        <f>'[1]Отчет Минфина23'!G26</f>
        <v>29502</v>
      </c>
      <c r="E19" s="24">
        <f>'[1]Отчет Минфина23'!H26</f>
        <v>29502</v>
      </c>
      <c r="F19" s="17">
        <f>E19/D19*100</f>
        <v>100</v>
      </c>
      <c r="G19" s="17">
        <f>D19-E19</f>
        <v>0</v>
      </c>
      <c r="H19" s="17" t="s">
        <v>11</v>
      </c>
    </row>
    <row r="20" spans="1:8" ht="22.9" customHeight="1" x14ac:dyDescent="0.2">
      <c r="A20" s="12">
        <v>2</v>
      </c>
      <c r="B20" s="13" t="s">
        <v>22</v>
      </c>
      <c r="C20" s="13" t="str">
        <f>'[1]Отчет Минфина22'!B10</f>
        <v>17 1 01 82101</v>
      </c>
      <c r="D20" s="24">
        <f>'[1]Отчет Минфина23'!G9</f>
        <v>439800</v>
      </c>
      <c r="E20" s="24">
        <f>'[1]Отчет Минфина23'!H9</f>
        <v>439800</v>
      </c>
      <c r="F20" s="17">
        <f t="shared" ref="F20:F43" si="2">E20/D20*100</f>
        <v>100</v>
      </c>
      <c r="G20" s="17">
        <f t="shared" ref="G20:G43" si="3">D20-E20</f>
        <v>0</v>
      </c>
      <c r="H20" s="17" t="s">
        <v>11</v>
      </c>
    </row>
    <row r="21" spans="1:8" ht="31.5" x14ac:dyDescent="0.2">
      <c r="A21" s="12">
        <v>3</v>
      </c>
      <c r="B21" s="13" t="s">
        <v>23</v>
      </c>
      <c r="C21" s="13" t="str">
        <f>'[1]Отчет Минфина22'!B11</f>
        <v>17 1 01 82102</v>
      </c>
      <c r="D21" s="24">
        <f>'[1]Отчет Минфина23'!G10</f>
        <v>296400</v>
      </c>
      <c r="E21" s="24">
        <f>'[1]Отчет Минфина23'!H10</f>
        <v>296400</v>
      </c>
      <c r="F21" s="17">
        <f t="shared" si="2"/>
        <v>100</v>
      </c>
      <c r="G21" s="17">
        <f t="shared" si="3"/>
        <v>0</v>
      </c>
      <c r="H21" s="17" t="s">
        <v>11</v>
      </c>
    </row>
    <row r="22" spans="1:8" ht="23.25" customHeight="1" x14ac:dyDescent="0.2">
      <c r="A22" s="12">
        <v>4</v>
      </c>
      <c r="B22" s="13" t="s">
        <v>24</v>
      </c>
      <c r="C22" s="13" t="str">
        <f>'[1]Отчет Минфина22'!B12</f>
        <v>17 1 01 82103</v>
      </c>
      <c r="D22" s="24">
        <f>'[1]Отчет Минфина23'!G11</f>
        <v>4064</v>
      </c>
      <c r="E22" s="24">
        <f>'[1]Отчет Минфина23'!H11</f>
        <v>4064</v>
      </c>
      <c r="F22" s="17">
        <f>E22/D22*100</f>
        <v>100</v>
      </c>
      <c r="G22" s="17">
        <f t="shared" si="3"/>
        <v>0</v>
      </c>
      <c r="H22" s="17" t="s">
        <v>11</v>
      </c>
    </row>
    <row r="23" spans="1:8" ht="31.5" x14ac:dyDescent="0.2">
      <c r="A23" s="12">
        <v>5</v>
      </c>
      <c r="B23" s="13" t="s">
        <v>25</v>
      </c>
      <c r="C23" s="13" t="str">
        <f>'[1]Отчет Минфина22'!B13</f>
        <v>17 1 01 82104</v>
      </c>
      <c r="D23" s="24">
        <f>'[1]Отчет Минфина23'!G12</f>
        <v>6203</v>
      </c>
      <c r="E23" s="24">
        <f>'[1]Отчет Минфина23'!H12</f>
        <v>6203</v>
      </c>
      <c r="F23" s="17">
        <f t="shared" si="2"/>
        <v>100</v>
      </c>
      <c r="G23" s="17">
        <f t="shared" si="3"/>
        <v>0</v>
      </c>
      <c r="H23" s="17" t="s">
        <v>11</v>
      </c>
    </row>
    <row r="24" spans="1:8" ht="20.25" customHeight="1" x14ac:dyDescent="0.2">
      <c r="A24" s="12">
        <v>6</v>
      </c>
      <c r="B24" s="13" t="s">
        <v>26</v>
      </c>
      <c r="C24" s="13" t="str">
        <f>'[1]Отчет Минфина22'!B14</f>
        <v>17 1 01 82205</v>
      </c>
      <c r="D24" s="24">
        <f>'[1]Отчет Минфина23'!G14</f>
        <v>24720</v>
      </c>
      <c r="E24" s="24">
        <f>'[1]Отчет Минфина23'!H14</f>
        <v>24720</v>
      </c>
      <c r="F24" s="17">
        <f t="shared" si="2"/>
        <v>100</v>
      </c>
      <c r="G24" s="17">
        <f t="shared" si="3"/>
        <v>0</v>
      </c>
      <c r="H24" s="17" t="s">
        <v>11</v>
      </c>
    </row>
    <row r="25" spans="1:8" ht="28.5" customHeight="1" x14ac:dyDescent="0.2">
      <c r="A25" s="12">
        <v>7</v>
      </c>
      <c r="B25" s="13" t="s">
        <v>27</v>
      </c>
      <c r="C25" s="13" t="str">
        <f>'[1]Отчет Минфина22'!B15</f>
        <v>17 1 01 82602</v>
      </c>
      <c r="D25" s="24">
        <f>'[1]Отчет Минфина23'!G15</f>
        <v>3547.7</v>
      </c>
      <c r="E25" s="24">
        <f>'[1]Отчет Минфина23'!H15</f>
        <v>3547.7</v>
      </c>
      <c r="F25" s="17">
        <f t="shared" si="2"/>
        <v>100</v>
      </c>
      <c r="G25" s="17">
        <f t="shared" si="3"/>
        <v>0</v>
      </c>
      <c r="H25" s="17" t="s">
        <v>11</v>
      </c>
    </row>
    <row r="26" spans="1:8" ht="31.15" customHeight="1" x14ac:dyDescent="0.2">
      <c r="A26" s="12">
        <v>8</v>
      </c>
      <c r="B26" s="13" t="s">
        <v>28</v>
      </c>
      <c r="C26" s="13" t="str">
        <f>'[1]Отчет Минфина22'!B16</f>
        <v>17 1 01 82607</v>
      </c>
      <c r="D26" s="24">
        <f>'[1]Отчет Минфина23'!G16</f>
        <v>13047.9</v>
      </c>
      <c r="E26" s="24">
        <f>'[1]Отчет Минфина23'!H16</f>
        <v>13042.5</v>
      </c>
      <c r="F26" s="17">
        <f t="shared" si="2"/>
        <v>99.958614029843886</v>
      </c>
      <c r="G26" s="17">
        <f t="shared" si="3"/>
        <v>5.3999999999996362</v>
      </c>
      <c r="H26" s="17">
        <v>1095.8369</v>
      </c>
    </row>
    <row r="27" spans="1:8" ht="35.450000000000003" customHeight="1" x14ac:dyDescent="0.2">
      <c r="A27" s="12">
        <v>9</v>
      </c>
      <c r="B27" s="13" t="s">
        <v>29</v>
      </c>
      <c r="C27" s="13" t="str">
        <f>'[1]Отчет Минфина22'!B17</f>
        <v>17 1 01 82608</v>
      </c>
      <c r="D27" s="24">
        <f>'[1]Отчет Минфина23'!G17</f>
        <v>174.2</v>
      </c>
      <c r="E27" s="24">
        <f>'[1]Отчет Минфина23'!H17</f>
        <v>174.2</v>
      </c>
      <c r="F27" s="17">
        <f t="shared" si="2"/>
        <v>100</v>
      </c>
      <c r="G27" s="17">
        <f t="shared" si="3"/>
        <v>0</v>
      </c>
      <c r="H27" s="17" t="s">
        <v>11</v>
      </c>
    </row>
    <row r="28" spans="1:8" ht="36.75" customHeight="1" x14ac:dyDescent="0.2">
      <c r="A28" s="12">
        <v>10</v>
      </c>
      <c r="B28" s="13" t="s">
        <v>30</v>
      </c>
      <c r="C28" s="13" t="str">
        <f>'[1]Отчет Минфина22'!B18</f>
        <v>17 1 01 82609</v>
      </c>
      <c r="D28" s="24">
        <f>'[1]Отчет Минфина23'!G18</f>
        <v>5406.1</v>
      </c>
      <c r="E28" s="24">
        <f>'[1]Отчет Минфина23'!H18</f>
        <v>5406.1</v>
      </c>
      <c r="F28" s="17">
        <f t="shared" si="2"/>
        <v>100</v>
      </c>
      <c r="G28" s="17">
        <f t="shared" si="3"/>
        <v>0</v>
      </c>
      <c r="H28" s="17" t="s">
        <v>11</v>
      </c>
    </row>
    <row r="29" spans="1:8" ht="39.75" customHeight="1" x14ac:dyDescent="0.2">
      <c r="A29" s="12">
        <v>11</v>
      </c>
      <c r="B29" s="13" t="s">
        <v>31</v>
      </c>
      <c r="C29" s="13" t="str">
        <f>'[1]Отчет Минфина22'!B19</f>
        <v>17 1 01 84001</v>
      </c>
      <c r="D29" s="24">
        <f>'[1]Отчет Минфина23'!G19</f>
        <v>342500</v>
      </c>
      <c r="E29" s="24">
        <f>'[1]Отчет Минфина23'!H19</f>
        <v>342500</v>
      </c>
      <c r="F29" s="17">
        <f t="shared" si="2"/>
        <v>100</v>
      </c>
      <c r="G29" s="17">
        <f t="shared" si="3"/>
        <v>0</v>
      </c>
      <c r="H29" s="17" t="s">
        <v>11</v>
      </c>
    </row>
    <row r="30" spans="1:8" ht="64.5" customHeight="1" x14ac:dyDescent="0.2">
      <c r="A30" s="12">
        <v>12</v>
      </c>
      <c r="B30" s="13" t="s">
        <v>32</v>
      </c>
      <c r="C30" s="13" t="str">
        <f>'[1]Отчет Минфина22'!B20</f>
        <v>17 1 01 84002</v>
      </c>
      <c r="D30" s="24">
        <f>'[1]Отчет Минфина23'!G20</f>
        <v>116010</v>
      </c>
      <c r="E30" s="24">
        <f>'[1]Отчет Минфина23'!H20</f>
        <v>116010</v>
      </c>
      <c r="F30" s="17">
        <f t="shared" si="2"/>
        <v>100</v>
      </c>
      <c r="G30" s="17">
        <f t="shared" si="3"/>
        <v>0</v>
      </c>
      <c r="H30" s="17" t="s">
        <v>11</v>
      </c>
    </row>
    <row r="31" spans="1:8" ht="48" customHeight="1" x14ac:dyDescent="0.2">
      <c r="A31" s="12">
        <v>13</v>
      </c>
      <c r="B31" s="13" t="s">
        <v>33</v>
      </c>
      <c r="C31" s="13" t="str">
        <f>'[1]Отчет Минфина22'!B21</f>
        <v>17 1 01 84062</v>
      </c>
      <c r="D31" s="24">
        <f>'[1]Отчет Минфина23'!G21</f>
        <v>17406.900000000001</v>
      </c>
      <c r="E31" s="24">
        <f>'[1]Отчет Минфина23'!H21</f>
        <v>17406.900000000001</v>
      </c>
      <c r="F31" s="17">
        <f t="shared" si="2"/>
        <v>100</v>
      </c>
      <c r="G31" s="17">
        <f t="shared" si="3"/>
        <v>0</v>
      </c>
      <c r="H31" s="17" t="s">
        <v>11</v>
      </c>
    </row>
    <row r="32" spans="1:8" ht="30.75" customHeight="1" x14ac:dyDescent="0.2">
      <c r="A32" s="12">
        <v>14</v>
      </c>
      <c r="B32" s="13" t="s">
        <v>34</v>
      </c>
      <c r="C32" s="13" t="str">
        <f>'[1]Отчет Минфина22'!B22</f>
        <v>17 1 01 84522</v>
      </c>
      <c r="D32" s="24">
        <f>'[1]Отчет Минфина23'!G22</f>
        <v>564025.9</v>
      </c>
      <c r="E32" s="24">
        <f>'[1]Отчет Минфина23'!H22</f>
        <v>564025.9</v>
      </c>
      <c r="F32" s="17">
        <f t="shared" si="2"/>
        <v>100</v>
      </c>
      <c r="G32" s="17">
        <f t="shared" si="3"/>
        <v>0</v>
      </c>
      <c r="H32" s="17" t="s">
        <v>11</v>
      </c>
    </row>
    <row r="33" spans="1:8" ht="31.5" x14ac:dyDescent="0.2">
      <c r="A33" s="12">
        <v>15</v>
      </c>
      <c r="B33" s="13" t="s">
        <v>35</v>
      </c>
      <c r="C33" s="13" t="str">
        <f>'[1]Отчет Минфина22'!B23</f>
        <v>17 1 01 84523</v>
      </c>
      <c r="D33" s="24">
        <f>'[1]Отчет Минфина23'!G23</f>
        <v>336400</v>
      </c>
      <c r="E33" s="24">
        <f>'[1]Отчет Минфина23'!H23</f>
        <v>336400</v>
      </c>
      <c r="F33" s="17">
        <f t="shared" si="2"/>
        <v>100</v>
      </c>
      <c r="G33" s="17">
        <f t="shared" si="3"/>
        <v>0</v>
      </c>
      <c r="H33" s="17" t="s">
        <v>11</v>
      </c>
    </row>
    <row r="34" spans="1:8" ht="51.75" customHeight="1" x14ac:dyDescent="0.2">
      <c r="A34" s="12">
        <v>16</v>
      </c>
      <c r="B34" s="13" t="s">
        <v>36</v>
      </c>
      <c r="C34" s="13" t="str">
        <f>'[1]Отчет Минфина22'!B24</f>
        <v>17 1 01 84531</v>
      </c>
      <c r="D34" s="24">
        <f>'[1]Отчет Минфина23'!G24</f>
        <v>15400</v>
      </c>
      <c r="E34" s="24">
        <f>'[1]Отчет Минфина23'!H24</f>
        <v>15400</v>
      </c>
      <c r="F34" s="17">
        <f t="shared" si="2"/>
        <v>100</v>
      </c>
      <c r="G34" s="17">
        <f t="shared" si="3"/>
        <v>0</v>
      </c>
      <c r="H34" s="17" t="s">
        <v>11</v>
      </c>
    </row>
    <row r="35" spans="1:8" ht="34.9" customHeight="1" x14ac:dyDescent="0.2">
      <c r="A35" s="12">
        <v>17</v>
      </c>
      <c r="B35" s="13" t="s">
        <v>37</v>
      </c>
      <c r="C35" s="13" t="str">
        <f>'[1]Отчет Минфина22'!B25</f>
        <v>17 1 01 84800</v>
      </c>
      <c r="D35" s="24">
        <f>'[1]Отчет Минфина23'!G25</f>
        <v>229113.60000000001</v>
      </c>
      <c r="E35" s="24">
        <f>'[1]Отчет Минфина23'!H25</f>
        <v>229113.60000000001</v>
      </c>
      <c r="F35" s="17">
        <f t="shared" si="2"/>
        <v>100</v>
      </c>
      <c r="G35" s="17">
        <f t="shared" si="3"/>
        <v>0</v>
      </c>
      <c r="H35" s="17" t="s">
        <v>11</v>
      </c>
    </row>
    <row r="36" spans="1:8" ht="31.15" customHeight="1" x14ac:dyDescent="0.2">
      <c r="A36" s="12">
        <v>18</v>
      </c>
      <c r="B36" s="13" t="s">
        <v>38</v>
      </c>
      <c r="C36" s="13" t="str">
        <f>'[1]Отчет Минфина22'!B27</f>
        <v>17 1 01 89505</v>
      </c>
      <c r="D36" s="24">
        <f>'[1]Отчет Минфина23'!G27</f>
        <v>1182.7</v>
      </c>
      <c r="E36" s="24">
        <f>'[1]Отчет Минфина23'!H27</f>
        <v>1182.7</v>
      </c>
      <c r="F36" s="17">
        <f t="shared" si="2"/>
        <v>100</v>
      </c>
      <c r="G36" s="17">
        <f t="shared" si="3"/>
        <v>0</v>
      </c>
      <c r="H36" s="17" t="s">
        <v>11</v>
      </c>
    </row>
    <row r="37" spans="1:8" ht="19.899999999999999" customHeight="1" x14ac:dyDescent="0.2">
      <c r="A37" s="12">
        <v>19</v>
      </c>
      <c r="B37" s="13" t="s">
        <v>39</v>
      </c>
      <c r="C37" s="13" t="str">
        <f>'[1]Отчет Минфина22'!B32</f>
        <v>17 3 04 82511</v>
      </c>
      <c r="D37" s="24">
        <f>'[1]Отчет Минфина23'!G30</f>
        <v>13258.1</v>
      </c>
      <c r="E37" s="24">
        <f>'[1]Отчет Минфина23'!H30</f>
        <v>12952.3</v>
      </c>
      <c r="F37" s="17">
        <f t="shared" si="2"/>
        <v>97.693485491887969</v>
      </c>
      <c r="G37" s="17">
        <f t="shared" si="3"/>
        <v>305.80000000000109</v>
      </c>
      <c r="H37" s="17" t="s">
        <v>11</v>
      </c>
    </row>
    <row r="38" spans="1:8" ht="19.899999999999999" customHeight="1" x14ac:dyDescent="0.2">
      <c r="A38" s="12">
        <v>20</v>
      </c>
      <c r="B38" s="13" t="s">
        <v>40</v>
      </c>
      <c r="C38" s="13" t="str">
        <f>'[1]Отчет Минфина22'!B33</f>
        <v>17 3 04 82512</v>
      </c>
      <c r="D38" s="24">
        <f>'[1]Отчет Минфина23'!G31</f>
        <v>91900</v>
      </c>
      <c r="E38" s="24">
        <f>'[1]Отчет Минфина23'!H31</f>
        <v>91900</v>
      </c>
      <c r="F38" s="17">
        <f>E38/D38*100</f>
        <v>100</v>
      </c>
      <c r="G38" s="17">
        <f t="shared" si="3"/>
        <v>0</v>
      </c>
      <c r="H38" s="17" t="s">
        <v>11</v>
      </c>
    </row>
    <row r="39" spans="1:8" ht="43.5" customHeight="1" x14ac:dyDescent="0.2">
      <c r="A39" s="12">
        <v>21</v>
      </c>
      <c r="B39" s="13" t="s">
        <v>41</v>
      </c>
      <c r="C39" s="13" t="str">
        <f>'[1]Отчет Минфина22'!B34</f>
        <v>17 3 04 82601</v>
      </c>
      <c r="D39" s="24">
        <f>'[1]Отчет Минфина23'!G32</f>
        <v>75</v>
      </c>
      <c r="E39" s="24">
        <f>'[1]Отчет Минфина23'!H32</f>
        <v>75</v>
      </c>
      <c r="F39" s="17">
        <f t="shared" ref="F39:F41" si="4">E39/D39*100</f>
        <v>100</v>
      </c>
      <c r="G39" s="17">
        <f t="shared" si="3"/>
        <v>0</v>
      </c>
      <c r="H39" s="17" t="s">
        <v>11</v>
      </c>
    </row>
    <row r="40" spans="1:8" ht="34.5" customHeight="1" x14ac:dyDescent="0.2">
      <c r="A40" s="12">
        <v>22</v>
      </c>
      <c r="B40" s="13" t="str">
        <f>'[1]Отчет Минфина23'!A13</f>
        <v>Ежемесячные денежные выплаты гражданам, родившимся в довоенный период и в годы Великой Отечественной войны</v>
      </c>
      <c r="C40" s="13" t="str">
        <f>'[1]Отчет Минфина23'!B13</f>
        <v>17 1 01 82105</v>
      </c>
      <c r="D40" s="24">
        <f>'[1]Отчет Минфина23'!G13</f>
        <v>11860</v>
      </c>
      <c r="E40" s="24">
        <f>'[1]Отчет Минфина23'!H13</f>
        <v>11860</v>
      </c>
      <c r="F40" s="17">
        <f>E40/D40*100</f>
        <v>100</v>
      </c>
      <c r="G40" s="17">
        <f t="shared" si="3"/>
        <v>0</v>
      </c>
      <c r="H40" s="17"/>
    </row>
    <row r="41" spans="1:8" ht="33" customHeight="1" x14ac:dyDescent="0.2">
      <c r="A41" s="12">
        <v>23</v>
      </c>
      <c r="B41" s="13" t="s">
        <v>42</v>
      </c>
      <c r="C41" s="13" t="str">
        <f>'[1]Отчет Минфина22'!B35</f>
        <v>17 3 04 84514</v>
      </c>
      <c r="D41" s="24">
        <f>'[1]Отчет Минфина23'!G33</f>
        <v>57580</v>
      </c>
      <c r="E41" s="24">
        <f>'[1]Отчет Минфина23'!H33</f>
        <v>57580</v>
      </c>
      <c r="F41" s="17">
        <f t="shared" si="4"/>
        <v>100</v>
      </c>
      <c r="G41" s="17">
        <f t="shared" si="3"/>
        <v>0</v>
      </c>
      <c r="H41" s="17" t="s">
        <v>11</v>
      </c>
    </row>
    <row r="42" spans="1:8" s="26" customFormat="1" ht="31.5" customHeight="1" x14ac:dyDescent="0.25">
      <c r="A42" s="45" t="s">
        <v>43</v>
      </c>
      <c r="B42" s="46"/>
      <c r="C42" s="47"/>
      <c r="D42" s="48">
        <f>SUM(D19:D41)</f>
        <v>2619577.1</v>
      </c>
      <c r="E42" s="49">
        <f>SUM(E19:E41)</f>
        <v>2619265.9</v>
      </c>
      <c r="F42" s="49">
        <f t="shared" si="2"/>
        <v>99.988120219862964</v>
      </c>
      <c r="G42" s="49">
        <f t="shared" si="3"/>
        <v>311.20000000018626</v>
      </c>
      <c r="H42" s="49">
        <f>H26</f>
        <v>1095.8369</v>
      </c>
    </row>
    <row r="43" spans="1:8" ht="20.25" customHeight="1" x14ac:dyDescent="0.25">
      <c r="A43" s="52" t="s">
        <v>44</v>
      </c>
      <c r="B43" s="53"/>
      <c r="C43" s="27"/>
      <c r="D43" s="25">
        <f>D42+D17</f>
        <v>9620334.2000000011</v>
      </c>
      <c r="E43" s="22">
        <f>E42+E17</f>
        <v>9616701.9000000004</v>
      </c>
      <c r="F43" s="22">
        <f t="shared" si="2"/>
        <v>99.962243515407181</v>
      </c>
      <c r="G43" s="22">
        <f t="shared" si="3"/>
        <v>3632.3000000007451</v>
      </c>
      <c r="H43" s="22">
        <f>H42</f>
        <v>1095.8369</v>
      </c>
    </row>
    <row r="51" spans="8:8" ht="15.75" x14ac:dyDescent="0.2">
      <c r="H51" s="28"/>
    </row>
  </sheetData>
  <mergeCells count="15">
    <mergeCell ref="G1:H1"/>
    <mergeCell ref="A2:H2"/>
    <mergeCell ref="A4:A6"/>
    <mergeCell ref="B4:B6"/>
    <mergeCell ref="C4:C6"/>
    <mergeCell ref="D4:D6"/>
    <mergeCell ref="H4:H6"/>
    <mergeCell ref="E5:E6"/>
    <mergeCell ref="F5:F6"/>
    <mergeCell ref="G5:G6"/>
    <mergeCell ref="A8:H8"/>
    <mergeCell ref="A17:B17"/>
    <mergeCell ref="A18:H18"/>
    <mergeCell ref="A42:B42"/>
    <mergeCell ref="A43:B43"/>
  </mergeCells>
  <pageMargins left="0.23622047244094491" right="0.23622047244094491" top="0.74803149606299213" bottom="0.74803149606299213" header="0.31496062992125984" footer="0.31496062992125984"/>
  <pageSetup paperSize="9" scale="58" fitToHeight="0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ПНО23</vt:lpstr>
      <vt:lpstr>ПНО23!Заголовки_для_печати</vt:lpstr>
      <vt:lpstr>ПНО23!Область_печати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Викторовна Шемякина</dc:creator>
  <cp:lastModifiedBy>Ольга Анатольевна Дутченко</cp:lastModifiedBy>
  <cp:lastPrinted>2024-05-30T05:22:18Z</cp:lastPrinted>
  <dcterms:created xsi:type="dcterms:W3CDTF">2024-05-23T00:57:27Z</dcterms:created>
  <dcterms:modified xsi:type="dcterms:W3CDTF">2024-05-31T00:33:43Z</dcterms:modified>
</cp:coreProperties>
</file>