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0920" activeTab="0"/>
  </bookViews>
  <sheets>
    <sheet name="Доходы" sheetId="1" r:id="rId1"/>
  </sheets>
  <definedNames>
    <definedName name="_xlnm.Print_Titles" localSheetId="0">'Доходы'!$7:$8</definedName>
  </definedNames>
  <calcPr fullCalcOnLoad="1"/>
</workbook>
</file>

<file path=xl/sharedStrings.xml><?xml version="1.0" encoding="utf-8"?>
<sst xmlns="http://schemas.openxmlformats.org/spreadsheetml/2006/main" count="110" uniqueCount="91">
  <si>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</si>
  <si>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</si>
  <si>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</si>
  <si>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</si>
  <si>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</si>
  <si>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</si>
  <si>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</si>
  <si>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</si>
  <si>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</si>
  <si>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</si>
  <si>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</si>
  <si>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Иные межбюджетные трансферты</t>
  </si>
  <si>
    <t>тыс.рублей</t>
  </si>
  <si>
    <t xml:space="preserve">Код бюджетной классификации </t>
  </si>
  <si>
    <t>2 00 00000 00 0000 000</t>
  </si>
  <si>
    <t>БЕЗВОЗМЕЗДНЫЕ ПОСТУПЛЕНИЯ, в том числе:</t>
  </si>
  <si>
    <t>Х</t>
  </si>
  <si>
    <t>2 02 00000 00 0000 000</t>
  </si>
  <si>
    <t>2 02 10000 00 0000 151</t>
  </si>
  <si>
    <t>Дотации бюджетам бюджетной системы Российской Федерации, в том числе: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</si>
  <si>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</si>
  <si>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</si>
  <si>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</si>
  <si>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</si>
  <si>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</si>
  <si>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</si>
  <si>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</si>
  <si>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ВСЕГО ДОХОДОВ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</si>
  <si>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</si>
  <si>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</si>
  <si>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</si>
  <si>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</si>
  <si>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</si>
  <si>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</si>
  <si>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</si>
  <si>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</si>
  <si>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</si>
  <si>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</si>
  <si>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</si>
  <si>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1 05 01000 00 0000 110</t>
  </si>
  <si>
    <t>1 05 03000 01 0000 110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</si>
  <si>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</si>
  <si>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</si>
  <si>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</si>
  <si>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</si>
  <si>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</si>
  <si>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</si>
  <si>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</si>
  <si>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</si>
  <si>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</si>
  <si>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</si>
  <si>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</si>
  <si>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</si>
  <si>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</si>
  <si>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</si>
  <si>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Акцизы на алкогольную продукцию</t>
  </si>
  <si>
    <t>Акцизы на нефтепродукты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</si>
  <si>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</si>
  <si>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</si>
  <si>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</si>
  <si>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2 19 0000 00 0000 0000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</si>
  <si>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</si>
  <si>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</si>
  <si>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2 03 00000 00 0000 000</t>
  </si>
  <si>
    <t>% исполнения первоначального плана
(гр.5/гр.3*100)</t>
  </si>
  <si>
    <t>% исполнения уточненного плана
(гр.5/гр.4*100)</t>
  </si>
  <si>
    <t>Аналитические данные об исполнении доходов бюджета Забайкальского края за 2020 год</t>
  </si>
  <si>
    <t>Фактическое исполнение за 2020 год</t>
  </si>
  <si>
    <t>Налог на профессиональный доход</t>
  </si>
  <si>
    <t>000 1 05 00000 01 0000 110</t>
  </si>
  <si>
    <t xml:space="preserve"> План по закону о бюджете первоначальный
(1778-ЗЗК от 19.12.2019 г.)</t>
  </si>
  <si>
    <t>План по закону о бюджете уточненный (1897-ЗЗК от 30.12.2020 г.)</t>
  </si>
  <si>
    <t>Пояснения отклонений между первоначальными годовыми бюджетными назначениями и фактическим исполнением</t>
  </si>
  <si>
    <t>Снижение поступлений налога от организаций железнодорожного транспорта.</t>
  </si>
  <si>
    <t>Перечисление сумм налога налоговыми агентами, рост среднемесячной начисленной заработной платы за январь-декабрь 2020 года - 6,5%.</t>
  </si>
  <si>
    <t>Увеличение количества налогоплательщиков, которые применяют упрощенную систему налогообложения по виду деятельности «Строительство».</t>
  </si>
  <si>
    <t>Ошибочное зачисление налога.</t>
  </si>
  <si>
    <t>Увеличение количества налогоплательщиков, которые применяют налог на профессиональный доход.</t>
  </si>
  <si>
    <t>Исполнение сложилось исходя из фактического перечисления доходов от уплаты акцизов на нефтепродукты через Межрегиональное операционное Управление Федерального казначейства.</t>
  </si>
  <si>
    <t>Снижение поступлений сумм авансовых платежей по налогу за отчетные периоды 2020 года, в связи с продлением  сроков уплаты авансовых платежей для субъектов малого и среднего предпринимательства в период распространения новой коронавирусной инфекции в соответствии с постановлением Правительства Забайкальского края от 09.04.2020 года № 94.</t>
  </si>
  <si>
    <t>Погашение задолженности и уплата текущих платежей физическими лицами.</t>
  </si>
  <si>
    <t>Уменьшение количества объектов игорного бизнеса.</t>
  </si>
  <si>
    <t>Увеличение объема добычи угля, руд и концентратов серебряных и золотосодержащих, а также уплата налога по уточненным налоговым декларациям за предыдущие налоговые периоды.</t>
  </si>
  <si>
    <t>Увеличение количества выданных разрешений на добычу объектов животного мира в указанный период.</t>
  </si>
  <si>
    <t>Поступление задолженности по отмененным налогам на имущество, по прочим налогам и сборам.</t>
  </si>
  <si>
    <t>Дополнительные поступления из федерального бюджета на осуществление выплат при рождении первого ребенка, ежемесечных выплат на детей 3-7 лет, на реализацию Послания Президента и мероприятий национальных проектов.</t>
  </si>
  <si>
    <t>Дополнительные средства выделены из федерального бюджета на социальные выплаты безработным гражданам.</t>
  </si>
  <si>
    <t>Дополнительные поступления из федерального бюджета на реализацию Послания Президента, мероприятий национальных проектов и Плана социального развития центров экономического роста Забайкальского края, на поддержку сельскохозяйственных производителей.</t>
  </si>
  <si>
    <t>Доролнительные поступления от Фонда содействия реформированию жилищно-коммунального хозяйства на реализацию мероприятий регионального проекта"Обеспечение устойчивого сокращения непригодного для проживания жилищного фонда (Забайкальский край)".</t>
  </si>
  <si>
    <t>Снижение количества совершаемых юридически значимых действий, а так же продление срока действия лицензий на розничную продажу алкогольной продукции, которые истекали (истекли) в период с 15 марта по 31 декабря 2020 года.</t>
  </si>
  <si>
    <t>Дополнительные поступления из федерального бюджета на мероприятия по борьбе с новой коронавирусной инфекцией (COVID-19), поддержку мер по обеспечению сбалансированности бюджета, на проведение общероссийского голосования по вопросу одобрения изменений в Конституцию.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</si>
</sst>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%"/>
    <numFmt numFmtId="182" formatCode="#,##0.000"/>
    <numFmt numFmtId="183" formatCode="[$-FC19]d\ mmmm\ yyyy\ &quot;г.&quot;"/>
    <numFmt numFmtId="184" formatCode="#,##0.0_р_.;\-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_ ;[Red]\-0.0\ "/>
    <numFmt numFmtId="190" formatCode="0.0_ ;\-0.0\ "/>
    <numFmt numFmtId="191" formatCode="_-* #,##0.0_р_._-;\-* #,##0.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181" fontId="20" fillId="18" borderId="0" xfId="0" applyNumberFormat="1" applyFont="1" applyFill="1" applyAlignment="1">
      <alignment horizontal="center"/>
    </xf>
    <xf numFmtId="0" fontId="19" fillId="18" borderId="0" xfId="0" applyFont="1" applyFill="1" applyAlignment="1">
      <alignment horizontal="justify" vertical="center"/>
    </xf>
    <xf numFmtId="0" fontId="24" fillId="18" borderId="0" xfId="0" applyFont="1" applyFill="1" applyAlignment="1">
      <alignment/>
    </xf>
    <xf numFmtId="0" fontId="22" fillId="18" borderId="0" xfId="0" applyFont="1" applyFill="1" applyAlignment="1">
      <alignment vertical="center"/>
    </xf>
    <xf numFmtId="0" fontId="24" fillId="18" borderId="0" xfId="0" applyNumberFormat="1" applyFont="1" applyFill="1" applyAlignment="1">
      <alignment/>
    </xf>
    <xf numFmtId="0" fontId="19" fillId="18" borderId="0" xfId="0" applyFont="1" applyFill="1" applyBorder="1" applyAlignment="1">
      <alignment/>
    </xf>
    <xf numFmtId="172" fontId="25" fillId="18" borderId="0" xfId="0" applyNumberFormat="1" applyFont="1" applyFill="1" applyBorder="1" applyAlignment="1">
      <alignment horizontal="center" vertical="center"/>
    </xf>
    <xf numFmtId="172" fontId="24" fillId="18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/>
    </xf>
    <xf numFmtId="181" fontId="19" fillId="18" borderId="0" xfId="0" applyNumberFormat="1" applyFont="1" applyFill="1" applyAlignment="1">
      <alignment horizontal="center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wrapText="1"/>
    </xf>
    <xf numFmtId="0" fontId="27" fillId="18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18" borderId="10" xfId="0" applyFont="1" applyFill="1" applyBorder="1" applyAlignment="1">
      <alignment horizontal="center" vertical="center" wrapText="1"/>
    </xf>
    <xf numFmtId="181" fontId="27" fillId="18" borderId="10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181" fontId="27" fillId="18" borderId="11" xfId="0" applyNumberFormat="1" applyFont="1" applyFill="1" applyBorder="1" applyAlignment="1">
      <alignment horizontal="center" vertical="center" wrapText="1"/>
    </xf>
    <xf numFmtId="172" fontId="27" fillId="18" borderId="10" xfId="0" applyNumberFormat="1" applyFont="1" applyFill="1" applyBorder="1" applyAlignment="1">
      <alignment horizontal="center" vertical="center" wrapText="1"/>
    </xf>
    <xf numFmtId="172" fontId="25" fillId="18" borderId="0" xfId="0" applyNumberFormat="1" applyFont="1" applyFill="1" applyAlignment="1">
      <alignment/>
    </xf>
    <xf numFmtId="172" fontId="24" fillId="18" borderId="0" xfId="0" applyNumberFormat="1" applyFont="1" applyFill="1" applyAlignment="1">
      <alignment/>
    </xf>
    <xf numFmtId="172" fontId="27" fillId="18" borderId="10" xfId="0" applyNumberFormat="1" applyFont="1" applyFill="1" applyBorder="1" applyAlignment="1">
      <alignment horizontal="left" vertical="top" wrapText="1"/>
    </xf>
    <xf numFmtId="0" fontId="19" fillId="18" borderId="10" xfId="0" applyFont="1" applyFill="1" applyBorder="1" applyAlignment="1">
      <alignment horizontal="left" vertical="top" wrapText="1"/>
    </xf>
    <xf numFmtId="172" fontId="19" fillId="18" borderId="10" xfId="0" applyNumberFormat="1" applyFont="1" applyFill="1" applyBorder="1" applyAlignment="1">
      <alignment horizontal="left" vertical="top" wrapText="1"/>
    </xf>
    <xf numFmtId="172" fontId="27" fillId="18" borderId="10" xfId="0" applyNumberFormat="1" applyFont="1" applyFill="1" applyBorder="1" applyAlignment="1">
      <alignment horizontal="center" vertical="top" wrapText="1"/>
    </xf>
    <xf numFmtId="172" fontId="19" fillId="18" borderId="10" xfId="0" applyNumberFormat="1" applyFont="1" applyFill="1" applyBorder="1" applyAlignment="1">
      <alignment horizontal="center" vertical="top" wrapText="1"/>
    </xf>
    <xf numFmtId="172" fontId="27" fillId="18" borderId="10" xfId="0" applyNumberFormat="1" applyFont="1" applyFill="1" applyBorder="1" applyAlignment="1">
      <alignment horizontal="center" vertical="top"/>
    </xf>
    <xf numFmtId="173" fontId="27" fillId="18" borderId="10" xfId="0" applyNumberFormat="1" applyFont="1" applyFill="1" applyBorder="1" applyAlignment="1">
      <alignment horizontal="center" vertical="top" wrapText="1"/>
    </xf>
    <xf numFmtId="173" fontId="27" fillId="18" borderId="10" xfId="57" applyNumberFormat="1" applyFont="1" applyFill="1" applyBorder="1" applyAlignment="1">
      <alignment horizontal="center" vertical="top" wrapText="1"/>
    </xf>
    <xf numFmtId="172" fontId="19" fillId="18" borderId="10" xfId="0" applyNumberFormat="1" applyFont="1" applyFill="1" applyBorder="1" applyAlignment="1">
      <alignment vertical="top"/>
    </xf>
    <xf numFmtId="173" fontId="19" fillId="18" borderId="10" xfId="0" applyNumberFormat="1" applyFont="1" applyFill="1" applyBorder="1" applyAlignment="1">
      <alignment horizontal="center" vertical="top" wrapText="1"/>
    </xf>
    <xf numFmtId="173" fontId="19" fillId="18" borderId="10" xfId="0" applyNumberFormat="1" applyFont="1" applyFill="1" applyBorder="1" applyAlignment="1">
      <alignment horizontal="center" vertical="top"/>
    </xf>
    <xf numFmtId="173" fontId="19" fillId="18" borderId="10" xfId="57" applyNumberFormat="1" applyFont="1" applyFill="1" applyBorder="1" applyAlignment="1">
      <alignment horizontal="center" vertical="top" wrapText="1"/>
    </xf>
    <xf numFmtId="172" fontId="28" fillId="18" borderId="10" xfId="0" applyNumberFormat="1" applyFont="1" applyFill="1" applyBorder="1" applyAlignment="1">
      <alignment horizontal="left" vertical="top" wrapText="1"/>
    </xf>
    <xf numFmtId="172" fontId="27" fillId="18" borderId="10" xfId="0" applyNumberFormat="1" applyFont="1" applyFill="1" applyBorder="1" applyAlignment="1">
      <alignment vertical="top"/>
    </xf>
    <xf numFmtId="172" fontId="19" fillId="18" borderId="12" xfId="0" applyNumberFormat="1" applyFont="1" applyFill="1" applyBorder="1" applyAlignment="1">
      <alignment horizontal="left" vertical="top" wrapText="1"/>
    </xf>
    <xf numFmtId="172" fontId="27" fillId="18" borderId="12" xfId="0" applyNumberFormat="1" applyFont="1" applyFill="1" applyBorder="1" applyAlignment="1">
      <alignment horizontal="left" vertical="top" wrapText="1"/>
    </xf>
    <xf numFmtId="173" fontId="27" fillId="18" borderId="10" xfId="0" applyNumberFormat="1" applyFont="1" applyFill="1" applyBorder="1" applyAlignment="1">
      <alignment horizontal="center" vertical="top"/>
    </xf>
    <xf numFmtId="172" fontId="19" fillId="18" borderId="10" xfId="0" applyNumberFormat="1" applyFont="1" applyFill="1" applyBorder="1" applyAlignment="1">
      <alignment horizontal="center" vertical="top"/>
    </xf>
    <xf numFmtId="0" fontId="27" fillId="18" borderId="10" xfId="0" applyFont="1" applyFill="1" applyBorder="1" applyAlignment="1">
      <alignment horizontal="center" vertical="top"/>
    </xf>
    <xf numFmtId="0" fontId="26" fillId="18" borderId="10" xfId="0" applyFont="1" applyFill="1" applyBorder="1" applyAlignment="1">
      <alignment vertical="top"/>
    </xf>
    <xf numFmtId="172" fontId="19" fillId="0" borderId="10" xfId="0" applyNumberFormat="1" applyFont="1" applyFill="1" applyBorder="1" applyAlignment="1">
      <alignment horizontal="justify" vertical="top" wrapText="1"/>
    </xf>
    <xf numFmtId="172" fontId="19" fillId="18" borderId="10" xfId="0" applyNumberFormat="1" applyFont="1" applyFill="1" applyBorder="1" applyAlignment="1">
      <alignment horizontal="justify" vertical="top" wrapText="1"/>
    </xf>
    <xf numFmtId="0" fontId="22" fillId="18" borderId="0" xfId="0" applyFont="1" applyFill="1" applyAlignment="1">
      <alignment horizontal="right"/>
    </xf>
    <xf numFmtId="0" fontId="23" fillId="18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7"/>
  <sheetViews>
    <sheetView tabSelected="1" zoomScale="70" zoomScaleNormal="70" workbookViewId="0" topLeftCell="A4">
      <selection activeCell="A5" sqref="A5:H5"/>
    </sheetView>
  </sheetViews>
  <sheetFormatPr defaultColWidth="9.00390625" defaultRowHeight="12.75"/>
  <cols>
    <col min="1" max="1" width="24.625" style="2" customWidth="1"/>
    <col min="2" max="2" width="47.75390625" style="3" customWidth="1"/>
    <col min="3" max="3" width="23.125" style="2" customWidth="1"/>
    <col min="4" max="4" width="17.875" style="2" customWidth="1"/>
    <col min="5" max="5" width="15.125" style="4" customWidth="1"/>
    <col min="6" max="6" width="19.625" style="4" customWidth="1"/>
    <col min="7" max="7" width="16.375" style="5" customWidth="1"/>
    <col min="8" max="8" width="57.375" style="13" customWidth="1"/>
    <col min="9" max="16384" width="9.125" style="2" customWidth="1"/>
  </cols>
  <sheetData>
    <row r="1" ht="14.25" customHeight="1" hidden="1"/>
    <row r="2" ht="14.25" customHeight="1" hidden="1"/>
    <row r="3" ht="15" customHeight="1" hidden="1"/>
    <row r="4" spans="5:7" ht="2.25" customHeight="1">
      <c r="E4" s="51"/>
      <c r="F4" s="51"/>
      <c r="G4" s="51"/>
    </row>
    <row r="5" spans="1:8" s="1" customFormat="1" ht="29.25" customHeight="1">
      <c r="A5" s="52" t="s">
        <v>66</v>
      </c>
      <c r="B5" s="52"/>
      <c r="C5" s="52"/>
      <c r="D5" s="52"/>
      <c r="E5" s="52"/>
      <c r="F5" s="52"/>
      <c r="G5" s="52"/>
      <c r="H5" s="52"/>
    </row>
    <row r="6" spans="5:8" ht="15" customHeight="1">
      <c r="E6" s="15"/>
      <c r="F6" s="15"/>
      <c r="G6" s="16"/>
      <c r="H6" s="14" t="s">
        <v>12</v>
      </c>
    </row>
    <row r="7" spans="1:8" s="7" customFormat="1" ht="86.25" customHeight="1">
      <c r="A7" s="24" t="s">
        <v>13</v>
      </c>
      <c r="B7" s="24" t="s">
        <v>9</v>
      </c>
      <c r="C7" s="26" t="s">
        <v>70</v>
      </c>
      <c r="D7" s="26" t="s">
        <v>71</v>
      </c>
      <c r="E7" s="21" t="s">
        <v>67</v>
      </c>
      <c r="F7" s="25" t="s">
        <v>64</v>
      </c>
      <c r="G7" s="22" t="s">
        <v>65</v>
      </c>
      <c r="H7" s="23" t="s">
        <v>72</v>
      </c>
    </row>
    <row r="8" spans="1:8" s="9" customFormat="1" ht="16.5" customHeight="1">
      <c r="A8" s="17">
        <v>1</v>
      </c>
      <c r="B8" s="18">
        <v>2</v>
      </c>
      <c r="C8" s="18">
        <v>3</v>
      </c>
      <c r="D8" s="19">
        <v>4</v>
      </c>
      <c r="E8" s="19">
        <v>5</v>
      </c>
      <c r="F8" s="19">
        <v>6</v>
      </c>
      <c r="G8" s="20">
        <v>7</v>
      </c>
      <c r="H8" s="19">
        <v>8</v>
      </c>
    </row>
    <row r="9" spans="1:8" s="27" customFormat="1" ht="33.75" customHeight="1">
      <c r="A9" s="34" t="s">
        <v>34</v>
      </c>
      <c r="B9" s="29" t="s">
        <v>10</v>
      </c>
      <c r="C9" s="35">
        <f>C10+C13+C17+C21+C25+C28+C29+C30</f>
        <v>41301217.5</v>
      </c>
      <c r="D9" s="35">
        <f>D10+D13+D17+D21+D25+D28+D29+D30</f>
        <v>39755315.6</v>
      </c>
      <c r="E9" s="35">
        <f>E10+E13+E17+E21+E25+E28+E29+E30</f>
        <v>39750099.50000001</v>
      </c>
      <c r="F9" s="35">
        <f>E9/C9*100</f>
        <v>96.24437705740758</v>
      </c>
      <c r="G9" s="36">
        <f>E9/D9*100</f>
        <v>99.98687949039953</v>
      </c>
      <c r="H9" s="32" t="s">
        <v>16</v>
      </c>
    </row>
    <row r="10" spans="1:8" s="27" customFormat="1" ht="20.25" customHeight="1">
      <c r="A10" s="34" t="s">
        <v>33</v>
      </c>
      <c r="B10" s="29" t="s">
        <v>31</v>
      </c>
      <c r="C10" s="35">
        <f>C11+C12</f>
        <v>26514839.5</v>
      </c>
      <c r="D10" s="35">
        <f>D11+D12</f>
        <v>24753652.6</v>
      </c>
      <c r="E10" s="35">
        <f>E11+E12</f>
        <v>24678181.7</v>
      </c>
      <c r="F10" s="35">
        <f>E10/C10*100</f>
        <v>93.07309478528052</v>
      </c>
      <c r="G10" s="36">
        <f aca="true" t="shared" si="0" ref="G10:G40">E10/D10*100</f>
        <v>99.69511206600676</v>
      </c>
      <c r="H10" s="32" t="s">
        <v>16</v>
      </c>
    </row>
    <row r="11" spans="1:8" s="28" customFormat="1" ht="33.75" customHeight="1">
      <c r="A11" s="37" t="s">
        <v>28</v>
      </c>
      <c r="B11" s="31" t="s">
        <v>0</v>
      </c>
      <c r="C11" s="38">
        <v>10109240.3</v>
      </c>
      <c r="D11" s="38">
        <v>8812709.2</v>
      </c>
      <c r="E11" s="39">
        <v>8675183.2</v>
      </c>
      <c r="F11" s="38">
        <f aca="true" t="shared" si="1" ref="F11:F38">E11/C11*100</f>
        <v>85.81439299647471</v>
      </c>
      <c r="G11" s="40">
        <f t="shared" si="0"/>
        <v>98.4394583223057</v>
      </c>
      <c r="H11" s="30" t="s">
        <v>73</v>
      </c>
    </row>
    <row r="12" spans="1:8" s="28" customFormat="1" ht="49.5" customHeight="1">
      <c r="A12" s="37" t="s">
        <v>29</v>
      </c>
      <c r="B12" s="31" t="s">
        <v>1</v>
      </c>
      <c r="C12" s="38">
        <v>16405599.2</v>
      </c>
      <c r="D12" s="38">
        <v>15940943.4</v>
      </c>
      <c r="E12" s="39">
        <v>16002998.5</v>
      </c>
      <c r="F12" s="38">
        <f t="shared" si="1"/>
        <v>97.54595552962186</v>
      </c>
      <c r="G12" s="40">
        <f t="shared" si="0"/>
        <v>100.38928122660545</v>
      </c>
      <c r="H12" s="31" t="s">
        <v>74</v>
      </c>
    </row>
    <row r="13" spans="1:8" s="27" customFormat="1" ht="47.25" customHeight="1">
      <c r="A13" s="34" t="s">
        <v>30</v>
      </c>
      <c r="B13" s="29" t="s">
        <v>32</v>
      </c>
      <c r="C13" s="35">
        <f>C14</f>
        <v>5036744</v>
      </c>
      <c r="D13" s="35">
        <f>D14</f>
        <v>5193511</v>
      </c>
      <c r="E13" s="35">
        <f>E14</f>
        <v>5066327.3</v>
      </c>
      <c r="F13" s="35">
        <f t="shared" si="1"/>
        <v>100.58734968463754</v>
      </c>
      <c r="G13" s="36">
        <f t="shared" si="0"/>
        <v>97.55110367533639</v>
      </c>
      <c r="H13" s="32" t="s">
        <v>16</v>
      </c>
    </row>
    <row r="14" spans="1:8" s="28" customFormat="1" ht="66.75" customHeight="1">
      <c r="A14" s="37" t="s">
        <v>36</v>
      </c>
      <c r="B14" s="31" t="s">
        <v>35</v>
      </c>
      <c r="C14" s="38">
        <f>C15+C16</f>
        <v>5036744</v>
      </c>
      <c r="D14" s="38">
        <f>D15+D16</f>
        <v>5193511</v>
      </c>
      <c r="E14" s="38">
        <f>E15+E16</f>
        <v>5066327.3</v>
      </c>
      <c r="F14" s="38">
        <f t="shared" si="1"/>
        <v>100.58734968463754</v>
      </c>
      <c r="G14" s="40">
        <f t="shared" si="0"/>
        <v>97.55110367533639</v>
      </c>
      <c r="H14" s="31" t="s">
        <v>78</v>
      </c>
    </row>
    <row r="15" spans="1:8" s="28" customFormat="1" ht="16.5" customHeight="1">
      <c r="A15" s="37"/>
      <c r="B15" s="41" t="s">
        <v>55</v>
      </c>
      <c r="C15" s="38">
        <v>883060.6</v>
      </c>
      <c r="D15" s="38">
        <v>984247.3</v>
      </c>
      <c r="E15" s="39">
        <v>934234.4</v>
      </c>
      <c r="F15" s="38">
        <f t="shared" si="1"/>
        <v>105.79504962626574</v>
      </c>
      <c r="G15" s="40">
        <f t="shared" si="0"/>
        <v>94.91866525821305</v>
      </c>
      <c r="H15" s="33" t="s">
        <v>16</v>
      </c>
    </row>
    <row r="16" spans="1:8" s="28" customFormat="1" ht="15.75" customHeight="1">
      <c r="A16" s="37"/>
      <c r="B16" s="41" t="s">
        <v>56</v>
      </c>
      <c r="C16" s="38">
        <v>4153683.4</v>
      </c>
      <c r="D16" s="38">
        <v>4209263.7</v>
      </c>
      <c r="E16" s="39">
        <v>4132092.9</v>
      </c>
      <c r="F16" s="38">
        <f t="shared" si="1"/>
        <v>99.48020833749631</v>
      </c>
      <c r="G16" s="40">
        <f t="shared" si="0"/>
        <v>98.16664372916335</v>
      </c>
      <c r="H16" s="33" t="s">
        <v>16</v>
      </c>
    </row>
    <row r="17" spans="1:8" s="27" customFormat="1" ht="20.25" customHeight="1">
      <c r="A17" s="42" t="s">
        <v>38</v>
      </c>
      <c r="B17" s="29" t="s">
        <v>37</v>
      </c>
      <c r="C17" s="35">
        <f>C18+C19</f>
        <v>1826040</v>
      </c>
      <c r="D17" s="35">
        <f>D18+D19+D20</f>
        <v>1826090</v>
      </c>
      <c r="E17" s="35">
        <f>E18+E19+E20</f>
        <v>1854688</v>
      </c>
      <c r="F17" s="35">
        <f t="shared" si="1"/>
        <v>101.56885938971764</v>
      </c>
      <c r="G17" s="36">
        <f t="shared" si="0"/>
        <v>101.56607834225038</v>
      </c>
      <c r="H17" s="32" t="s">
        <v>16</v>
      </c>
    </row>
    <row r="18" spans="1:8" s="28" customFormat="1" ht="51" customHeight="1">
      <c r="A18" s="37" t="s">
        <v>39</v>
      </c>
      <c r="B18" s="31" t="s">
        <v>7</v>
      </c>
      <c r="C18" s="38">
        <v>1826040</v>
      </c>
      <c r="D18" s="38">
        <v>1826040</v>
      </c>
      <c r="E18" s="39">
        <v>1854499</v>
      </c>
      <c r="F18" s="38">
        <f t="shared" si="1"/>
        <v>101.55850912356794</v>
      </c>
      <c r="G18" s="40">
        <f t="shared" si="0"/>
        <v>101.55850912356794</v>
      </c>
      <c r="H18" s="49" t="s">
        <v>75</v>
      </c>
    </row>
    <row r="19" spans="1:8" s="28" customFormat="1" ht="20.25" customHeight="1">
      <c r="A19" s="37" t="s">
        <v>40</v>
      </c>
      <c r="B19" s="31" t="s">
        <v>8</v>
      </c>
      <c r="C19" s="38">
        <v>0</v>
      </c>
      <c r="D19" s="38">
        <v>0</v>
      </c>
      <c r="E19" s="39">
        <v>-0.1</v>
      </c>
      <c r="F19" s="38" t="s">
        <v>16</v>
      </c>
      <c r="G19" s="40" t="s">
        <v>16</v>
      </c>
      <c r="H19" s="49" t="s">
        <v>76</v>
      </c>
    </row>
    <row r="20" spans="1:8" s="28" customFormat="1" ht="38.25" customHeight="1">
      <c r="A20" s="37" t="s">
        <v>69</v>
      </c>
      <c r="B20" s="31" t="s">
        <v>68</v>
      </c>
      <c r="C20" s="38" t="s">
        <v>16</v>
      </c>
      <c r="D20" s="38">
        <v>50</v>
      </c>
      <c r="E20" s="39">
        <v>189.1</v>
      </c>
      <c r="F20" s="38" t="s">
        <v>16</v>
      </c>
      <c r="G20" s="40">
        <f t="shared" si="0"/>
        <v>378.2</v>
      </c>
      <c r="H20" s="49" t="s">
        <v>77</v>
      </c>
    </row>
    <row r="21" spans="1:8" s="27" customFormat="1" ht="15" customHeight="1">
      <c r="A21" s="42" t="s">
        <v>42</v>
      </c>
      <c r="B21" s="29" t="s">
        <v>41</v>
      </c>
      <c r="C21" s="35">
        <f>C22+C23+C24</f>
        <v>5835231.100000001</v>
      </c>
      <c r="D21" s="35">
        <f>D22+D23+D24</f>
        <v>5519811.9</v>
      </c>
      <c r="E21" s="35">
        <f>E22+E23+E24</f>
        <v>5583392.9</v>
      </c>
      <c r="F21" s="35">
        <f t="shared" si="1"/>
        <v>95.68417778689177</v>
      </c>
      <c r="G21" s="36">
        <f t="shared" si="0"/>
        <v>101.15186896133181</v>
      </c>
      <c r="H21" s="32" t="s">
        <v>16</v>
      </c>
    </row>
    <row r="22" spans="1:8" s="28" customFormat="1" ht="132.75" customHeight="1">
      <c r="A22" s="37" t="s">
        <v>43</v>
      </c>
      <c r="B22" s="43" t="s">
        <v>5</v>
      </c>
      <c r="C22" s="38">
        <v>5210176.9</v>
      </c>
      <c r="D22" s="38">
        <v>4878679.4</v>
      </c>
      <c r="E22" s="39">
        <v>4881043.3</v>
      </c>
      <c r="F22" s="38">
        <f t="shared" si="1"/>
        <v>93.6828709213309</v>
      </c>
      <c r="G22" s="40">
        <f t="shared" si="0"/>
        <v>100.04845368605282</v>
      </c>
      <c r="H22" s="50" t="s">
        <v>79</v>
      </c>
    </row>
    <row r="23" spans="1:8" s="28" customFormat="1" ht="40.5" customHeight="1">
      <c r="A23" s="37" t="s">
        <v>44</v>
      </c>
      <c r="B23" s="43" t="s">
        <v>2</v>
      </c>
      <c r="C23" s="38">
        <v>622702.2</v>
      </c>
      <c r="D23" s="38">
        <v>638780.5</v>
      </c>
      <c r="E23" s="39">
        <v>700200.4</v>
      </c>
      <c r="F23" s="38">
        <f t="shared" si="1"/>
        <v>112.44546751240001</v>
      </c>
      <c r="G23" s="40">
        <f t="shared" si="0"/>
        <v>109.61518080154293</v>
      </c>
      <c r="H23" s="49" t="s">
        <v>80</v>
      </c>
    </row>
    <row r="24" spans="1:8" s="28" customFormat="1" ht="20.25" customHeight="1">
      <c r="A24" s="37" t="s">
        <v>45</v>
      </c>
      <c r="B24" s="43" t="s">
        <v>6</v>
      </c>
      <c r="C24" s="38">
        <v>2352</v>
      </c>
      <c r="D24" s="38">
        <v>2352</v>
      </c>
      <c r="E24" s="39">
        <v>2149.2</v>
      </c>
      <c r="F24" s="38">
        <f t="shared" si="1"/>
        <v>91.37755102040815</v>
      </c>
      <c r="G24" s="40">
        <f t="shared" si="0"/>
        <v>91.37755102040815</v>
      </c>
      <c r="H24" s="30" t="s">
        <v>81</v>
      </c>
    </row>
    <row r="25" spans="1:8" s="27" customFormat="1" ht="53.25" customHeight="1">
      <c r="A25" s="42" t="s">
        <v>47</v>
      </c>
      <c r="B25" s="44" t="s">
        <v>46</v>
      </c>
      <c r="C25" s="35">
        <f>C26+C27</f>
        <v>1179815.5</v>
      </c>
      <c r="D25" s="35">
        <f>D26+D27</f>
        <v>1556347.0999999999</v>
      </c>
      <c r="E25" s="35">
        <f>E26+E27</f>
        <v>1555289.1</v>
      </c>
      <c r="F25" s="35">
        <f t="shared" si="1"/>
        <v>131.82477260215688</v>
      </c>
      <c r="G25" s="36">
        <f t="shared" si="0"/>
        <v>99.93202030575314</v>
      </c>
      <c r="H25" s="32" t="s">
        <v>16</v>
      </c>
    </row>
    <row r="26" spans="1:8" s="28" customFormat="1" ht="69.75" customHeight="1">
      <c r="A26" s="37" t="s">
        <v>48</v>
      </c>
      <c r="B26" s="43" t="s">
        <v>3</v>
      </c>
      <c r="C26" s="38">
        <v>1167221.5</v>
      </c>
      <c r="D26" s="38">
        <v>1542783.7</v>
      </c>
      <c r="E26" s="39">
        <v>1541620</v>
      </c>
      <c r="F26" s="38">
        <f t="shared" si="1"/>
        <v>132.07604554919524</v>
      </c>
      <c r="G26" s="40">
        <f t="shared" si="0"/>
        <v>99.9245714094594</v>
      </c>
      <c r="H26" s="49" t="s">
        <v>82</v>
      </c>
    </row>
    <row r="27" spans="1:8" s="28" customFormat="1" ht="50.25" customHeight="1">
      <c r="A27" s="37" t="s">
        <v>49</v>
      </c>
      <c r="B27" s="43" t="s">
        <v>4</v>
      </c>
      <c r="C27" s="38">
        <v>12594</v>
      </c>
      <c r="D27" s="38">
        <v>13563.4</v>
      </c>
      <c r="E27" s="39">
        <v>13669.1</v>
      </c>
      <c r="F27" s="38">
        <f t="shared" si="1"/>
        <v>108.53660473241227</v>
      </c>
      <c r="G27" s="40">
        <f t="shared" si="0"/>
        <v>100.7793031245853</v>
      </c>
      <c r="H27" s="49" t="s">
        <v>83</v>
      </c>
    </row>
    <row r="28" spans="1:8" s="27" customFormat="1" ht="83.25" customHeight="1">
      <c r="A28" s="42" t="s">
        <v>51</v>
      </c>
      <c r="B28" s="44" t="s">
        <v>50</v>
      </c>
      <c r="C28" s="35">
        <v>120720.4</v>
      </c>
      <c r="D28" s="35">
        <v>102016.1</v>
      </c>
      <c r="E28" s="35">
        <v>84388.2</v>
      </c>
      <c r="F28" s="35">
        <f t="shared" si="1"/>
        <v>69.90384392364504</v>
      </c>
      <c r="G28" s="36">
        <f t="shared" si="0"/>
        <v>82.72047255286175</v>
      </c>
      <c r="H28" s="31" t="s">
        <v>89</v>
      </c>
    </row>
    <row r="29" spans="1:8" s="27" customFormat="1" ht="51.75" customHeight="1">
      <c r="A29" s="42" t="s">
        <v>53</v>
      </c>
      <c r="B29" s="44" t="s">
        <v>52</v>
      </c>
      <c r="C29" s="35">
        <v>0</v>
      </c>
      <c r="D29" s="35">
        <v>6</v>
      </c>
      <c r="E29" s="35">
        <v>12.1</v>
      </c>
      <c r="F29" s="35" t="s">
        <v>16</v>
      </c>
      <c r="G29" s="36">
        <f t="shared" si="0"/>
        <v>201.66666666666666</v>
      </c>
      <c r="H29" s="31" t="s">
        <v>84</v>
      </c>
    </row>
    <row r="30" spans="1:8" s="27" customFormat="1" ht="24.75" customHeight="1">
      <c r="A30" s="42"/>
      <c r="B30" s="44" t="s">
        <v>54</v>
      </c>
      <c r="C30" s="35">
        <v>787827</v>
      </c>
      <c r="D30" s="35">
        <v>803880.9</v>
      </c>
      <c r="E30" s="35">
        <v>927820.2</v>
      </c>
      <c r="F30" s="35">
        <f t="shared" si="1"/>
        <v>117.76953569755797</v>
      </c>
      <c r="G30" s="36">
        <f t="shared" si="0"/>
        <v>115.4176196996346</v>
      </c>
      <c r="H30" s="32" t="s">
        <v>16</v>
      </c>
    </row>
    <row r="31" spans="1:8" s="11" customFormat="1" ht="37.5" customHeight="1">
      <c r="A31" s="34" t="s">
        <v>14</v>
      </c>
      <c r="B31" s="29" t="s">
        <v>15</v>
      </c>
      <c r="C31" s="35">
        <f>C32+C38+C39+C40</f>
        <v>32340254.4</v>
      </c>
      <c r="D31" s="35">
        <f>D32+D38+D39+D40</f>
        <v>45533078.60000001</v>
      </c>
      <c r="E31" s="35">
        <f>E32+E38+E39+E40</f>
        <v>45856202.9</v>
      </c>
      <c r="F31" s="35">
        <f>E31/C31*100</f>
        <v>141.7929566441506</v>
      </c>
      <c r="G31" s="36">
        <f t="shared" si="0"/>
        <v>100.70964738149726</v>
      </c>
      <c r="H31" s="32" t="s">
        <v>16</v>
      </c>
    </row>
    <row r="32" spans="1:8" s="12" customFormat="1" ht="51.75" customHeight="1">
      <c r="A32" s="34" t="s">
        <v>17</v>
      </c>
      <c r="B32" s="29" t="s">
        <v>61</v>
      </c>
      <c r="C32" s="45">
        <f>C33+C35+C36+C37</f>
        <v>32124187.9</v>
      </c>
      <c r="D32" s="45">
        <f>D33+D35+D36+D37</f>
        <v>44926913.800000004</v>
      </c>
      <c r="E32" s="45">
        <f>E33+E35+E36+E37</f>
        <v>45346018.7</v>
      </c>
      <c r="F32" s="35">
        <f t="shared" si="1"/>
        <v>141.15849042210343</v>
      </c>
      <c r="G32" s="36">
        <f t="shared" si="0"/>
        <v>100.93285931427589</v>
      </c>
      <c r="H32" s="32" t="s">
        <v>16</v>
      </c>
    </row>
    <row r="33" spans="1:8" s="12" customFormat="1" ht="99" customHeight="1">
      <c r="A33" s="46" t="s">
        <v>18</v>
      </c>
      <c r="B33" s="31" t="s">
        <v>19</v>
      </c>
      <c r="C33" s="39">
        <v>14210005.3</v>
      </c>
      <c r="D33" s="39">
        <v>17337362.3</v>
      </c>
      <c r="E33" s="39">
        <v>18205831.2</v>
      </c>
      <c r="F33" s="38">
        <f t="shared" si="1"/>
        <v>128.11980583849603</v>
      </c>
      <c r="G33" s="40">
        <f t="shared" si="0"/>
        <v>105.00923315191952</v>
      </c>
      <c r="H33" s="31" t="s">
        <v>90</v>
      </c>
    </row>
    <row r="34" spans="1:8" s="12" customFormat="1" ht="33" customHeight="1">
      <c r="A34" s="46" t="s">
        <v>20</v>
      </c>
      <c r="B34" s="31" t="s">
        <v>21</v>
      </c>
      <c r="C34" s="39">
        <v>12352857.3</v>
      </c>
      <c r="D34" s="39">
        <v>12352857.3</v>
      </c>
      <c r="E34" s="39">
        <v>12352857.3</v>
      </c>
      <c r="F34" s="38">
        <f t="shared" si="1"/>
        <v>100</v>
      </c>
      <c r="G34" s="40">
        <f t="shared" si="0"/>
        <v>100</v>
      </c>
      <c r="H34" s="33" t="s">
        <v>16</v>
      </c>
    </row>
    <row r="35" spans="1:8" s="12" customFormat="1" ht="84.75" customHeight="1">
      <c r="A35" s="46" t="s">
        <v>22</v>
      </c>
      <c r="B35" s="31" t="s">
        <v>23</v>
      </c>
      <c r="C35" s="38">
        <v>7679038.2</v>
      </c>
      <c r="D35" s="38">
        <v>12223935.8</v>
      </c>
      <c r="E35" s="39">
        <v>12286782.5</v>
      </c>
      <c r="F35" s="38">
        <f t="shared" si="1"/>
        <v>160.00418515954252</v>
      </c>
      <c r="G35" s="40">
        <f t="shared" si="0"/>
        <v>100.5141281910201</v>
      </c>
      <c r="H35" s="31" t="s">
        <v>85</v>
      </c>
    </row>
    <row r="36" spans="1:8" s="11" customFormat="1" ht="52.5" customHeight="1">
      <c r="A36" s="46" t="s">
        <v>24</v>
      </c>
      <c r="B36" s="31" t="s">
        <v>25</v>
      </c>
      <c r="C36" s="38">
        <v>5454160</v>
      </c>
      <c r="D36" s="38">
        <v>7311256.1</v>
      </c>
      <c r="E36" s="39">
        <v>6663516.4</v>
      </c>
      <c r="F36" s="38">
        <f t="shared" si="1"/>
        <v>122.1731008991302</v>
      </c>
      <c r="G36" s="40">
        <f t="shared" si="0"/>
        <v>91.1405141450318</v>
      </c>
      <c r="H36" s="31" t="s">
        <v>86</v>
      </c>
    </row>
    <row r="37" spans="1:8" s="11" customFormat="1" ht="84" customHeight="1">
      <c r="A37" s="46" t="s">
        <v>26</v>
      </c>
      <c r="B37" s="31" t="s">
        <v>11</v>
      </c>
      <c r="C37" s="38">
        <v>4780984.4</v>
      </c>
      <c r="D37" s="38">
        <v>8054359.6</v>
      </c>
      <c r="E37" s="39">
        <v>8189888.6</v>
      </c>
      <c r="F37" s="38">
        <f t="shared" si="1"/>
        <v>171.30130355581161</v>
      </c>
      <c r="G37" s="40">
        <f t="shared" si="0"/>
        <v>101.68267878181152</v>
      </c>
      <c r="H37" s="31" t="s">
        <v>87</v>
      </c>
    </row>
    <row r="38" spans="1:8" s="11" customFormat="1" ht="100.5" customHeight="1">
      <c r="A38" s="34" t="s">
        <v>63</v>
      </c>
      <c r="B38" s="29" t="s">
        <v>62</v>
      </c>
      <c r="C38" s="35">
        <v>216066.5</v>
      </c>
      <c r="D38" s="35">
        <v>536453.2</v>
      </c>
      <c r="E38" s="45">
        <v>430835.3</v>
      </c>
      <c r="F38" s="35">
        <f t="shared" si="1"/>
        <v>199.399397870563</v>
      </c>
      <c r="G38" s="36">
        <f t="shared" si="0"/>
        <v>80.31181471188913</v>
      </c>
      <c r="H38" s="31" t="s">
        <v>88</v>
      </c>
    </row>
    <row r="39" spans="1:8" s="11" customFormat="1" ht="143.25" customHeight="1">
      <c r="A39" s="34" t="s">
        <v>58</v>
      </c>
      <c r="B39" s="29" t="s">
        <v>57</v>
      </c>
      <c r="C39" s="35">
        <v>0</v>
      </c>
      <c r="D39" s="35">
        <v>104311.4</v>
      </c>
      <c r="E39" s="45">
        <v>144169.8</v>
      </c>
      <c r="F39" s="35" t="s">
        <v>16</v>
      </c>
      <c r="G39" s="36">
        <f t="shared" si="0"/>
        <v>138.21097214686026</v>
      </c>
      <c r="H39" s="31"/>
    </row>
    <row r="40" spans="1:8" s="11" customFormat="1" ht="78" customHeight="1">
      <c r="A40" s="34" t="s">
        <v>60</v>
      </c>
      <c r="B40" s="29" t="s">
        <v>59</v>
      </c>
      <c r="C40" s="35">
        <v>0</v>
      </c>
      <c r="D40" s="35">
        <v>-34599.8</v>
      </c>
      <c r="E40" s="45">
        <v>-64820.9</v>
      </c>
      <c r="F40" s="35" t="s">
        <v>16</v>
      </c>
      <c r="G40" s="36">
        <f t="shared" si="0"/>
        <v>187.34472453597996</v>
      </c>
      <c r="H40" s="31"/>
    </row>
    <row r="41" spans="1:8" s="10" customFormat="1" ht="19.5" customHeight="1">
      <c r="A41" s="47" t="s">
        <v>27</v>
      </c>
      <c r="B41" s="48"/>
      <c r="C41" s="45">
        <f>SUM(C9+C31)</f>
        <v>73641471.9</v>
      </c>
      <c r="D41" s="45">
        <f>SUM(D9+D31)</f>
        <v>85288394.20000002</v>
      </c>
      <c r="E41" s="45">
        <f>SUM(E9+E31)</f>
        <v>85606302.4</v>
      </c>
      <c r="F41" s="35">
        <f>E41/C41*100</f>
        <v>116.24740814014068</v>
      </c>
      <c r="G41" s="36">
        <f>E41/D41*100</f>
        <v>100.37274497073365</v>
      </c>
      <c r="H41" s="32" t="s">
        <v>16</v>
      </c>
    </row>
    <row r="42" spans="2:8" s="6" customFormat="1" ht="15.75">
      <c r="B42" s="8"/>
      <c r="C42" s="2"/>
      <c r="D42" s="2"/>
      <c r="E42" s="4"/>
      <c r="F42" s="4"/>
      <c r="G42" s="5"/>
      <c r="H42" s="13"/>
    </row>
    <row r="43" spans="2:8" s="6" customFormat="1" ht="15.75">
      <c r="B43" s="8"/>
      <c r="C43" s="2"/>
      <c r="D43" s="2"/>
      <c r="E43" s="4"/>
      <c r="F43" s="4"/>
      <c r="G43" s="5"/>
      <c r="H43" s="13"/>
    </row>
    <row r="44" spans="2:8" s="6" customFormat="1" ht="15.75">
      <c r="B44" s="8"/>
      <c r="C44" s="2"/>
      <c r="D44" s="2"/>
      <c r="E44" s="4"/>
      <c r="F44" s="4"/>
      <c r="G44" s="5"/>
      <c r="H44" s="13"/>
    </row>
    <row r="45" spans="2:8" s="6" customFormat="1" ht="15.75">
      <c r="B45" s="8"/>
      <c r="C45" s="2"/>
      <c r="D45" s="2"/>
      <c r="E45" s="4"/>
      <c r="F45" s="4"/>
      <c r="G45" s="5"/>
      <c r="H45" s="13"/>
    </row>
    <row r="46" spans="2:8" s="6" customFormat="1" ht="15.75">
      <c r="B46" s="8"/>
      <c r="C46" s="2"/>
      <c r="D46" s="2"/>
      <c r="E46" s="4"/>
      <c r="F46" s="4"/>
      <c r="G46" s="5"/>
      <c r="H46" s="13"/>
    </row>
    <row r="47" spans="2:8" s="6" customFormat="1" ht="15.75">
      <c r="B47" s="8"/>
      <c r="C47" s="2"/>
      <c r="D47" s="2"/>
      <c r="E47" s="4"/>
      <c r="F47" s="4"/>
      <c r="G47" s="5"/>
      <c r="H47" s="13"/>
    </row>
    <row r="48" spans="2:8" s="6" customFormat="1" ht="15.75">
      <c r="B48" s="8"/>
      <c r="C48" s="2"/>
      <c r="D48" s="2"/>
      <c r="E48" s="4"/>
      <c r="F48" s="4"/>
      <c r="G48" s="5"/>
      <c r="H48" s="13"/>
    </row>
    <row r="49" spans="2:8" s="6" customFormat="1" ht="15.75">
      <c r="B49" s="8"/>
      <c r="C49" s="2"/>
      <c r="D49" s="2"/>
      <c r="E49" s="4"/>
      <c r="F49" s="4"/>
      <c r="G49" s="5"/>
      <c r="H49" s="13"/>
    </row>
    <row r="50" spans="2:8" s="6" customFormat="1" ht="15.75">
      <c r="B50" s="8"/>
      <c r="C50" s="2"/>
      <c r="D50" s="2"/>
      <c r="E50" s="4"/>
      <c r="F50" s="4"/>
      <c r="G50" s="5"/>
      <c r="H50" s="13"/>
    </row>
    <row r="51" spans="2:8" s="6" customFormat="1" ht="15.75">
      <c r="B51" s="8"/>
      <c r="C51" s="2"/>
      <c r="D51" s="2"/>
      <c r="E51" s="4"/>
      <c r="F51" s="4"/>
      <c r="G51" s="5"/>
      <c r="H51" s="13"/>
    </row>
    <row r="52" spans="2:8" s="6" customFormat="1" ht="15.75">
      <c r="B52" s="8"/>
      <c r="C52" s="2"/>
      <c r="D52" s="2"/>
      <c r="E52" s="4"/>
      <c r="F52" s="4"/>
      <c r="G52" s="5"/>
      <c r="H52" s="13"/>
    </row>
    <row r="53" spans="2:8" s="6" customFormat="1" ht="15.75">
      <c r="B53" s="8"/>
      <c r="C53" s="2"/>
      <c r="D53" s="2"/>
      <c r="E53" s="4"/>
      <c r="F53" s="4"/>
      <c r="G53" s="5"/>
      <c r="H53" s="13"/>
    </row>
    <row r="54" spans="2:8" s="6" customFormat="1" ht="15.75">
      <c r="B54" s="8"/>
      <c r="C54" s="2"/>
      <c r="D54" s="2"/>
      <c r="E54" s="4"/>
      <c r="F54" s="4"/>
      <c r="G54" s="5"/>
      <c r="H54" s="13"/>
    </row>
    <row r="55" spans="2:8" s="6" customFormat="1" ht="15.75">
      <c r="B55" s="8"/>
      <c r="C55" s="2"/>
      <c r="D55" s="2"/>
      <c r="E55" s="4"/>
      <c r="F55" s="4"/>
      <c r="G55" s="5"/>
      <c r="H55" s="13"/>
    </row>
    <row r="56" spans="2:8" s="6" customFormat="1" ht="15.75">
      <c r="B56" s="8"/>
      <c r="C56" s="2"/>
      <c r="D56" s="2"/>
      <c r="E56" s="4"/>
      <c r="F56" s="4"/>
      <c r="G56" s="5"/>
      <c r="H56" s="13"/>
    </row>
    <row r="57" spans="2:8" s="6" customFormat="1" ht="15.75">
      <c r="B57" s="3"/>
      <c r="C57" s="2"/>
      <c r="D57" s="2"/>
      <c r="E57" s="4"/>
      <c r="F57" s="4"/>
      <c r="G57" s="5"/>
      <c r="H57" s="13"/>
    </row>
  </sheetData>
  <sheetProtection/>
  <mergeCells count="2">
    <mergeCell ref="E4:G4"/>
    <mergeCell ref="A5:H5"/>
  </mergeCells>
  <printOptions/>
  <pageMargins left="0.2362204724409449" right="0.03937007874015748" top="0.5511811023622047" bottom="0.1968503937007874" header="0.31496062992125984" footer="0.11811023622047245"/>
  <pageSetup fitToHeight="0" fitToWidth="1" horizontalDpi="600" verticalDpi="6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Анастасия Гаранина</cp:lastModifiedBy>
  <cp:lastPrinted>2021-05-19T02:53:04Z</cp:lastPrinted>
  <dcterms:created xsi:type="dcterms:W3CDTF">2010-04-08T01:53:54Z</dcterms:created>
  <dcterms:modified xsi:type="dcterms:W3CDTF">2021-05-19T02:53:09Z</dcterms:modified>
  <cp:category/>
  <cp:version/>
  <cp:contentType/>
  <cp:contentStatus/>
</cp:coreProperties>
</file>