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xl/styles.xml" ContentType="application/vnd.openxmlformats-officedocument.spreadsheetml.styles+xml"/>
  <Override PartName="/docProps/app.xml" ContentType="application/vnd.openxmlformats-officedocument.extended-properties+xml"/>
  <Override PartName="/xl/worksheets/sheet16.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21.xml" ContentType="application/vnd.openxmlformats-officedocument.spreadsheetml.worksheet+xml"/>
  <Override PartName="/xl/workbook.xml" ContentType="application/vnd.openxmlformats-officedocument.spreadsheetml.sheet.main+xml"/>
  <Override PartName="/xl/worksheets/sheet17.xml" ContentType="application/vnd.openxmlformats-officedocument.spreadsheetml.worksheet+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ПФХД 1.1" sheetId="1" state="visible" r:id="rId1"/>
    <sheet name="ПФХД 1.2" sheetId="2" state="visible" r:id="rId2"/>
    <sheet name="Распределение по статьям" sheetId="3" state="visible" r:id="rId3"/>
    <sheet name="211" sheetId="4" state="visible" r:id="rId4"/>
    <sheet name="212" sheetId="5" state="visible" r:id="rId5"/>
    <sheet name="221" sheetId="6" state="visible" r:id="rId6"/>
    <sheet name="222" sheetId="7" state="visible" r:id="rId7"/>
    <sheet name="223" sheetId="8" state="visible" r:id="rId8"/>
    <sheet name="223 ТКО" sheetId="9" state="visible" r:id="rId9"/>
    <sheet name="224" sheetId="10" state="visible" r:id="rId10"/>
    <sheet name="225" sheetId="11" state="visible" r:id="rId11"/>
    <sheet name="226" sheetId="12" state="visible" r:id="rId12"/>
    <sheet name="266" sheetId="13" state="visible" r:id="rId13"/>
    <sheet name="290" sheetId="14" state="visible" r:id="rId14"/>
    <sheet name="310" sheetId="15" state="visible" r:id="rId15"/>
    <sheet name="341, мед. препараты" sheetId="16" state="visible" r:id="rId16"/>
    <sheet name="прод. пит" sheetId="17" state="visible" r:id="rId17"/>
    <sheet name="топливо" sheetId="18" state="visible" r:id="rId18"/>
    <sheet name="ГСМ" sheetId="19" state="visible" r:id="rId19"/>
    <sheet name="Мяг. инв." sheetId="20" state="visible" r:id="rId20"/>
    <sheet name="Субсидии на иные цели" sheetId="21" state="visible" r:id="rId21"/>
  </sheets>
  <definedNames>
    <definedName name="_xlnm.Print_Area" localSheetId="0">'ПФХД 1.1'!$A$1:$FK$420</definedName>
    <definedName name="_xlnm.Print_Area" localSheetId="1">'ПФХД 1.2'!$A$1:$G$42</definedName>
  </definedNames>
  <calcPr/>
</workbook>
</file>

<file path=xl/sharedStrings.xml><?xml version="1.0" encoding="utf-8"?>
<sst xmlns="http://schemas.openxmlformats.org/spreadsheetml/2006/main" count="962" uniqueCount="962">
  <si>
    <t>УТВЕРЖДАЮ</t>
  </si>
  <si>
    <t xml:space="preserve">Министра труда и социальный защиты населения 
Забайкальского края</t>
  </si>
  <si>
    <t xml:space="preserve">(наименование должности)</t>
  </si>
  <si>
    <t xml:space="preserve">Е.В. Калашникова</t>
  </si>
  <si>
    <t>(подпись)</t>
  </si>
  <si>
    <t xml:space="preserve">(расшифровка подписи)</t>
  </si>
  <si>
    <t>"</t>
  </si>
  <si>
    <t xml:space="preserve"> г.</t>
  </si>
  <si>
    <t xml:space="preserve">План финансово-хозяйственной деятельности на 20</t>
  </si>
  <si>
    <t>25</t>
  </si>
  <si>
    <t xml:space="preserve">(на 20</t>
  </si>
  <si>
    <t xml:space="preserve">г. и плановый период 20</t>
  </si>
  <si>
    <t>26</t>
  </si>
  <si>
    <t xml:space="preserve">и 20</t>
  </si>
  <si>
    <t>27</t>
  </si>
  <si>
    <r>
      <t xml:space="preserve"> годов </t>
    </r>
    <r>
      <rPr>
        <b/>
        <vertAlign val="superscript"/>
        <sz val="9"/>
        <rFont val="Times New Roman"/>
      </rPr>
      <t>1</t>
    </r>
    <r>
      <rPr>
        <b/>
        <sz val="9"/>
        <rFont val="Times New Roman"/>
      </rPr>
      <t>)</t>
    </r>
  </si>
  <si>
    <t>Коды</t>
  </si>
  <si>
    <t xml:space="preserve">от "</t>
  </si>
  <si>
    <t>01</t>
  </si>
  <si>
    <t>января</t>
  </si>
  <si>
    <r>
      <t xml:space="preserve"> г.</t>
    </r>
    <r>
      <rPr>
        <vertAlign val="superscript"/>
        <sz val="8"/>
        <rFont val="Times New Roman"/>
      </rPr>
      <t>2</t>
    </r>
  </si>
  <si>
    <t>Дата</t>
  </si>
  <si>
    <t>01.012025</t>
  </si>
  <si>
    <t xml:space="preserve">Орган, осуществляющий</t>
  </si>
  <si>
    <t xml:space="preserve">по Сводному реестру</t>
  </si>
  <si>
    <t xml:space="preserve">функции и полномочия учредителя</t>
  </si>
  <si>
    <t xml:space="preserve">Министерство труда и социальной защиты населения Забайкальского края</t>
  </si>
  <si>
    <t xml:space="preserve">глава по БК</t>
  </si>
  <si>
    <t>009</t>
  </si>
  <si>
    <t>ИНН</t>
  </si>
  <si>
    <t>7502001882</t>
  </si>
  <si>
    <t>Учреждение</t>
  </si>
  <si>
    <t xml:space="preserve">ГУСО «Ново-Акатуйский комплексный центр социального обслуживания населения» Забайкальского края</t>
  </si>
  <si>
    <t>КПП</t>
  </si>
  <si>
    <t>750201001</t>
  </si>
  <si>
    <t xml:space="preserve">Единица измерения: руб.</t>
  </si>
  <si>
    <t xml:space="preserve">по ОКЕИ</t>
  </si>
  <si>
    <t>383</t>
  </si>
  <si>
    <t xml:space="preserve">Раздел 1. Поступления и выплаты</t>
  </si>
  <si>
    <t xml:space="preserve">Наименование показателя</t>
  </si>
  <si>
    <t xml:space="preserve">Код строки</t>
  </si>
  <si>
    <r>
      <t xml:space="preserve">Код по бюджетной классификации Российской Федерации </t>
    </r>
    <r>
      <rPr>
        <vertAlign val="superscript"/>
        <sz val="8"/>
        <rFont val="Times New Roman"/>
      </rPr>
      <t>3</t>
    </r>
  </si>
  <si>
    <r>
      <t xml:space="preserve">Аналитический код </t>
    </r>
    <r>
      <rPr>
        <vertAlign val="superscript"/>
        <sz val="8"/>
        <rFont val="Times New Roman"/>
      </rPr>
      <t>4</t>
    </r>
  </si>
  <si>
    <t>Сумма</t>
  </si>
  <si>
    <t xml:space="preserve">на 20</t>
  </si>
  <si>
    <t xml:space="preserve">за пределами планового периода</t>
  </si>
  <si>
    <t xml:space="preserve">текущий финансовый год</t>
  </si>
  <si>
    <t xml:space="preserve">первый год планового периода</t>
  </si>
  <si>
    <t xml:space="preserve">второй год планового периода</t>
  </si>
  <si>
    <t>1</t>
  </si>
  <si>
    <t>2</t>
  </si>
  <si>
    <t>3</t>
  </si>
  <si>
    <t>4</t>
  </si>
  <si>
    <t>5</t>
  </si>
  <si>
    <t>6</t>
  </si>
  <si>
    <t>7</t>
  </si>
  <si>
    <t>8</t>
  </si>
  <si>
    <r>
      <t xml:space="preserve">Остаток средств на начало текущего финансового года </t>
    </r>
    <r>
      <rPr>
        <vertAlign val="superscript"/>
        <sz val="8"/>
        <rFont val="Times New Roman"/>
      </rPr>
      <t>5</t>
    </r>
  </si>
  <si>
    <t>0001</t>
  </si>
  <si>
    <t>х</t>
  </si>
  <si>
    <r>
      <t xml:space="preserve">Остаток средств на конец текущего финансового года </t>
    </r>
    <r>
      <rPr>
        <vertAlign val="superscript"/>
        <sz val="8"/>
        <rFont val="Times New Roman"/>
      </rPr>
      <t>5</t>
    </r>
  </si>
  <si>
    <t>0002</t>
  </si>
  <si>
    <t xml:space="preserve">Доходы, всего:</t>
  </si>
  <si>
    <t>1000</t>
  </si>
  <si>
    <t xml:space="preserve">в том числе:
доходы от собственности, всего</t>
  </si>
  <si>
    <t>1100</t>
  </si>
  <si>
    <t>120</t>
  </si>
  <si>
    <t xml:space="preserve">доходы от операционной аренды</t>
  </si>
  <si>
    <t>1110</t>
  </si>
  <si>
    <t>121</t>
  </si>
  <si>
    <t xml:space="preserve">доходы от финансовой аренды</t>
  </si>
  <si>
    <t>122</t>
  </si>
  <si>
    <t xml:space="preserve">платежи при пользовании природными ресурсами</t>
  </si>
  <si>
    <t>123</t>
  </si>
  <si>
    <t xml:space="preserve">проценты по депозитам, остаткам денежных средств</t>
  </si>
  <si>
    <t>124</t>
  </si>
  <si>
    <t xml:space="preserve">проценты по предоставленным заимствованиям</t>
  </si>
  <si>
    <t>125</t>
  </si>
  <si>
    <t xml:space="preserve">проценты по иным финансовым инструментам</t>
  </si>
  <si>
    <t>126</t>
  </si>
  <si>
    <t xml:space="preserve">дивиденды от объектов инвестирования</t>
  </si>
  <si>
    <t>127</t>
  </si>
  <si>
    <t xml:space="preserve">доходы от предоставления неисключительных прав на результаты интеллектуальной деятельности и средства индивидуализации</t>
  </si>
  <si>
    <t>128</t>
  </si>
  <si>
    <t xml:space="preserve">иные доходы от собственности</t>
  </si>
  <si>
    <t>129</t>
  </si>
  <si>
    <t xml:space="preserve">доходы от оказания услуг, работ, компенсации затрат учреждений, всего</t>
  </si>
  <si>
    <t>1200</t>
  </si>
  <si>
    <t>130</t>
  </si>
  <si>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</si>
  <si>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</si>
  <si>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 xml:space="preserve">доходы от штрафов, пеней, иных сумм принудительного изъятия, всего</t>
  </si>
  <si>
    <t>1300</t>
  </si>
  <si>
    <t>140</t>
  </si>
  <si>
    <t xml:space="preserve">в том числе:</t>
  </si>
  <si>
    <t>1310</t>
  </si>
  <si>
    <t xml:space="preserve">безвозмездные денежные поступления, всего</t>
  </si>
  <si>
    <t>1400</t>
  </si>
  <si>
    <t>150</t>
  </si>
  <si>
    <t>1410</t>
  </si>
  <si>
    <t xml:space="preserve">целевые субсидии</t>
  </si>
  <si>
    <t xml:space="preserve">субсидии на осуществление капитальных вложений</t>
  </si>
  <si>
    <t>1420</t>
  </si>
  <si>
    <t xml:space="preserve">прочие доходы, всего</t>
  </si>
  <si>
    <t>1500</t>
  </si>
  <si>
    <t>180</t>
  </si>
  <si>
    <t xml:space="preserve">доходы от операций с активами, всего</t>
  </si>
  <si>
    <t>1900</t>
  </si>
  <si>
    <r>
      <t xml:space="preserve">прочие поступления, всего </t>
    </r>
    <r>
      <rPr>
        <vertAlign val="superscript"/>
        <sz val="8"/>
        <rFont val="Times New Roman"/>
      </rPr>
      <t>6</t>
    </r>
  </si>
  <si>
    <t>1980</t>
  </si>
  <si>
    <t xml:space="preserve">из них:
увеличение остатков денежных средств за счет возврата дебиторской задолженности прошлых лет</t>
  </si>
  <si>
    <t>1981</t>
  </si>
  <si>
    <t>510</t>
  </si>
  <si>
    <t xml:space="preserve">Расходы, всего</t>
  </si>
  <si>
    <t>2000</t>
  </si>
  <si>
    <t xml:space="preserve">в том числе:
на выплаты персоналу, всего</t>
  </si>
  <si>
    <t>2100</t>
  </si>
  <si>
    <t xml:space="preserve">в том числе:
оплата труда</t>
  </si>
  <si>
    <t>2110</t>
  </si>
  <si>
    <t>111</t>
  </si>
  <si>
    <t xml:space="preserve">прочие выплаты персоналу, в том числе компенсационного характера</t>
  </si>
  <si>
    <t>2120</t>
  </si>
  <si>
    <t>112</t>
  </si>
  <si>
    <t xml:space="preserve">иные выплаты, за исключением фонда оплаты труда учреждения, для выполнения отдельных полномочий</t>
  </si>
  <si>
    <t>2130</t>
  </si>
  <si>
    <t>113</t>
  </si>
  <si>
    <t xml:space="preserve">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</si>
  <si>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</si>
  <si>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</si>
  <si>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в том числе:
на выплаты по оплате труда</t>
  </si>
  <si>
    <t>2141</t>
  </si>
  <si>
    <t xml:space="preserve">на иные выплаты работникам</t>
  </si>
  <si>
    <t>2142</t>
  </si>
  <si>
    <t xml:space="preserve">денежное довольствие военнослужащих и сотрудников, имеющих специальные звания</t>
  </si>
  <si>
    <t>2150</t>
  </si>
  <si>
    <t>131</t>
  </si>
  <si>
    <t xml:space="preserve">расходы на выплаты военнослужащим и сотрудникам, имеющим специальные звания, зависящие от размера денежного довольствия</t>
  </si>
  <si>
    <t>2160</t>
  </si>
  <si>
    <t>133</t>
  </si>
  <si>
    <t xml:space="preserve">иные выплаты военнослужащим и сотрудникам, имеющим специальные звания</t>
  </si>
  <si>
    <t>2170</t>
  </si>
  <si>
    <t>134</t>
  </si>
  <si>
    <t xml:space="preserve">страховые взносы на обязательное социальное страхование в части выплат персоналу, подлежащих обложению страховыми взносами</t>
  </si>
  <si>
    <t>2180</t>
  </si>
  <si>
    <t>139</t>
  </si>
  <si>
    <t xml:space="preserve">в том числе:
на оплату труда стажеров</t>
  </si>
  <si>
    <t>2181</t>
  </si>
  <si>
    <t xml:space="preserve">социальные и иные выплаты населению, всего</t>
  </si>
  <si>
    <t>2200</t>
  </si>
  <si>
    <t>300</t>
  </si>
  <si>
    <t xml:space="preserve">в том числе:
социальные выплаты гражданам, кроме публичных нормативных социальных выплат</t>
  </si>
  <si>
    <t>2210</t>
  </si>
  <si>
    <t>320</t>
  </si>
  <si>
    <t xml:space="preserve">из них:
пособия, компенсации и иные социальные выплаты гражданам, кроме публичных нормативных обязательств</t>
  </si>
  <si>
    <t>2211</t>
  </si>
  <si>
    <t>321</t>
  </si>
  <si>
    <t xml:space="preserve">выплата стипендий, осуществление иных расходов на социальную поддержку обучающихся за счет средств стипендиального фонда</t>
  </si>
  <si>
    <t>2220</t>
  </si>
  <si>
    <t>340</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</si>
  <si>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</si>
  <si>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</si>
  <si>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</si>
  <si>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 xml:space="preserve">иные выплаты населению</t>
  </si>
  <si>
    <t>2240</t>
  </si>
  <si>
    <t>360</t>
  </si>
  <si>
    <t xml:space="preserve">уплата налогов, сборов и иных платежей, всего</t>
  </si>
  <si>
    <t>2300</t>
  </si>
  <si>
    <t>850</t>
  </si>
  <si>
    <t xml:space="preserve">из них:
налог на имущество организаций и земельный налог</t>
  </si>
  <si>
    <t>2310</t>
  </si>
  <si>
    <t>851</t>
  </si>
  <si>
    <t xml:space="preserve">иные налоги (включаемые в состав расходов) в бюджеты бюджетной системы Российской Федерации, а также государственная пошлина</t>
  </si>
  <si>
    <t>2320</t>
  </si>
  <si>
    <t>852</t>
  </si>
  <si>
    <t xml:space="preserve">уплата штрафов (в том числе административных), пеней, иных платежей</t>
  </si>
  <si>
    <t>2330</t>
  </si>
  <si>
    <t>853</t>
  </si>
  <si>
    <t xml:space="preserve">безвозмездные перечисления организациям и физическим лицам, всего</t>
  </si>
  <si>
    <t>2400</t>
  </si>
  <si>
    <t xml:space="preserve">из них:
гранты, предоставляемые бюджетным учреждениям</t>
  </si>
  <si>
    <t>2410</t>
  </si>
  <si>
    <t>613</t>
  </si>
  <si>
    <t xml:space="preserve">гранты, предоставляемые автономным учреждениям</t>
  </si>
  <si>
    <t>2420</t>
  </si>
  <si>
    <t>623</t>
  </si>
  <si>
    <t xml:space="preserve">гранты, предоставляемые иным некоммерческим организациям 
(за исключением бюджетных и автономных учреждений)</t>
  </si>
  <si>
    <t>2430</t>
  </si>
  <si>
    <t>634</t>
  </si>
  <si>
    <t xml:space="preserve">гранты, предоставляемые другим организациям и физическим лицам</t>
  </si>
  <si>
    <t>2440</t>
  </si>
  <si>
    <t>810</t>
  </si>
  <si>
    <t xml:space="preserve">взносы в международные организации</t>
  </si>
  <si>
    <t>2450</t>
  </si>
  <si>
    <t>862</t>
  </si>
  <si>
    <t xml:space="preserve">платежи в целях обеспечения реализации соглашений с правительствами иностранных государств и международными организациями</t>
  </si>
  <si>
    <t>2460</t>
  </si>
  <si>
    <t>863</t>
  </si>
  <si>
    <t xml:space="preserve">прочие выплаты (кроме выплат на закупку товаров, работ, услуг)</t>
  </si>
  <si>
    <t>2500</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</si>
  <si>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</si>
  <si>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</si>
  <si>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</si>
  <si>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rPr>
      <t>7</t>
    </r>
  </si>
  <si>
    <t>2600</t>
  </si>
  <si>
    <t xml:space="preserve">в том числе:
закупку научно-исследовательских, опытно-конструкторских и технологических работ</t>
  </si>
  <si>
    <t>2610</t>
  </si>
  <si>
    <t>241</t>
  </si>
  <si>
    <t xml:space="preserve">закупку товаров, работ, услуг в целях капитального ремонта государственного (муниципального) имущества</t>
  </si>
  <si>
    <t>2630</t>
  </si>
  <si>
    <t>243</t>
  </si>
  <si>
    <t xml:space="preserve">прочую закупку товаров, работ и услуг</t>
  </si>
  <si>
    <t>2640</t>
  </si>
  <si>
    <t>244</t>
  </si>
  <si>
    <t xml:space="preserve">закупку товаров, работ, услуг в целях создания, развития, эксплуатации и вывода 
из эксплуатации государственных информационных систем</t>
  </si>
  <si>
    <t>2650</t>
  </si>
  <si>
    <t>246</t>
  </si>
  <si>
    <t xml:space="preserve">закупку энергетических ресурсов</t>
  </si>
  <si>
    <t>2660</t>
  </si>
  <si>
    <t>247</t>
  </si>
  <si>
    <t xml:space="preserve">капитальные вложения в объекты государственной (муниципальной) собственности, всего</t>
  </si>
  <si>
    <t>2700</t>
  </si>
  <si>
    <t>400</t>
  </si>
  <si>
    <t xml:space="preserve">в том числе:
приобретение объектов недвижимого имущества государственными (муниципальными) учреждениями</t>
  </si>
  <si>
    <t>2710</t>
  </si>
  <si>
    <t>406</t>
  </si>
  <si>
    <t xml:space="preserve">строительство (реконструкция) объектов недвижимого имущества государственными (муниципальными) учреждениями</t>
  </si>
  <si>
    <t>2720</t>
  </si>
  <si>
    <t>407</t>
  </si>
  <si>
    <t xml:space="preserve">специальные расходы</t>
  </si>
  <si>
    <t>2800</t>
  </si>
  <si>
    <t>880</t>
  </si>
  <si>
    <r>
      <t xml:space="preserve">Выплаты, уменьшающие доход, всего </t>
    </r>
    <r>
      <rPr>
        <b/>
        <vertAlign val="superscript"/>
        <sz val="8"/>
        <rFont val="Times New Roman"/>
      </rPr>
      <t>8</t>
    </r>
  </si>
  <si>
    <t>3000</t>
  </si>
  <si>
    <t>100</t>
  </si>
  <si>
    <r>
      <t xml:space="preserve">в том числе:
налог на прибыль </t>
    </r>
    <r>
      <rPr>
        <vertAlign val="superscript"/>
        <sz val="8"/>
        <rFont val="Times New Roman"/>
      </rPr>
      <t>8</t>
    </r>
  </si>
  <si>
    <t>3010</t>
  </si>
  <si>
    <r>
      <t xml:space="preserve">налог на добавленную стоимость </t>
    </r>
    <r>
      <rPr>
        <vertAlign val="superscript"/>
        <sz val="8"/>
        <rFont val="Times New Roman"/>
      </rPr>
      <t>8</t>
    </r>
  </si>
  <si>
    <t>3020</t>
  </si>
  <si>
    <r>
      <t xml:space="preserve">прочие налоги, уменьшающие доход </t>
    </r>
    <r>
      <rPr>
        <vertAlign val="superscript"/>
        <sz val="8"/>
        <rFont val="Times New Roman"/>
      </rPr>
      <t>8</t>
    </r>
  </si>
  <si>
    <t>3030</t>
  </si>
  <si>
    <r>
      <t xml:space="preserve">Прочие выплаты, всего </t>
    </r>
    <r>
      <rPr>
        <b/>
        <vertAlign val="superscript"/>
        <sz val="8"/>
        <rFont val="Times New Roman"/>
      </rPr>
      <t>9</t>
    </r>
  </si>
  <si>
    <t>4000</t>
  </si>
  <si>
    <t xml:space="preserve">из них:
возврат в бюджет средств субсидии</t>
  </si>
  <si>
    <t>4010</t>
  </si>
  <si>
    <t>610</t>
  </si>
  <si>
    <r>
      <t>_____</t>
    </r>
    <r>
      <rPr>
        <vertAlign val="superscript"/>
        <sz val="7"/>
        <rFont val="Times New Roman"/>
      </rPr>
      <t>1</t>
    </r>
    <r>
      <rPr>
        <sz val="7"/>
        <rFont val="Times New Roman"/>
      </rPr>
      <t xml:space="preserve">_В случае утверждения закона (решения) о бюджете на текущий финансовый год и плановый период.</t>
    </r>
  </si>
  <si>
    <r>
      <t>_____</t>
    </r>
    <r>
      <rPr>
        <vertAlign val="superscript"/>
        <sz val="7"/>
        <rFont val="Times New Roman"/>
      </rPr>
      <t>2</t>
    </r>
    <r>
      <rPr>
        <sz val="7"/>
        <rFont val="Times New Roman"/>
      </rPr>
      <t xml:space="preserve">_Указывается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</si>
  <si>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rPr>
      <t>3</t>
    </r>
    <r>
      <rPr>
        <sz val="7"/>
        <rFont val="Times New Roman"/>
      </rPr>
      <t xml:space="preserve">_В графе 3 отражаются:</t>
    </r>
  </si>
  <si>
    <t xml:space="preserve">_____по строкам 1100 - 1900 - коды аналитической группы подвида доходов бюджетов классификации доходов бюджетов;</t>
  </si>
  <si>
    <t xml:space="preserve">_____по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</si>
  <si>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 xml:space="preserve">_____по строкам 2000 - 2800 - коды видов расходов бюджетов классификации расходов бюджетов;</t>
  </si>
  <si>
    <t xml:space="preserve">_____по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</si>
  <si>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 xml:space="preserve">_____по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</si>
  <si>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r>
      <t>_____</t>
    </r>
    <r>
      <rPr>
        <vertAlign val="superscript"/>
        <sz val="7"/>
        <rFont val="Times New Roman"/>
      </rPr>
      <t>4</t>
    </r>
    <r>
      <rPr>
        <sz val="7"/>
        <rFont val="Times New Roman"/>
      </rPr>
      <t xml:space="preserve">_В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</si>
  <si>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rPr>
      <t>5</t>
    </r>
    <r>
      <rPr>
        <sz val="7"/>
        <rFont val="Times New Roman"/>
      </rPr>
      <t xml:space="preserve">_По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</si>
  <si>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rPr>
      <t>6</t>
    </r>
    <r>
      <rPr>
        <sz val="7"/>
        <rFont val="Times New Roman"/>
      </rPr>
      <t xml:space="preserve">_Показатели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</si>
  <si>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rPr>
      <t>7</t>
    </r>
    <r>
      <rPr>
        <sz val="7"/>
        <rFont val="Times New Roman"/>
      </rPr>
      <t xml:space="preserve">_Показатели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</si>
  <si>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rPr>
      <t>8</t>
    </r>
    <r>
      <rPr>
        <sz val="7"/>
        <rFont val="Times New Roman"/>
      </rPr>
      <t xml:space="preserve">_Показатель отражается со знаком "минус".</t>
    </r>
  </si>
  <si>
    <r>
      <t>_____</t>
    </r>
    <r>
      <rPr>
        <vertAlign val="superscript"/>
        <sz val="7"/>
        <rFont val="Times New Roman"/>
      </rPr>
      <t>9</t>
    </r>
    <r>
      <rPr>
        <sz val="7"/>
        <rFont val="Times New Roman"/>
      </rPr>
      <t xml:space="preserve">_Показатели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</si>
  <si>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</si>
  <si>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</si>
  <si>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доходы от оказания платных услуг, работ</t>
  </si>
  <si>
    <t>1211</t>
  </si>
  <si>
    <t>132</t>
  </si>
  <si>
    <t xml:space="preserve">плата за предоставление информации из государственных источников (реестров)</t>
  </si>
  <si>
    <t xml:space="preserve">доходы от компенсации затрат</t>
  </si>
  <si>
    <t xml:space="preserve">доходы по условным арендным платежам</t>
  </si>
  <si>
    <t>135</t>
  </si>
  <si>
    <t xml:space="preserve">доходы бюджета от возврата дебиторской задолженности прошлых лет</t>
  </si>
  <si>
    <t>136</t>
  </si>
  <si>
    <t xml:space="preserve">доходы от предстоящей компенсации затрат</t>
  </si>
  <si>
    <t>137</t>
  </si>
  <si>
    <t xml:space="preserve">доходы по выполненным этапам работ по договору строительного подряда</t>
  </si>
  <si>
    <t>138</t>
  </si>
  <si>
    <t xml:space="preserve">доходы от возмещений Фондом пенсионного и социального страхования Российской Федерации расходов</t>
  </si>
  <si>
    <t xml:space="preserve">в том числе:
доходы от штрафных санкций за нарушение законодательства о закупках и условий контрактов (договоров)</t>
  </si>
  <si>
    <t>141</t>
  </si>
  <si>
    <t xml:space="preserve">доходы от штрафных санкций по долговым обязательствам</t>
  </si>
  <si>
    <t>142</t>
  </si>
  <si>
    <t xml:space="preserve">страховые возмещения</t>
  </si>
  <si>
    <t>143</t>
  </si>
  <si>
    <t xml:space="preserve">возмещение ущерба имуществу (кроме страховых возмещений)</t>
  </si>
  <si>
    <t>144</t>
  </si>
  <si>
    <t xml:space="preserve">прочие доходы от сумм принудительного изъятия </t>
  </si>
  <si>
    <t>145</t>
  </si>
  <si>
    <t xml:space="preserve">в том числе:
целевые субсидии</t>
  </si>
  <si>
    <t xml:space="preserve">поступления текущего характера в бюджеты бюджетной системы Российской Федерации от бюджетных и автономных учреждений</t>
  </si>
  <si>
    <t>153</t>
  </si>
  <si>
    <t xml:space="preserve">поступления текущего характера от организаций государственного сектора</t>
  </si>
  <si>
    <t>154</t>
  </si>
  <si>
    <t xml:space="preserve">поступления текущего характера от иных резидентов (за исключением сектора государственного управления и организаций государственного сектора)</t>
  </si>
  <si>
    <t>155</t>
  </si>
  <si>
    <t xml:space="preserve">поступления текущего характера от других бюджетов бюджетной системы Российской Федерации</t>
  </si>
  <si>
    <t>151</t>
  </si>
  <si>
    <t xml:space="preserve">поступления текущего характера бюджетным и автономным учреждениям от сектора государственного управления</t>
  </si>
  <si>
    <t>152</t>
  </si>
  <si>
    <t>156</t>
  </si>
  <si>
    <t xml:space="preserve">поступления текущего характера от международных организаций</t>
  </si>
  <si>
    <t>157</t>
  </si>
  <si>
    <t xml:space="preserve">поступления текущего характера от нерезидентов (за исключением наднациональных организаций и правительств иностранных государств, международных финансовых организаций)</t>
  </si>
  <si>
    <t>158</t>
  </si>
  <si>
    <t xml:space="preserve">поступления (перечисления) по урегулированию расчетов между бюджетами бюджетной системы Российской Федерации по распределенным доходам и безвозмездные поступления</t>
  </si>
  <si>
    <t>159</t>
  </si>
  <si>
    <t xml:space="preserve">в том числе:
невыясненные поступления</t>
  </si>
  <si>
    <t>181</t>
  </si>
  <si>
    <t xml:space="preserve">доходы от безвозмездного права пользования активом, предоставленным организациями (за исключением сектора государственного управления и организаций государственного сектора</t>
  </si>
  <si>
    <t>182</t>
  </si>
  <si>
    <t xml:space="preserve">доходы от безвозмездного права пользования активом, предоставленным организациями государственного сектора</t>
  </si>
  <si>
    <t>185</t>
  </si>
  <si>
    <t xml:space="preserve">доходы от безвозмездного права пользования активом, предоставленным сектором государственного управления</t>
  </si>
  <si>
    <t>186</t>
  </si>
  <si>
    <t xml:space="preserve">доходы от безвозмездного права пользования активом, предоставленным иными лицами</t>
  </si>
  <si>
    <t>187</t>
  </si>
  <si>
    <t xml:space="preserve">иные доходы</t>
  </si>
  <si>
    <t>189</t>
  </si>
  <si>
    <t>170</t>
  </si>
  <si>
    <t xml:space="preserve">в том числе:
курсовые разницы</t>
  </si>
  <si>
    <t>171</t>
  </si>
  <si>
    <t xml:space="preserve">доходы от выбытия активов</t>
  </si>
  <si>
    <t>172</t>
  </si>
  <si>
    <t xml:space="preserve">чрезвычайные доходы от операций с активами</t>
  </si>
  <si>
    <t>173</t>
  </si>
  <si>
    <t xml:space="preserve">выпадающие доходы</t>
  </si>
  <si>
    <t>174</t>
  </si>
  <si>
    <t xml:space="preserve">курсовые разницы по итогам пересчета бухгалтерской (финансовой) отчетности загранучреждений</t>
  </si>
  <si>
    <t>175</t>
  </si>
  <si>
    <t xml:space="preserve">доходы от оценки активов и обязательств</t>
  </si>
  <si>
    <t>176</t>
  </si>
  <si>
    <t xml:space="preserve">изменения в капитале объекта инвестирования </t>
  </si>
  <si>
    <t>177</t>
  </si>
  <si>
    <t xml:space="preserve">заработная плата </t>
  </si>
  <si>
    <t>211</t>
  </si>
  <si>
    <t>x</t>
  </si>
  <si>
    <t xml:space="preserve">социальные пособия и компенсации персоналу в денежной форме </t>
  </si>
  <si>
    <t>266</t>
  </si>
  <si>
    <t xml:space="preserve">прочие несоциальные выплаты персоналу в денежной форме</t>
  </si>
  <si>
    <t>212</t>
  </si>
  <si>
    <t xml:space="preserve">прочие несоциальные выплаты персоналу в натуральной форме</t>
  </si>
  <si>
    <t>214</t>
  </si>
  <si>
    <t xml:space="preserve">оплата работ, услуг </t>
  </si>
  <si>
    <t>226</t>
  </si>
  <si>
    <t xml:space="preserve">социальные пособия и компенсации персоналу в денежной форме</t>
  </si>
  <si>
    <t xml:space="preserve">социальные компенсации персоналу в натуральной форме</t>
  </si>
  <si>
    <t>267</t>
  </si>
  <si>
    <t xml:space="preserve">транспортные услуги</t>
  </si>
  <si>
    <t>222</t>
  </si>
  <si>
    <t xml:space="preserve">прочие работы, услуги</t>
  </si>
  <si>
    <t xml:space="preserve">иные выплаты текущего характера физическим лицам</t>
  </si>
  <si>
    <t>296</t>
  </si>
  <si>
    <t>213</t>
  </si>
  <si>
    <t xml:space="preserve">начисления на выплаты по оплате труда</t>
  </si>
  <si>
    <t xml:space="preserve">пособия по социальной помощи, выплачиваемые работодателями, нанимателями бывшим работникам в натуральной форме </t>
  </si>
  <si>
    <t>265</t>
  </si>
  <si>
    <t xml:space="preserve"> заработная плата</t>
  </si>
  <si>
    <t xml:space="preserve"> социальные пособия и компенсации персоналу в денежной форме</t>
  </si>
  <si>
    <t xml:space="preserve">транспортные услуги </t>
  </si>
  <si>
    <t xml:space="preserve">социальное обеспечение</t>
  </si>
  <si>
    <t>260</t>
  </si>
  <si>
    <t xml:space="preserve">иные выплаты текущего характера физическим лицам </t>
  </si>
  <si>
    <t xml:space="preserve">иные выплаты капитального характера физическим лицам </t>
  </si>
  <si>
    <t>298</t>
  </si>
  <si>
    <t xml:space="preserve">пособия по социальной помощи населению в денежной форме </t>
  </si>
  <si>
    <t>262</t>
  </si>
  <si>
    <t xml:space="preserve">прочие работы, услуги </t>
  </si>
  <si>
    <t xml:space="preserve">пособия по социальной помощи населению в денежной форме</t>
  </si>
  <si>
    <t>291</t>
  </si>
  <si>
    <t>290</t>
  </si>
  <si>
    <t xml:space="preserve">обслуживание долговых обязательств учреждений</t>
  </si>
  <si>
    <t>233</t>
  </si>
  <si>
    <t xml:space="preserve">безвозмездные перечисления (передачи) текущего характера сектора государственного управления </t>
  </si>
  <si>
    <t xml:space="preserve">безвозмездные перечисления капитального характера государственным (муниципальным) учреждениям</t>
  </si>
  <si>
    <t>281</t>
  </si>
  <si>
    <t xml:space="preserve">перечисления текущего характера наднациональным организациям и правительствам иностранных государств</t>
  </si>
  <si>
    <t>252</t>
  </si>
  <si>
    <t xml:space="preserve">прочие расходы </t>
  </si>
  <si>
    <t xml:space="preserve">увеличение стоимости акций и иных финансовых инструментов </t>
  </si>
  <si>
    <t>530</t>
  </si>
  <si>
    <t xml:space="preserve">безвозмездные перечисления (передачи) текущего характера сектора государственного управления</t>
  </si>
  <si>
    <t xml:space="preserve">иные выплаты текущего характера организациям </t>
  </si>
  <si>
    <t>297</t>
  </si>
  <si>
    <t xml:space="preserve">гранты, предоставляемые иным некоммерческим организациям 
</t>
  </si>
  <si>
    <t xml:space="preserve">безвозмездные перечисления некоммерческим организациям и физическим лицам - производителям товаров, работ и услуг на производство</t>
  </si>
  <si>
    <t xml:space="preserve">безвозмездные перечисления капитального характера некоммерческим организациям и физическим лицам - производителям товаров, работ и услуг</t>
  </si>
  <si>
    <t>286</t>
  </si>
  <si>
    <t xml:space="preserve">иные выплаты текущего характера организациям</t>
  </si>
  <si>
    <t xml:space="preserve">перечисления текущего характера международным организациям</t>
  </si>
  <si>
    <t>253</t>
  </si>
  <si>
    <t xml:space="preserve">перечисления капитального характера международным организациям</t>
  </si>
  <si>
    <t>256</t>
  </si>
  <si>
    <t xml:space="preserve"> перечисления текущего характера международным организациям</t>
  </si>
  <si>
    <t xml:space="preserve">перечисления капитального характера наднациональным организациям и правительствам иностранных государств </t>
  </si>
  <si>
    <t>255</t>
  </si>
  <si>
    <t xml:space="preserve">прочие расходы</t>
  </si>
  <si>
    <t xml:space="preserve">увеличение стоимости нематериальных активов </t>
  </si>
  <si>
    <t xml:space="preserve">закупку товаров, работ и услуг в целях капитального ремонта государственного (муниципального) имущества</t>
  </si>
  <si>
    <t xml:space="preserve"> </t>
  </si>
  <si>
    <t xml:space="preserve">арендная плата за пользование имуществом </t>
  </si>
  <si>
    <t>224</t>
  </si>
  <si>
    <t xml:space="preserve">работы, услуги по содержанию имущества</t>
  </si>
  <si>
    <t>225</t>
  </si>
  <si>
    <t xml:space="preserve">услуги, работы для целей капитальных вложений</t>
  </si>
  <si>
    <t>228</t>
  </si>
  <si>
    <t xml:space="preserve">арендная плата за пользование земельными участками и другими обособленными природными объектами</t>
  </si>
  <si>
    <t>229</t>
  </si>
  <si>
    <t xml:space="preserve">иные выплаты капитального характера организациям</t>
  </si>
  <si>
    <t>299</t>
  </si>
  <si>
    <t xml:space="preserve">увеличение стоимости основных средств</t>
  </si>
  <si>
    <t>310</t>
  </si>
  <si>
    <t xml:space="preserve">увеличение стоимости строительных материалов </t>
  </si>
  <si>
    <t>344</t>
  </si>
  <si>
    <t xml:space="preserve">увеличение стоимости прочих материальных запасов</t>
  </si>
  <si>
    <t>346</t>
  </si>
  <si>
    <t xml:space="preserve">увеличение стоимости материальных запасов для целей капитальных вложений</t>
  </si>
  <si>
    <t>347</t>
  </si>
  <si>
    <t xml:space="preserve">прочую закупку товаров, работ и услуг, всего</t>
  </si>
  <si>
    <t xml:space="preserve">услуги связи</t>
  </si>
  <si>
    <t>2640.1</t>
  </si>
  <si>
    <t>221</t>
  </si>
  <si>
    <t>2640.2</t>
  </si>
  <si>
    <t xml:space="preserve">коммунальные услуги</t>
  </si>
  <si>
    <t>2640.3</t>
  </si>
  <si>
    <t>223</t>
  </si>
  <si>
    <t xml:space="preserve">арендная плата за пользование имуществом</t>
  </si>
  <si>
    <t>2640.4</t>
  </si>
  <si>
    <t>2640.5</t>
  </si>
  <si>
    <t>2640.6</t>
  </si>
  <si>
    <t>2640.7</t>
  </si>
  <si>
    <t xml:space="preserve">увеличение стоимости материальных запасов</t>
  </si>
  <si>
    <t>2640.8</t>
  </si>
  <si>
    <t xml:space="preserve">увеличение стоимости лекарственных препаратов и материалов, применяемых в медицинских целях</t>
  </si>
  <si>
    <t xml:space="preserve">увеличение стоимости продуктов питания</t>
  </si>
  <si>
    <t xml:space="preserve">увеличение стоимости горюче-смазочных материалов</t>
  </si>
  <si>
    <t xml:space="preserve">увеличение стоимости строительных материалов</t>
  </si>
  <si>
    <t xml:space="preserve">увеличение стоимости мягкого инвентаря</t>
  </si>
  <si>
    <t xml:space="preserve">увеличение  прочих материальных запасов однократного применения</t>
  </si>
  <si>
    <t xml:space="preserve">иные выплаты капитального характера физическим лицам</t>
  </si>
  <si>
    <t xml:space="preserve">увеличение стоимости непроизведенных активов</t>
  </si>
  <si>
    <t>330</t>
  </si>
  <si>
    <t xml:space="preserve">налоги, пошлины и сборы</t>
  </si>
  <si>
    <t xml:space="preserve">оплата работ, услуг</t>
  </si>
  <si>
    <r>
      <t xml:space="preserve">Раздел 2. Сведения по выплатам на закупки товаров, работ, услуг </t>
    </r>
    <r>
      <rPr>
        <b/>
        <vertAlign val="superscript"/>
        <sz val="8"/>
        <rFont val="Times New Roman"/>
      </rPr>
      <t>10</t>
    </r>
  </si>
  <si>
    <t xml:space="preserve">№
п/п</t>
  </si>
  <si>
    <t xml:space="preserve">Коды
строк</t>
  </si>
  <si>
    <t xml:space="preserve">Год
начала закупки</t>
  </si>
  <si>
    <r>
      <t xml:space="preserve">Код по бюджетной классификации Российской Федерации </t>
    </r>
    <r>
      <rPr>
        <vertAlign val="superscript"/>
        <sz val="8"/>
        <rFont val="Times New Roman"/>
      </rPr>
      <t>10.1</t>
    </r>
  </si>
  <si>
    <r>
      <t xml:space="preserve">Уникальный 
код </t>
    </r>
    <r>
      <rPr>
        <vertAlign val="superscript"/>
        <sz val="8"/>
        <rFont val="Times New Roman"/>
      </rPr>
      <t>10.2</t>
    </r>
  </si>
  <si>
    <t>г.</t>
  </si>
  <si>
    <t xml:space="preserve">(текущий финансовый год)</t>
  </si>
  <si>
    <t xml:space="preserve">(первый год планового периода)</t>
  </si>
  <si>
    <t xml:space="preserve">(второй год планового периода)</t>
  </si>
  <si>
    <t>4.1</t>
  </si>
  <si>
    <t>4.2</t>
  </si>
  <si>
    <r>
      <t xml:space="preserve">Выплаты на закупку товаров, работ, услуг, всего </t>
    </r>
    <r>
      <rPr>
        <b/>
        <vertAlign val="superscript"/>
        <sz val="8"/>
        <rFont val="Times New Roman"/>
      </rPr>
      <t>11</t>
    </r>
  </si>
  <si>
    <t>26000</t>
  </si>
  <si>
    <t>1.1</t>
  </si>
  <si>
    <r>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</si>
  <si>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</si>
  <si>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</si>
  <si>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</si>
  <si>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</si>
  <si>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</si>
  <si>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rPr>
      <t>13</t>
    </r>
  </si>
  <si>
    <t>26300</t>
  </si>
  <si>
    <t>1.3.1</t>
  </si>
  <si>
    <t xml:space="preserve">в том числе:
в соответствии с Федеральным законом № 44-ФЗ</t>
  </si>
  <si>
    <t>26310</t>
  </si>
  <si>
    <r>
      <t xml:space="preserve">из них </t>
    </r>
    <r>
      <rPr>
        <vertAlign val="superscript"/>
        <sz val="8"/>
        <rFont val="Times New Roman"/>
      </rPr>
      <t>10.1</t>
    </r>
    <r>
      <rPr>
        <sz val="8"/>
        <rFont val="Times New Roman"/>
      </rPr>
      <t xml:space="preserve">:
</t>
    </r>
  </si>
  <si>
    <t>26310.1</t>
  </si>
  <si>
    <t>2024</t>
  </si>
  <si>
    <t xml:space="preserve">Работы, услуги по содержанию имущества</t>
  </si>
  <si>
    <t xml:space="preserve">Прочие работы, услуги 
</t>
  </si>
  <si>
    <t>26310.2</t>
  </si>
  <si>
    <t>1.3.2</t>
  </si>
  <si>
    <t xml:space="preserve">в соответствии с Федеральным законом № 223-ФЗ</t>
  </si>
  <si>
    <t>26320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</si>
  <si>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</si>
  <si>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rPr>
      <t>13</t>
    </r>
  </si>
  <si>
    <t>26400</t>
  </si>
  <si>
    <t>1.4.1</t>
  </si>
  <si>
    <t xml:space="preserve">в том числе:
за счет субсидий, предоставляемых на финансовое обеспечение выполнения государственного (муниципального) задания</t>
  </si>
  <si>
    <t>26410</t>
  </si>
  <si>
    <t>1.4.1.1</t>
  </si>
  <si>
    <t>26411</t>
  </si>
  <si>
    <t xml:space="preserve">Услуги связи </t>
  </si>
  <si>
    <t>26411.1</t>
  </si>
  <si>
    <t xml:space="preserve">Коммунальные услуги</t>
  </si>
  <si>
    <t>26411.2</t>
  </si>
  <si>
    <t xml:space="preserve">Закупка энергетических ресурсов</t>
  </si>
  <si>
    <t>26411.3</t>
  </si>
  <si>
    <t>26411.4</t>
  </si>
  <si>
    <t xml:space="preserve">Прочие работы, услуги </t>
  </si>
  <si>
    <t>26411.5</t>
  </si>
  <si>
    <t xml:space="preserve">Увеличение стоимости материальных запасов</t>
  </si>
  <si>
    <t>26411.6</t>
  </si>
  <si>
    <t>1.4.1.2</t>
  </si>
  <si>
    <r>
      <t xml:space="preserve">в соответствии с Федеральным законом № 223-ФЗ </t>
    </r>
    <r>
      <rPr>
        <vertAlign val="superscript"/>
        <sz val="8"/>
        <rFont val="Times New Roman"/>
      </rPr>
      <t>14</t>
    </r>
  </si>
  <si>
    <t>26412</t>
  </si>
  <si>
    <t>1.4.2</t>
  </si>
  <si>
    <t xml:space="preserve">за счет субсидий, предоставляемых в соответствии с абзацем вторым пункта 1 статьи 78.1 Бюджетного кодекса Российской Федерации</t>
  </si>
  <si>
    <t>26420</t>
  </si>
  <si>
    <t>1.4.2.1</t>
  </si>
  <si>
    <t>26421</t>
  </si>
  <si>
    <t>26321.1</t>
  </si>
  <si>
    <t>0905</t>
  </si>
  <si>
    <t xml:space="preserve">Увеличение стоимости основных средств</t>
  </si>
  <si>
    <t>26321.2</t>
  </si>
  <si>
    <t>24-55140-00000-00000</t>
  </si>
  <si>
    <t>1.4.2.2</t>
  </si>
  <si>
    <t>26422</t>
  </si>
  <si>
    <t>1.4.3</t>
  </si>
  <si>
    <r>
      <t xml:space="preserve">за счет субсидий, предоставляемых на осуществление капитальных вложений </t>
    </r>
    <r>
      <rPr>
        <vertAlign val="superscript"/>
        <sz val="8"/>
        <rFont val="Times New Roman"/>
      </rPr>
      <t>15</t>
    </r>
  </si>
  <si>
    <t>26430</t>
  </si>
  <si>
    <t>26430.1</t>
  </si>
  <si>
    <r>
      <t xml:space="preserve">из них </t>
    </r>
    <r>
      <rPr>
        <vertAlign val="superscript"/>
        <sz val="8"/>
        <rFont val="Times New Roman"/>
      </rPr>
      <t>10.2</t>
    </r>
    <r>
      <rPr>
        <sz val="8"/>
        <rFont val="Times New Roman"/>
      </rPr>
      <t xml:space="preserve">:
</t>
    </r>
  </si>
  <si>
    <t>26430.2</t>
  </si>
  <si>
    <t>1.4.4</t>
  </si>
  <si>
    <t xml:space="preserve">за счет средств обязательного медицинского страхования</t>
  </si>
  <si>
    <t>26440</t>
  </si>
  <si>
    <t>1.4.4.1</t>
  </si>
  <si>
    <t>26441</t>
  </si>
  <si>
    <t>1.4.4.2</t>
  </si>
  <si>
    <t>26442</t>
  </si>
  <si>
    <t>1.4.5</t>
  </si>
  <si>
    <t xml:space="preserve">за счет прочих источников финансового обеспечения</t>
  </si>
  <si>
    <t>26450</t>
  </si>
  <si>
    <t>1.4.5.1</t>
  </si>
  <si>
    <t>26451</t>
  </si>
  <si>
    <t>26451.1</t>
  </si>
  <si>
    <t xml:space="preserve">Транспортные услуги</t>
  </si>
  <si>
    <t>26451.2</t>
  </si>
  <si>
    <t>26451.3</t>
  </si>
  <si>
    <t>26451.4</t>
  </si>
  <si>
    <t xml:space="preserve">Арендная плата за пользование имуществом</t>
  </si>
  <si>
    <t>26451.5</t>
  </si>
  <si>
    <t>26451.6</t>
  </si>
  <si>
    <t>26451.7</t>
  </si>
  <si>
    <t>26451.8</t>
  </si>
  <si>
    <t>1.4.5.2</t>
  </si>
  <si>
    <t>26452</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</si>
  <si>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</si>
  <si>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</si>
  <si>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xml:space="preserve">в том числе по году начала закупки:</t>
  </si>
  <si>
    <t>26510</t>
  </si>
  <si>
    <t xml:space="preserve">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</si>
  <si>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</si>
  <si>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</si>
  <si>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 xml:space="preserve">Руководитель учреждения</t>
  </si>
  <si>
    <t xml:space="preserve">(уполномоченное лицо учреждения)</t>
  </si>
  <si>
    <t>Директор</t>
  </si>
  <si>
    <t>В.Ю.Ануфриева</t>
  </si>
  <si>
    <t>(должность)</t>
  </si>
  <si>
    <t>Исполнитель</t>
  </si>
  <si>
    <t>Экономист</t>
  </si>
  <si>
    <t xml:space="preserve">Астраханцева Е.П.</t>
  </si>
  <si>
    <t>89245145149</t>
  </si>
  <si>
    <t xml:space="preserve">(фамилия, инициалы)</t>
  </si>
  <si>
    <t>(телефон)</t>
  </si>
  <si>
    <t>СОГЛАСОВАНО</t>
  </si>
  <si>
    <t xml:space="preserve">(наименование должности уполномоченного лица органа-учредителя)</t>
  </si>
  <si>
    <r>
      <t>_____</t>
    </r>
    <r>
      <rPr>
        <vertAlign val="superscript"/>
        <sz val="7"/>
        <rFont val="Times New Roman"/>
      </rPr>
      <t>10</t>
    </r>
    <r>
      <rPr>
        <sz val="7"/>
        <rFont val="Times New Roman"/>
      </rPr>
      <t xml:space="preserve">_В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</si>
  <si>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rPr>
      <t>10.1</t>
    </r>
    <r>
      <rPr>
        <sz val="7"/>
        <rFont val="Times New Roman"/>
      </rPr>
      <t xml:space="preserve">_В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</si>
  <si>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r>
      <t>_____</t>
    </r>
    <r>
      <rPr>
        <vertAlign val="superscript"/>
        <sz val="7"/>
        <rFont val="Times New Roman"/>
      </rPr>
      <t>10.2</t>
    </r>
    <r>
      <rPr>
        <sz val="7"/>
        <rFont val="Times New Roman"/>
      </rPr>
      <t xml:space="preserve">_Указывается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</si>
  <si>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t>_____</t>
    </r>
    <r>
      <rPr>
        <vertAlign val="superscript"/>
        <sz val="7"/>
        <rFont val="Times New Roman"/>
      </rPr>
      <t>11</t>
    </r>
    <r>
      <rPr>
        <sz val="7"/>
        <rFont val="Times New Roman"/>
      </rPr>
      <t xml:space="preserve">_Плановые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</si>
  <si>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_____</t>
    </r>
    <r>
      <rPr>
        <vertAlign val="superscript"/>
        <sz val="7"/>
        <rFont val="Times New Roman"/>
      </rPr>
      <t>12</t>
    </r>
    <r>
      <rPr>
        <sz val="7"/>
        <rFont val="Times New Roman"/>
      </rPr>
      <t xml:space="preserve">_Указывается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</si>
  <si>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rPr>
      <t>13</t>
    </r>
    <r>
      <rPr>
        <sz val="7"/>
        <rFont val="Times New Roman"/>
      </rPr>
      <t xml:space="preserve">_Указывается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</si>
  <si>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rPr>
      <t>14</t>
    </r>
    <r>
      <rPr>
        <sz val="7"/>
        <rFont val="Times New Roman"/>
      </rPr>
      <t xml:space="preserve">_Государственным (муниципальным) бюджетным учреждением показатель не формируется.</t>
    </r>
  </si>
  <si>
    <r>
      <t>_____</t>
    </r>
    <r>
      <rPr>
        <vertAlign val="superscript"/>
        <sz val="7"/>
        <rFont val="Times New Roman"/>
      </rPr>
      <t>15</t>
    </r>
    <r>
      <rPr>
        <sz val="7"/>
        <rFont val="Times New Roman"/>
      </rPr>
      <t xml:space="preserve">_Указывается сумма закупок товаров, работ, услуг, осуществляемых в соответствии с Федеральным законом № 44-ФЗ.</t>
    </r>
  </si>
  <si>
    <t xml:space="preserve">Раздел 3. Перечень и объем предоставляемых услуг (работ):</t>
  </si>
  <si>
    <t xml:space="preserve">Наименование услуги/работы</t>
  </si>
  <si>
    <t xml:space="preserve">Единицы измерения</t>
  </si>
  <si>
    <t>Количество</t>
  </si>
  <si>
    <t xml:space="preserve">Сумма, руб.</t>
  </si>
  <si>
    <t xml:space="preserve">Субсидия на финансовое обеспечение выполнения государственного (муниципального) задания, в том числе плата, утвержденная законодательством. Предоставление социального обслуживания в форме на дому.</t>
  </si>
  <si>
    <t>человек</t>
  </si>
  <si>
    <t xml:space="preserve">Субсидия на финансовое обеспечение выполнения государственного (муниципального) задания, в том числе плата, утвержденная законодательством. Предоставление социального обслуживания в стационарной форме</t>
  </si>
  <si>
    <t xml:space="preserve">Субсидия на финансовое обеспечение выполнения государственного (муниципального) задания на Социальное сопровождение семей с детьми</t>
  </si>
  <si>
    <t xml:space="preserve">Субсидия на финансовое обеспечение выполнения государственного (муниципального) задания на Подготовку граждан, выразивших желание принять детей-сирот и детей, оставшихся без попечения родителей</t>
  </si>
  <si>
    <t xml:space="preserve">Прочие доходы (выпечка хлеба)</t>
  </si>
  <si>
    <t>тонна</t>
  </si>
  <si>
    <t xml:space="preserve">Прочие доходы ( выращивание овощей )</t>
  </si>
  <si>
    <t xml:space="preserve">Прочие доходы (доходы от оказания социальных услуг в стационарной форме )</t>
  </si>
  <si>
    <t xml:space="preserve">Прочие доходы (доходы от оказания социальных услуг в форме на дому )</t>
  </si>
  <si>
    <t xml:space="preserve">указать доходы от соц услуг на дому</t>
  </si>
  <si>
    <t xml:space="preserve">______В Разделе 3 "Перечень и объем предоставляемых услуг (работ)" Плана детализируются показатели по доходам учреждения, отраженные по соответствующим строкам Раздела 1 "Поступления и выплаты" Плана и расшифровкой доходов от оказания платных услуг и приносящей доход деятельности.</t>
  </si>
  <si>
    <t xml:space="preserve">   Раздел  4. Нормативы финансовых затрат:</t>
  </si>
  <si>
    <t xml:space="preserve">Нормативные затраты на  оказание государственных услуг по социальному обслуживанию граждан пожилого возраста и инвалидов в форме на дому составляют  114892,12  руб. на 1 чел. в год</t>
  </si>
  <si>
    <t xml:space="preserve">Нормативные затраты на  оказание государственных услуг по социальному обслуживанию граждан пожилого возраста и инвалидов с обеспечением проживания составляют 1277505,39  руб. на 1 чел. в год</t>
  </si>
  <si>
    <t xml:space="preserve">Нормативные затраты на  оказание государственных услуг по социальному сопровождению семей с детьми составляют 23708,38  на 1 семью в год.</t>
  </si>
  <si>
    <t xml:space="preserve">Нормативные затраты на подготовку граждан, выразивших желание принять детей-сирот и детей, оставшихся без попечения родителей, на семейные формы устройства составляют 68754,56 руб. на 1 чел. в год</t>
  </si>
  <si>
    <t xml:space="preserve">______В Разделе 4 "Нормативы финансовых затрат" Плана нормативные затраты детализируются по каждой услуге/работе согласно утвержденного государственного задания.</t>
  </si>
  <si>
    <t xml:space="preserve">В.Ю. Ануфриева</t>
  </si>
  <si>
    <t>Е.П.Астраханцева</t>
  </si>
  <si>
    <t xml:space="preserve">"___" ____________20___ г.</t>
  </si>
  <si>
    <t xml:space="preserve">Виза специалиста отдела планирования и финансового обеспечения подведомственных учреждений</t>
  </si>
  <si>
    <t xml:space="preserve">_____________(дата)_______________________ (подпись)</t>
  </si>
  <si>
    <t>___________________________________________________</t>
  </si>
  <si>
    <t xml:space="preserve">Виза специалиста отдела исполнения бюджета и бюджетной обчетности</t>
  </si>
  <si>
    <t xml:space="preserve">Экономич. статьи</t>
  </si>
  <si>
    <t xml:space="preserve">Наименованив расходов</t>
  </si>
  <si>
    <r>
      <rPr>
        <sz val="11"/>
        <color theme="1"/>
        <rFont val="Times New Roman"/>
      </rPr>
      <t>20</t>
    </r>
    <r>
      <rPr>
        <u val="single"/>
        <sz val="11"/>
        <color theme="1"/>
        <rFont val="Times New Roman"/>
      </rPr>
      <t>25</t>
    </r>
    <r>
      <rPr>
        <sz val="11"/>
        <color theme="1"/>
        <rFont val="Times New Roman"/>
      </rPr>
      <t>г.</t>
    </r>
  </si>
  <si>
    <r>
      <rPr>
        <sz val="11"/>
        <color theme="1"/>
        <rFont val="Calibri"/>
        <scheme val="minor"/>
      </rPr>
      <t>20</t>
    </r>
    <r>
      <rPr>
        <u val="single"/>
        <sz val="11"/>
        <color theme="1"/>
        <rFont val="Calibri"/>
        <scheme val="minor"/>
      </rPr>
      <t>25</t>
    </r>
    <r>
      <rPr>
        <sz val="11"/>
        <color theme="1"/>
        <rFont val="Calibri"/>
        <scheme val="minor"/>
      </rPr>
      <t>г.</t>
    </r>
  </si>
  <si>
    <r>
      <rPr>
        <sz val="11"/>
        <color theme="1"/>
        <rFont val="Calibri"/>
        <scheme val="minor"/>
      </rPr>
      <t>20</t>
    </r>
    <r>
      <rPr>
        <u val="single"/>
        <sz val="11"/>
        <color theme="1"/>
        <rFont val="Calibri"/>
        <scheme val="minor"/>
      </rPr>
      <t>26</t>
    </r>
    <r>
      <rPr>
        <sz val="11"/>
        <color theme="1"/>
        <rFont val="Calibri"/>
        <scheme val="minor"/>
      </rPr>
      <t>г.</t>
    </r>
  </si>
  <si>
    <t xml:space="preserve">источники расходов</t>
  </si>
  <si>
    <t>Субсидия</t>
  </si>
  <si>
    <t xml:space="preserve">Субсидии на иные цели</t>
  </si>
  <si>
    <t xml:space="preserve">предпринимательская и иная приносящая доход деятельность</t>
  </si>
  <si>
    <r>
      <t xml:space="preserve">Всего </t>
    </r>
    <r>
      <rPr>
        <b/>
        <i/>
        <sz val="11"/>
        <rFont val="Times New Roman"/>
      </rPr>
      <t>расходов</t>
    </r>
  </si>
  <si>
    <t xml:space="preserve">плата утвержденная законодательством</t>
  </si>
  <si>
    <t xml:space="preserve">приносящая доход деятельность</t>
  </si>
  <si>
    <t xml:space="preserve">ВСЕГО ОПЛАТА ТРУДА</t>
  </si>
  <si>
    <t xml:space="preserve">Заработная плата</t>
  </si>
  <si>
    <t xml:space="preserve">пособие по временной нетрудоспособности</t>
  </si>
  <si>
    <t xml:space="preserve">Начисления на оплату труда</t>
  </si>
  <si>
    <t xml:space="preserve">Прочие выплаты</t>
  </si>
  <si>
    <t xml:space="preserve">- единовременное пособие при перезаключении трудового договора</t>
  </si>
  <si>
    <t xml:space="preserve">- возмещение работникам (сотрудникам) расходов, связанных со служебными командировками</t>
  </si>
  <si>
    <t xml:space="preserve">- продовольственно-путевые, полевые деньги</t>
  </si>
  <si>
    <t xml:space="preserve">- возмещение расходов за проживание в служебных командировках</t>
  </si>
  <si>
    <t xml:space="preserve">- компенсация стоимости медицинских услуг, стоимости именных путевок на санаторно-курортное лечение работникам учреждений</t>
  </si>
  <si>
    <t xml:space="preserve">- компенсация стоимости вещевого имущества</t>
  </si>
  <si>
    <t xml:space="preserve">- компенсация стоимости проезда на все виды общественного транспорта, за исключением расходов на возмещение должностным лицам расходов на приобретение проездных документов в служебных целях на все виды общественного транспорта</t>
  </si>
  <si>
    <t xml:space="preserve">- ежемесячные денежные выплаты членам государственных академий наук</t>
  </si>
  <si>
    <t xml:space="preserve">- дополнительные ежемесячные выплаты к пенсиям работникам-пенсионерам</t>
  </si>
  <si>
    <t xml:space="preserve">Услуги связи всего, в т.ч.</t>
  </si>
  <si>
    <t xml:space="preserve">- услуги почтовой связи</t>
  </si>
  <si>
    <t xml:space="preserve">- услуги фельдъегерской и специальной связи</t>
  </si>
  <si>
    <t xml:space="preserve">- услуги телефонно-телеграфной, факсимильной, сотовой, пейджинговой связи, радиосвязи, интернет-провайдеров</t>
  </si>
  <si>
    <t xml:space="preserve">Транспортные услуги всего, в т.ч.</t>
  </si>
  <si>
    <t xml:space="preserve">- провозная плата по договорам перевозки пассажиров и багажа</t>
  </si>
  <si>
    <t xml:space="preserve">- плата за перевозку (доставку) грузов (отправлений) по соответствующим договорам перевозки (доставки, фрахтования)</t>
  </si>
  <si>
    <t xml:space="preserve">- оплата договоров гражданско-правового характера, заключенных с физическими лицами, на оказание транспортных услуг</t>
  </si>
  <si>
    <t xml:space="preserve">Коммунальные услуги всего, в т.ч</t>
  </si>
  <si>
    <t xml:space="preserve">- теплоснабжение</t>
  </si>
  <si>
    <t xml:space="preserve">- электроэнергия</t>
  </si>
  <si>
    <t xml:space="preserve">- водоснабжение</t>
  </si>
  <si>
    <t xml:space="preserve">- водоотведение</t>
  </si>
  <si>
    <t xml:space="preserve">- вывоз ТКО</t>
  </si>
  <si>
    <t xml:space="preserve">Работы, услуги по содержанию имущества всего, в т.ч.</t>
  </si>
  <si>
    <t xml:space="preserve">- содержание нефинансовых активов в чистоте</t>
  </si>
  <si>
    <t xml:space="preserve">- ремонт (текущий и капитальный) и реставрацию нефинансовых активов</t>
  </si>
  <si>
    <t xml:space="preserve">- противопожарные мероприятия, связанные с содержанием имущества</t>
  </si>
  <si>
    <t xml:space="preserve">- пусконаладочные работы</t>
  </si>
  <si>
    <t xml:space="preserve">- расходы на оплату работ (услуг), осуществляемые в целях соблюдения нормативных предписаний по эксплуатации (содержанию) имущества, а также в целях определения его технического состояния</t>
  </si>
  <si>
    <t xml:space="preserve">- расходы на оплату иных работ (услуг)</t>
  </si>
  <si>
    <t xml:space="preserve">Прочие работы, услуги всего, в т.ч.</t>
  </si>
  <si>
    <t xml:space="preserve">- оплата услуг по договорам с охранными и пожарными сигнализациями</t>
  </si>
  <si>
    <t xml:space="preserve">- межевание границ земельных участков</t>
  </si>
  <si>
    <t xml:space="preserve">- разработка проектной и сметной документации для ремонта объектов нефинансовых активов</t>
  </si>
  <si>
    <t xml:space="preserve">- услуги в области информационных технологий</t>
  </si>
  <si>
    <t xml:space="preserve">- типографские работы, услуги</t>
  </si>
  <si>
    <t xml:space="preserve">- медицинские услуги (в том числе диспансеризация, медицинский осмотр и освидетельствование работников (включая предрейсовые осмотры водителей), состоящих в штате учреждения, проведение медицинских анализов)</t>
  </si>
  <si>
    <t xml:space="preserve">- иные работы и услуги</t>
  </si>
  <si>
    <t xml:space="preserve">- возмещение персоналу расходов, связанных со служебными командировками</t>
  </si>
  <si>
    <t xml:space="preserve">- возмещение персоналу расходов на прохождение медицинского осмотра</t>
  </si>
  <si>
    <t xml:space="preserve">Социальные пособия и компенсации персоналу в денежной форме</t>
  </si>
  <si>
    <t xml:space="preserve">Прочие расходы всего, в т.ч.</t>
  </si>
  <si>
    <t xml:space="preserve">- налог на имущество</t>
  </si>
  <si>
    <t xml:space="preserve">- транспортный налог</t>
  </si>
  <si>
    <t xml:space="preserve">- земельный налог</t>
  </si>
  <si>
    <t xml:space="preserve">- платы за загрязнение окружающей среды</t>
  </si>
  <si>
    <t xml:space="preserve">- поступление объектов основных средств</t>
  </si>
  <si>
    <t xml:space="preserve">- оплата государственных контрактов</t>
  </si>
  <si>
    <t xml:space="preserve">- оплата договоров на строительство, приобретение объектов, относящихся к основным средствам</t>
  </si>
  <si>
    <t xml:space="preserve">- реконструкция, техническое перевооружение, расширение, модернизация основных средств</t>
  </si>
  <si>
    <t xml:space="preserve">- лекарственных препаратов и применяемых в медицинских целях</t>
  </si>
  <si>
    <t xml:space="preserve">- продуктов питания</t>
  </si>
  <si>
    <t xml:space="preserve">- ГСМ</t>
  </si>
  <si>
    <t xml:space="preserve">- строительных материалов</t>
  </si>
  <si>
    <t xml:space="preserve">- мягкого инвентаря</t>
  </si>
  <si>
    <t xml:space="preserve">- прочих материальных запасов</t>
  </si>
  <si>
    <t xml:space="preserve">- материальных запасов для целей капитальных вложений</t>
  </si>
  <si>
    <t xml:space="preserve">- прочих материальных запасов однократного применения</t>
  </si>
  <si>
    <t xml:space="preserve">- котельно-печное топливо</t>
  </si>
  <si>
    <t>-дрова</t>
  </si>
  <si>
    <t>куб.м</t>
  </si>
  <si>
    <t xml:space="preserve">ст-ть 1 куб.м</t>
  </si>
  <si>
    <t>уголь</t>
  </si>
  <si>
    <t xml:space="preserve">- объем потребления, тонн</t>
  </si>
  <si>
    <t xml:space="preserve">- стоимость руб/тонн</t>
  </si>
  <si>
    <t xml:space="preserve">ВСЕГО РАСХОДОВ</t>
  </si>
  <si>
    <t xml:space="preserve">Расчет расходов на оплату труда с начислениями</t>
  </si>
  <si>
    <t xml:space="preserve">№ п.п.</t>
  </si>
  <si>
    <t xml:space="preserve">должность </t>
  </si>
  <si>
    <t xml:space="preserve">Штатная численность, ед</t>
  </si>
  <si>
    <t xml:space="preserve">Списочная численность, чел*</t>
  </si>
  <si>
    <t xml:space="preserve">Среднемесячная заработная плата работников,руб.</t>
  </si>
  <si>
    <t xml:space="preserve">Период, мес (12)</t>
  </si>
  <si>
    <t xml:space="preserve">Доплата за работу в ночное время и праздничные дни, руб. </t>
  </si>
  <si>
    <t xml:space="preserve"> Расходы на оплату труда, руб.</t>
  </si>
  <si>
    <t xml:space="preserve">Начисления на оплату труда (30,2%)</t>
  </si>
  <si>
    <t xml:space="preserve">Итого ФОТ, руб.</t>
  </si>
  <si>
    <t xml:space="preserve">Доля расходов в общем фонде оплаты труда, %</t>
  </si>
  <si>
    <t>Источник</t>
  </si>
  <si>
    <t xml:space="preserve">Краевой бюджет</t>
  </si>
  <si>
    <t xml:space="preserve">Внебюджетные источники</t>
  </si>
  <si>
    <t xml:space="preserve">Административно-управленческий персонал</t>
  </si>
  <si>
    <t xml:space="preserve">Заместитель директора </t>
  </si>
  <si>
    <t>Бухгалтер</t>
  </si>
  <si>
    <t>1.5</t>
  </si>
  <si>
    <t xml:space="preserve">Администратор баз данных</t>
  </si>
  <si>
    <t>1.6</t>
  </si>
  <si>
    <t xml:space="preserve">Специалист по закупкам</t>
  </si>
  <si>
    <t>1.7</t>
  </si>
  <si>
    <t xml:space="preserve">Специалист по охране труда</t>
  </si>
  <si>
    <t xml:space="preserve">Специалист по кадрам</t>
  </si>
  <si>
    <t>1.8</t>
  </si>
  <si>
    <t xml:space="preserve">Заведующий складом</t>
  </si>
  <si>
    <t>1.9</t>
  </si>
  <si>
    <t xml:space="preserve">Заведующий хозяйством</t>
  </si>
  <si>
    <t>1.10</t>
  </si>
  <si>
    <t xml:space="preserve">Заведующий отделением</t>
  </si>
  <si>
    <t xml:space="preserve">Основной персонал</t>
  </si>
  <si>
    <t>2.1</t>
  </si>
  <si>
    <t xml:space="preserve">Специалист по социальной работе</t>
  </si>
  <si>
    <t>2.2</t>
  </si>
  <si>
    <t>Врач-методист</t>
  </si>
  <si>
    <t>2.3</t>
  </si>
  <si>
    <t>Фельдшер</t>
  </si>
  <si>
    <t>2.4</t>
  </si>
  <si>
    <t xml:space="preserve">Медицинская сестра палатная</t>
  </si>
  <si>
    <t>2.5</t>
  </si>
  <si>
    <t xml:space="preserve">Старшая медицинска сестра</t>
  </si>
  <si>
    <t>2.6</t>
  </si>
  <si>
    <t xml:space="preserve">Медицинская сестра диетическая</t>
  </si>
  <si>
    <t>2.7</t>
  </si>
  <si>
    <t xml:space="preserve">Педагог дополнительного образования</t>
  </si>
  <si>
    <t>2.8</t>
  </si>
  <si>
    <t xml:space="preserve">Педагог- психолог</t>
  </si>
  <si>
    <t>2.9</t>
  </si>
  <si>
    <t xml:space="preserve">Социальный педагог</t>
  </si>
  <si>
    <t>2.10</t>
  </si>
  <si>
    <t xml:space="preserve">Социальный работник</t>
  </si>
  <si>
    <t xml:space="preserve">Вспомогательный персонал</t>
  </si>
  <si>
    <t>3.1</t>
  </si>
  <si>
    <t xml:space="preserve">Водитель автомобиля</t>
  </si>
  <si>
    <t>3.2</t>
  </si>
  <si>
    <t>Повар</t>
  </si>
  <si>
    <t>3.3</t>
  </si>
  <si>
    <t xml:space="preserve">Машинист по стирке и ремонту спецодежды</t>
  </si>
  <si>
    <t>3.4</t>
  </si>
  <si>
    <t xml:space="preserve">Уборщик служебных помещений</t>
  </si>
  <si>
    <t>3.5</t>
  </si>
  <si>
    <t xml:space="preserve">Подсобный рабочий</t>
  </si>
  <si>
    <t>3.6</t>
  </si>
  <si>
    <t>Слесарь-ремонтник</t>
  </si>
  <si>
    <t>3.7</t>
  </si>
  <si>
    <t xml:space="preserve">Машинист (кочегар) котельных</t>
  </si>
  <si>
    <t>3.8</t>
  </si>
  <si>
    <t xml:space="preserve">Слесарь-электрик по ремонту электрооборудования</t>
  </si>
  <si>
    <t>3.9</t>
  </si>
  <si>
    <t xml:space="preserve">Рабочий по комплексному обслуживанию зданий и сооружений</t>
  </si>
  <si>
    <t>3.10</t>
  </si>
  <si>
    <t xml:space="preserve">Кухонный рабочий</t>
  </si>
  <si>
    <t>3.11</t>
  </si>
  <si>
    <t xml:space="preserve">Уборщик помещений</t>
  </si>
  <si>
    <t>3.12</t>
  </si>
  <si>
    <t xml:space="preserve">Помощник по уходу</t>
  </si>
  <si>
    <t>3.13</t>
  </si>
  <si>
    <t>Пекарь</t>
  </si>
  <si>
    <t>Итого:</t>
  </si>
  <si>
    <t xml:space="preserve">*Списочная численность, чел по состоянию на 01.01.2024г. </t>
  </si>
  <si>
    <t xml:space="preserve">Расчет расходов на прочие выплаты</t>
  </si>
  <si>
    <t xml:space="preserve">Наименование расхода</t>
  </si>
  <si>
    <r>
      <rPr>
        <sz val="11"/>
        <color theme="1"/>
        <rFont val="Calibri"/>
        <scheme val="minor"/>
      </rPr>
      <t>20</t>
    </r>
    <r>
      <rPr>
        <u val="single"/>
        <sz val="11"/>
        <color theme="1"/>
        <rFont val="Calibri"/>
        <scheme val="minor"/>
      </rPr>
      <t xml:space="preserve">25 </t>
    </r>
    <r>
      <rPr>
        <sz val="11"/>
        <color theme="1"/>
        <rFont val="Calibri"/>
        <scheme val="minor"/>
      </rPr>
      <t>г.</t>
    </r>
  </si>
  <si>
    <r>
      <rPr>
        <sz val="11"/>
        <color theme="1"/>
        <rFont val="Calibri"/>
        <scheme val="minor"/>
      </rPr>
      <t>20</t>
    </r>
    <r>
      <rPr>
        <u val="single"/>
        <sz val="11"/>
        <color theme="1"/>
        <rFont val="Calibri"/>
        <scheme val="minor"/>
      </rPr>
      <t xml:space="preserve">26 </t>
    </r>
    <r>
      <rPr>
        <sz val="11"/>
        <color theme="1"/>
        <rFont val="Calibri"/>
        <scheme val="minor"/>
      </rPr>
      <t>г.</t>
    </r>
  </si>
  <si>
    <t xml:space="preserve">Источники расходов</t>
  </si>
  <si>
    <t xml:space="preserve">Всего в год</t>
  </si>
  <si>
    <t xml:space="preserve">Предпринимательская и иная приносящая доход деятельность</t>
  </si>
  <si>
    <t xml:space="preserve">Численность, чел.</t>
  </si>
  <si>
    <t xml:space="preserve">Стоимость, руб.</t>
  </si>
  <si>
    <t>Итого</t>
  </si>
  <si>
    <t xml:space="preserve">Прочие выплаты всего, в т.ч.</t>
  </si>
  <si>
    <t xml:space="preserve">Расчет расходов на услуги связи</t>
  </si>
  <si>
    <r>
      <rPr>
        <sz val="11"/>
        <color theme="1"/>
        <rFont val="Times New Roman"/>
      </rPr>
      <t>20</t>
    </r>
    <r>
      <rPr>
        <u val="single"/>
        <sz val="11"/>
        <color theme="1"/>
        <rFont val="Times New Roman"/>
      </rPr>
      <t>26</t>
    </r>
    <r>
      <rPr>
        <sz val="11"/>
        <color theme="1"/>
        <rFont val="Times New Roman"/>
      </rPr>
      <t>г.</t>
    </r>
  </si>
  <si>
    <r>
      <rPr>
        <sz val="11"/>
        <color theme="1"/>
        <rFont val="Times New Roman"/>
      </rPr>
      <t>20</t>
    </r>
    <r>
      <rPr>
        <u val="single"/>
        <sz val="11"/>
        <color theme="1"/>
        <rFont val="Times New Roman"/>
      </rPr>
      <t>27</t>
    </r>
    <r>
      <rPr>
        <sz val="11"/>
        <color theme="1"/>
        <rFont val="Times New Roman"/>
      </rPr>
      <t>г.</t>
    </r>
  </si>
  <si>
    <t xml:space="preserve">Количество услуг</t>
  </si>
  <si>
    <t xml:space="preserve">Ежемесячная плата, руб.</t>
  </si>
  <si>
    <t xml:space="preserve">Расчет расходов на транспортно-экспедиционные услуги</t>
  </si>
  <si>
    <t xml:space="preserve">Транспортно-экспедиционные услуги, в т.ч.</t>
  </si>
  <si>
    <t xml:space="preserve">Расчет расходов на коммунальные услуги</t>
  </si>
  <si>
    <t xml:space="preserve">№ п/п</t>
  </si>
  <si>
    <t xml:space="preserve">Вид услуги, целевая статья</t>
  </si>
  <si>
    <r>
      <t>20</t>
    </r>
    <r>
      <rPr>
        <u val="single"/>
        <sz val="11"/>
        <color theme="1"/>
        <rFont val="Times New Roman"/>
      </rPr>
      <t xml:space="preserve">25 </t>
    </r>
    <r>
      <rPr>
        <sz val="11"/>
        <color theme="1"/>
        <rFont val="Times New Roman"/>
      </rPr>
      <t>г.</t>
    </r>
  </si>
  <si>
    <r>
      <t>20</t>
    </r>
    <r>
      <rPr>
        <u val="single"/>
        <sz val="11"/>
        <color theme="1"/>
        <rFont val="Times New Roman"/>
      </rPr>
      <t>26</t>
    </r>
    <r>
      <rPr>
        <sz val="11"/>
        <color theme="1"/>
        <rFont val="Times New Roman"/>
      </rPr>
      <t>г.</t>
    </r>
  </si>
  <si>
    <r>
      <t>20</t>
    </r>
    <r>
      <rPr>
        <u val="single"/>
        <sz val="11"/>
        <color theme="1"/>
        <rFont val="Times New Roman"/>
      </rPr>
      <t>27</t>
    </r>
    <r>
      <rPr>
        <sz val="11"/>
        <color theme="1"/>
        <rFont val="Times New Roman"/>
      </rPr>
      <t>г.</t>
    </r>
  </si>
  <si>
    <t xml:space="preserve">Лимит (объем) потребления, в ед. изм.</t>
  </si>
  <si>
    <t xml:space="preserve">Тариф (с НДС), руб./ед. изм.</t>
  </si>
  <si>
    <t xml:space="preserve">Объем расходов, руб.</t>
  </si>
  <si>
    <t xml:space="preserve">Итого по учреждению</t>
  </si>
  <si>
    <t xml:space="preserve">Электроснабжение (всего)</t>
  </si>
  <si>
    <t>Население</t>
  </si>
  <si>
    <t>Бюджет</t>
  </si>
  <si>
    <t xml:space="preserve">Теплоснабжение (всего)</t>
  </si>
  <si>
    <t xml:space="preserve">Водоснабжение (всего)</t>
  </si>
  <si>
    <t xml:space="preserve">Водоотведение (всего)</t>
  </si>
  <si>
    <t xml:space="preserve">Расчет расходов на вывоз ТКО</t>
  </si>
  <si>
    <t xml:space="preserve">Месяц </t>
  </si>
  <si>
    <t xml:space="preserve">Количество, м3</t>
  </si>
  <si>
    <t>Цена</t>
  </si>
  <si>
    <t>Стоимость</t>
  </si>
  <si>
    <t>январь</t>
  </si>
  <si>
    <t>февраль</t>
  </si>
  <si>
    <t>март</t>
  </si>
  <si>
    <t>апрель</t>
  </si>
  <si>
    <t>май</t>
  </si>
  <si>
    <t>июнь</t>
  </si>
  <si>
    <t>июль</t>
  </si>
  <si>
    <t>август</t>
  </si>
  <si>
    <t>сентябрь</t>
  </si>
  <si>
    <t>октябрь</t>
  </si>
  <si>
    <t>ноябрь</t>
  </si>
  <si>
    <t>декабрь</t>
  </si>
  <si>
    <t xml:space="preserve">Расчет расходов на работы, услуги по содержанию имущества</t>
  </si>
  <si>
    <r>
      <rPr>
        <sz val="11"/>
        <color theme="1"/>
        <rFont val="Times New Roman"/>
      </rPr>
      <t>20</t>
    </r>
    <r>
      <rPr>
        <u val="single"/>
        <sz val="11"/>
        <color theme="1"/>
        <rFont val="Times New Roman"/>
      </rPr>
      <t xml:space="preserve">25 </t>
    </r>
    <r>
      <rPr>
        <sz val="11"/>
        <color theme="1"/>
        <rFont val="Times New Roman"/>
      </rPr>
      <t>г.</t>
    </r>
  </si>
  <si>
    <r>
      <rPr>
        <sz val="11"/>
        <color theme="1"/>
        <rFont val="Times New Roman"/>
      </rPr>
      <t>20</t>
    </r>
    <r>
      <rPr>
        <u val="single"/>
        <sz val="11"/>
        <color theme="1"/>
        <rFont val="Times New Roman"/>
      </rPr>
      <t xml:space="preserve">26 </t>
    </r>
    <r>
      <rPr>
        <sz val="11"/>
        <color theme="1"/>
        <rFont val="Times New Roman"/>
      </rPr>
      <t>г.</t>
    </r>
  </si>
  <si>
    <t xml:space="preserve">Арендная плата всего, в т.ч.</t>
  </si>
  <si>
    <t xml:space="preserve">Аренда гаража</t>
  </si>
  <si>
    <t xml:space="preserve">- ремонт (текущий и капитальный) и реставрация нефинансовых активов</t>
  </si>
  <si>
    <t xml:space="preserve">Расчет расходов на прочие работы, услуги</t>
  </si>
  <si>
    <r>
      <rPr>
        <sz val="11"/>
        <color theme="1"/>
        <rFont val="Times New Roman"/>
      </rPr>
      <t>20</t>
    </r>
    <r>
      <rPr>
        <u val="single"/>
        <sz val="11"/>
        <color theme="1"/>
        <rFont val="Times New Roman"/>
      </rPr>
      <t xml:space="preserve">27 </t>
    </r>
    <r>
      <rPr>
        <sz val="11"/>
        <color theme="1"/>
        <rFont val="Times New Roman"/>
      </rPr>
      <t>г.</t>
    </r>
  </si>
  <si>
    <t xml:space="preserve">- проживание</t>
  </si>
  <si>
    <t xml:space="preserve">- обучение</t>
  </si>
  <si>
    <t xml:space="preserve">Социальные пособия и компенсации всего, в т.ч.</t>
  </si>
  <si>
    <t xml:space="preserve">Расчет прочих расходов</t>
  </si>
  <si>
    <t xml:space="preserve">Налоговая база</t>
  </si>
  <si>
    <t xml:space="preserve">Налоговая ставка</t>
  </si>
  <si>
    <t xml:space="preserve">Сумма налога, руб.</t>
  </si>
  <si>
    <t xml:space="preserve">- прочие расходы</t>
  </si>
  <si>
    <t xml:space="preserve">Расчет расходов на увеличение стоимости основных средств</t>
  </si>
  <si>
    <t xml:space="preserve">Увеличение стоимости основных средств всего, в т.ч.</t>
  </si>
  <si>
    <t xml:space="preserve">Расчет расходов на приобретение медикаментов</t>
  </si>
  <si>
    <t xml:space="preserve">Наименование медикаментов</t>
  </si>
  <si>
    <t>Всего</t>
  </si>
  <si>
    <t>Стоимость,руб.</t>
  </si>
  <si>
    <t xml:space="preserve">расходный материал для мед назначения</t>
  </si>
  <si>
    <t xml:space="preserve">Расчет расходов на приобретение продуктов питания</t>
  </si>
  <si>
    <t xml:space="preserve">Название продукта</t>
  </si>
  <si>
    <r>
      <rPr>
        <sz val="11"/>
        <rFont val="Times New Roman"/>
      </rPr>
      <t>20</t>
    </r>
    <r>
      <rPr>
        <u val="single"/>
        <sz val="11"/>
        <rFont val="Times New Roman"/>
      </rPr>
      <t xml:space="preserve">25 </t>
    </r>
    <r>
      <rPr>
        <sz val="11"/>
        <rFont val="Times New Roman"/>
      </rPr>
      <t>г.</t>
    </r>
  </si>
  <si>
    <r>
      <rPr>
        <sz val="11"/>
        <rFont val="Times New Roman"/>
      </rPr>
      <t>20</t>
    </r>
    <r>
      <rPr>
        <u val="single"/>
        <sz val="11"/>
        <rFont val="Times New Roman"/>
      </rPr>
      <t>26</t>
    </r>
    <r>
      <rPr>
        <sz val="11"/>
        <rFont val="Times New Roman"/>
      </rPr>
      <t>г.</t>
    </r>
  </si>
  <si>
    <t>2027г.</t>
  </si>
  <si>
    <t>цена</t>
  </si>
  <si>
    <t xml:space="preserve">Дома-интернаты для престарелых и инвалидов</t>
  </si>
  <si>
    <t xml:space="preserve">Психоневрологические дома-интернаты</t>
  </si>
  <si>
    <t xml:space="preserve">нормы питания</t>
  </si>
  <si>
    <t>стоимость</t>
  </si>
  <si>
    <t xml:space="preserve">Хлеб ржано-пшеничный       </t>
  </si>
  <si>
    <t xml:space="preserve">Хлеб пшеничный            </t>
  </si>
  <si>
    <t xml:space="preserve">Мука пшеничная          </t>
  </si>
  <si>
    <t xml:space="preserve">Крахмал картофельный   </t>
  </si>
  <si>
    <t xml:space="preserve">Макаронные изделия        </t>
  </si>
  <si>
    <t xml:space="preserve">Крупы (рисовая, гречневая,пшенная, манная, овсяная);горох, фасоль, чечевица   </t>
  </si>
  <si>
    <t xml:space="preserve">Картофель             </t>
  </si>
  <si>
    <t xml:space="preserve">Овощи свежие (всего)     </t>
  </si>
  <si>
    <t xml:space="preserve">Капуста белокочанная   </t>
  </si>
  <si>
    <t xml:space="preserve">Лук репчатый         </t>
  </si>
  <si>
    <t xml:space="preserve">Фрукты свежие       </t>
  </si>
  <si>
    <t xml:space="preserve">Сухофрукты (курага,   чернослив, изюм, компотная смесь)    </t>
  </si>
  <si>
    <t xml:space="preserve">Соки фруктовые, овощные   </t>
  </si>
  <si>
    <t xml:space="preserve">Говядина                 </t>
  </si>
  <si>
    <t xml:space="preserve">Птица           </t>
  </si>
  <si>
    <t xml:space="preserve">Колбаса вареная, сосиски </t>
  </si>
  <si>
    <t xml:space="preserve">Рыба, рыбопродукты,   нерыбные продукты моря     </t>
  </si>
  <si>
    <t xml:space="preserve">Творог                  </t>
  </si>
  <si>
    <t xml:space="preserve">Сыр                       </t>
  </si>
  <si>
    <t xml:space="preserve">Яйцо                       </t>
  </si>
  <si>
    <t xml:space="preserve">Кисломолочные напитки    (кефир, йогурт, ряженка,  простокваша, ацидофилин)    </t>
  </si>
  <si>
    <t xml:space="preserve">Молоко                 </t>
  </si>
  <si>
    <t xml:space="preserve">Масло сливочное          </t>
  </si>
  <si>
    <t>маргарин</t>
  </si>
  <si>
    <t xml:space="preserve">Масло растительное         </t>
  </si>
  <si>
    <t xml:space="preserve">Сметана                    </t>
  </si>
  <si>
    <t xml:space="preserve">Сахар     Кондитерские изделия      печенье, пряники и другие           </t>
  </si>
  <si>
    <t xml:space="preserve">Кондитерские изделия      печенье, пряники и другие)</t>
  </si>
  <si>
    <t xml:space="preserve">Повидло, джем            </t>
  </si>
  <si>
    <t xml:space="preserve">Чай                      </t>
  </si>
  <si>
    <t xml:space="preserve">Кофе, какао                </t>
  </si>
  <si>
    <t xml:space="preserve">Дрожжи прессованные       </t>
  </si>
  <si>
    <t xml:space="preserve">Соль                       </t>
  </si>
  <si>
    <t xml:space="preserve">Томат паста, томат-пюре    </t>
  </si>
  <si>
    <t xml:space="preserve">Смесь белковая композитная сухая          </t>
  </si>
  <si>
    <t xml:space="preserve">Витаминно-минеральные  комплексы (% от физиологической нормы)                </t>
  </si>
  <si>
    <t xml:space="preserve">Итого (день):</t>
  </si>
  <si>
    <t xml:space="preserve">Итого (месяц):</t>
  </si>
  <si>
    <t xml:space="preserve">Итого (год):</t>
  </si>
  <si>
    <t xml:space="preserve">Расчет расходов на топливо</t>
  </si>
  <si>
    <t xml:space="preserve">Вид топлива, целевая статья</t>
  </si>
  <si>
    <r>
      <t>20</t>
    </r>
    <r>
      <rPr>
        <u val="single"/>
        <sz val="11"/>
        <rFont val="Times New Roman"/>
      </rPr>
      <t xml:space="preserve">25 </t>
    </r>
    <r>
      <rPr>
        <sz val="11"/>
        <rFont val="Times New Roman"/>
      </rPr>
      <t>г.</t>
    </r>
  </si>
  <si>
    <r>
      <t>20</t>
    </r>
    <r>
      <rPr>
        <u val="single"/>
        <sz val="11"/>
        <rFont val="Times New Roman"/>
      </rPr>
      <t xml:space="preserve">26 </t>
    </r>
    <r>
      <rPr>
        <sz val="11"/>
        <rFont val="Times New Roman"/>
      </rPr>
      <t>г.</t>
    </r>
  </si>
  <si>
    <r>
      <t>20</t>
    </r>
    <r>
      <rPr>
        <u val="single"/>
        <sz val="11"/>
        <rFont val="Times New Roman"/>
      </rPr>
      <t xml:space="preserve">27 </t>
    </r>
    <r>
      <rPr>
        <sz val="11"/>
        <rFont val="Times New Roman"/>
      </rPr>
      <t>г.</t>
    </r>
  </si>
  <si>
    <t xml:space="preserve">Лимит (объем) потребления, тыс. ед. изм.*</t>
  </si>
  <si>
    <t xml:space="preserve">тариф (с НДС), руб./ед. изм</t>
  </si>
  <si>
    <t xml:space="preserve">Объем расходов, тыс.руб.</t>
  </si>
  <si>
    <t>Уголь</t>
  </si>
  <si>
    <t>Дрова</t>
  </si>
  <si>
    <t>ГСМ</t>
  </si>
  <si>
    <t xml:space="preserve">Расчет расходов на приобретение ГСМ</t>
  </si>
  <si>
    <t xml:space="preserve">№ т.с.</t>
  </si>
  <si>
    <t xml:space="preserve">марка автомобиля, гос номер</t>
  </si>
  <si>
    <t>Принадлежность</t>
  </si>
  <si>
    <t xml:space="preserve">Летняя норма расхода топлива</t>
  </si>
  <si>
    <t xml:space="preserve">Зимняя норма расхода топлива</t>
  </si>
  <si>
    <t xml:space="preserve">Средняя норма расхода топлива</t>
  </si>
  <si>
    <t xml:space="preserve">Лимит автопробега, км</t>
  </si>
  <si>
    <t xml:space="preserve">Количество литров</t>
  </si>
  <si>
    <t xml:space="preserve">Цена АИ-95</t>
  </si>
  <si>
    <t xml:space="preserve">Цена АИ-92</t>
  </si>
  <si>
    <t xml:space="preserve">Цена ДТ</t>
  </si>
  <si>
    <t xml:space="preserve">Итого на топливо, руб</t>
  </si>
  <si>
    <t xml:space="preserve">УАЗ Е 211ОР </t>
  </si>
  <si>
    <t xml:space="preserve">на балансе</t>
  </si>
  <si>
    <t xml:space="preserve">ГАЗ 3221 Н 762ОС </t>
  </si>
  <si>
    <t xml:space="preserve">Масла и смазки</t>
  </si>
  <si>
    <t xml:space="preserve">Итого ГСМ</t>
  </si>
  <si>
    <t xml:space="preserve">Расчет стоимости мягкого инвентаря для престарелых и инвалидов на 2025 год</t>
  </si>
  <si>
    <t>Мужчины</t>
  </si>
  <si>
    <t>Женщины</t>
  </si>
  <si>
    <t xml:space="preserve">Наименование мягкого инвентаря</t>
  </si>
  <si>
    <t xml:space="preserve">Кол-во по норме (штук)</t>
  </si>
  <si>
    <t xml:space="preserve">Срок износа (лет)</t>
  </si>
  <si>
    <t xml:space="preserve">Кол-во в год</t>
  </si>
  <si>
    <t>Цена*</t>
  </si>
  <si>
    <t xml:space="preserve">Стоимость на 1 год</t>
  </si>
  <si>
    <t xml:space="preserve">Средний норматив, руб.</t>
  </si>
  <si>
    <t xml:space="preserve">Одежда и обувь</t>
  </si>
  <si>
    <t xml:space="preserve">Пальто зимнее ( куртка зимняя)</t>
  </si>
  <si>
    <t xml:space="preserve">Пальто демисезонное (плащ, куртка)</t>
  </si>
  <si>
    <t>Брюки</t>
  </si>
  <si>
    <t xml:space="preserve">Джемпер (свитер, кофта) шерстяной</t>
  </si>
  <si>
    <t xml:space="preserve">Спортивный костюм</t>
  </si>
  <si>
    <t xml:space="preserve">Платье, юбка и блузка (в комплекте) халат</t>
  </si>
  <si>
    <t xml:space="preserve">Рейтузы шерстяные</t>
  </si>
  <si>
    <t>Трусы</t>
  </si>
  <si>
    <t>футболка,Майка</t>
  </si>
  <si>
    <t>Бюстгальтер</t>
  </si>
  <si>
    <t xml:space="preserve">Пижама ночная (сорочка ночная)</t>
  </si>
  <si>
    <t xml:space="preserve">Носовые платки</t>
  </si>
  <si>
    <t xml:space="preserve">Носки, колготки</t>
  </si>
  <si>
    <t xml:space="preserve">Носки (хлопчатобумажные или смесовые)</t>
  </si>
  <si>
    <t>Колготки</t>
  </si>
  <si>
    <t xml:space="preserve">Головной убор зимний</t>
  </si>
  <si>
    <t xml:space="preserve">Головной убор летний</t>
  </si>
  <si>
    <t xml:space="preserve">Перчатки (варежки)</t>
  </si>
  <si>
    <t xml:space="preserve">Обувь зимняя (утепленная)</t>
  </si>
  <si>
    <t xml:space="preserve">Обувь летняя</t>
  </si>
  <si>
    <t xml:space="preserve">Обувь комнатная</t>
  </si>
  <si>
    <t xml:space="preserve">Мягкий инвентарь</t>
  </si>
  <si>
    <t xml:space="preserve">Одеяло шерстяное (ватное)</t>
  </si>
  <si>
    <t>Подушка</t>
  </si>
  <si>
    <t>Покрывало</t>
  </si>
  <si>
    <t xml:space="preserve">Матрац ватный</t>
  </si>
  <si>
    <t>Пододеяльник</t>
  </si>
  <si>
    <t>Простыня</t>
  </si>
  <si>
    <t>Наволочка</t>
  </si>
  <si>
    <t xml:space="preserve">Полотенце для лица</t>
  </si>
  <si>
    <t xml:space="preserve">Полотенце банное</t>
  </si>
  <si>
    <t xml:space="preserve">Полотенце (для ног)</t>
  </si>
  <si>
    <t xml:space="preserve">Итого на 1 чел.</t>
  </si>
  <si>
    <t xml:space="preserve">Наименование субсидии</t>
  </si>
  <si>
    <t xml:space="preserve">Код субсидии</t>
  </si>
  <si>
    <t xml:space="preserve">Код КОСГУ</t>
  </si>
  <si>
    <t xml:space="preserve">Плановый объем субсидии, руб.</t>
  </si>
  <si>
    <t xml:space="preserve">Фактически  перечислено, руб</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</si>
</sst>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4">
    <numFmt numFmtId="160" formatCode="_-* #,##0.00_р_._-;\-* #,##0.00_р_._-;_-* &quot;-&quot;??_р_._-;_-@_-"/>
    <numFmt numFmtId="161" formatCode="0.0"/>
    <numFmt numFmtId="162" formatCode="#,##0.00_р_."/>
    <numFmt numFmtId="163" formatCode="0.000"/>
  </numFmts>
  <fonts count="44">
    <font>
      <sz val="11.000000"/>
      <color theme="1"/>
      <name val="Calibri"/>
      <scheme val="minor"/>
    </font>
    <font>
      <sz val="10.000000"/>
      <color indexed="64"/>
      <name val="Times New Roman"/>
    </font>
    <font>
      <sz val="11.000000"/>
      <color indexed="64"/>
      <name val="Calibri"/>
    </font>
    <font>
      <sz val="8.000000"/>
      <name val="Times New Roman"/>
    </font>
    <font>
      <sz val="6.500000"/>
      <name val="Times New Roman"/>
    </font>
    <font>
      <sz val="7.000000"/>
      <name val="Times New Roman"/>
    </font>
    <font>
      <sz val="6.000000"/>
      <name val="Times New Roman"/>
    </font>
    <font>
      <b/>
      <sz val="9.000000"/>
      <name val="Times New Roman"/>
    </font>
    <font>
      <sz val="8.000000"/>
      <color theme="3"/>
      <name val="Times New Roman"/>
    </font>
    <font>
      <b/>
      <sz val="8.000000"/>
      <name val="Times New Roman"/>
    </font>
    <font>
      <i/>
      <sz val="8.000000"/>
      <name val="Times New Roman"/>
    </font>
    <font>
      <sz val="11.000000"/>
      <color theme="1"/>
      <name val="Times New Roman"/>
    </font>
    <font>
      <sz val="9.000000"/>
      <name val="Times New Roman"/>
    </font>
    <font>
      <b/>
      <sz val="10.000000"/>
      <name val="Times New Roman"/>
    </font>
    <font>
      <b/>
      <sz val="8.000000"/>
      <color theme="1"/>
      <name val="Times New Roman"/>
    </font>
    <font>
      <sz val="9.000000"/>
      <color theme="1"/>
      <name val="Times New Roman"/>
    </font>
    <font>
      <b/>
      <sz val="10.000000"/>
      <color theme="1"/>
      <name val="Times New Roman"/>
    </font>
    <font>
      <sz val="10.000000"/>
      <color theme="1"/>
      <name val="Times New Roman"/>
    </font>
    <font>
      <b/>
      <sz val="11.000000"/>
      <color theme="1"/>
      <name val="Times New Roman"/>
    </font>
    <font>
      <b/>
      <i/>
      <sz val="10.000000"/>
      <name val="Times New Roman"/>
    </font>
    <font>
      <b/>
      <i/>
      <sz val="11.000000"/>
      <name val="Times New Roman"/>
    </font>
    <font>
      <u/>
      <sz val="11.000000"/>
      <color theme="1"/>
      <name val="Times New Roman"/>
    </font>
    <font>
      <u/>
      <sz val="11.000000"/>
      <color theme="1"/>
      <name val="Calibri"/>
      <scheme val="minor"/>
    </font>
    <font>
      <b/>
      <sz val="11.000000"/>
      <name val="Times New Roman"/>
    </font>
    <font>
      <sz val="11.000000"/>
      <name val="Times New Roman"/>
    </font>
    <font>
      <sz val="11.000000"/>
      <name val="Calibri"/>
      <scheme val="minor"/>
    </font>
    <font>
      <sz val="11.000000"/>
      <color indexed="64"/>
      <name val="Times New Roman"/>
    </font>
    <font>
      <i/>
      <sz val="10.000000"/>
      <name val="Times New Roman"/>
    </font>
    <font>
      <b/>
      <i/>
      <sz val="11.000000"/>
      <color theme="1"/>
      <name val="Times New Roman"/>
    </font>
    <font>
      <i/>
      <sz val="12.000000"/>
      <name val="Times New Roman"/>
    </font>
    <font>
      <i/>
      <sz val="11.000000"/>
      <color theme="1"/>
      <name val="Calibri"/>
      <scheme val="minor"/>
    </font>
    <font>
      <b/>
      <i/>
      <sz val="12.000000"/>
      <name val="Times New Roman"/>
    </font>
    <font>
      <sz val="10.000000"/>
      <name val="Times New Roman"/>
    </font>
    <font>
      <sz val="12.000000"/>
      <color theme="1"/>
      <name val="Times New Roman"/>
    </font>
    <font>
      <i/>
      <sz val="10.000000"/>
      <color theme="1"/>
      <name val="Times New Roman"/>
    </font>
    <font>
      <b/>
      <sz val="11.000000"/>
      <color theme="1"/>
      <name val="Calibri"/>
      <scheme val="minor"/>
    </font>
    <font>
      <b/>
      <sz val="12.000000"/>
      <color theme="1"/>
      <name val="Times New Roman"/>
    </font>
    <font>
      <sz val="12.000000"/>
      <name val="Times New Roman"/>
    </font>
    <font>
      <b/>
      <sz val="12.000000"/>
      <name val="Times New Roman"/>
    </font>
    <font>
      <u/>
      <sz val="11.000000"/>
      <name val="Times New Roman"/>
    </font>
    <font>
      <sz val="11.000000"/>
      <color rgb="FF2D2D2D"/>
      <name val="Times New Roman"/>
    </font>
    <font>
      <i/>
      <sz val="9.000000"/>
      <color theme="1"/>
      <name val="Times New Roman"/>
    </font>
    <font>
      <i/>
      <sz val="9.000000"/>
      <name val="Times New Roman"/>
    </font>
    <font>
      <b/>
      <sz val="9.000000"/>
      <color theme="1"/>
      <name val="Times New Roman"/>
    </font>
  </fonts>
  <fills count="3">
    <fill>
      <patternFill patternType="none"/>
    </fill>
    <fill>
      <patternFill patternType="gray125"/>
    </fill>
    <fill>
      <patternFill patternType="solid">
        <fgColor theme="0"/>
        <bgColor theme="0"/>
      </patternFill>
    </fill>
  </fills>
  <borders count="91">
    <border>
      <left style="none"/>
      <right style="none"/>
      <top style="none"/>
      <bottom style="none"/>
      <diagonal style="none"/>
    </border>
    <border>
      <left style="none"/>
      <right style="none"/>
      <top style="none"/>
      <bottom style="thin">
        <color indexed="64"/>
      </bottom>
      <diagonal style="none"/>
    </border>
    <border>
      <left style="thin">
        <color indexed="64"/>
      </left>
      <right style="none"/>
      <top style="none"/>
      <bottom style="none"/>
      <diagonal style="none"/>
    </border>
    <border>
      <left style="thin">
        <color indexed="64"/>
      </left>
      <right style="none"/>
      <top style="none"/>
      <bottom style="thin">
        <color indexed="64"/>
      </bottom>
      <diagonal style="none"/>
    </border>
    <border>
      <left style="thin">
        <color indexed="64"/>
      </left>
      <right style="thin">
        <color indexed="64"/>
      </right>
      <top style="thin">
        <color indexed="64"/>
      </top>
      <bottom style="none"/>
      <diagonal style="none"/>
    </border>
    <border>
      <left style="thin">
        <color indexed="64"/>
      </left>
      <right style="thin">
        <color indexed="64"/>
      </right>
      <top style="none"/>
      <bottom style="none"/>
      <diagonal style="none"/>
    </border>
    <border>
      <left style="none"/>
      <right style="thin">
        <color indexed="64"/>
      </right>
      <top style="none"/>
      <bottom style="none"/>
      <diagonal style="none"/>
    </border>
    <border>
      <left style="none"/>
      <right style="none"/>
      <top style="none"/>
      <bottom style="thin">
        <color auto="1"/>
      </bottom>
      <diagonal style="none"/>
    </border>
    <border>
      <left style="none"/>
      <right style="none"/>
      <top style="thin">
        <color auto="1"/>
      </top>
      <bottom style="none"/>
      <diagonal style="none"/>
    </border>
    <border>
      <left style="thin">
        <color auto="1"/>
      </left>
      <right style="none"/>
      <top style="thin">
        <color auto="1"/>
      </top>
      <bottom style="none"/>
      <diagonal style="none"/>
    </border>
    <border>
      <left style="none"/>
      <right style="thin">
        <color auto="1"/>
      </right>
      <top style="thin">
        <color auto="1"/>
      </top>
      <bottom style="none"/>
      <diagonal style="none"/>
    </border>
    <border>
      <left style="thin">
        <color auto="1"/>
      </left>
      <right style="none"/>
      <top style="none"/>
      <bottom style="none"/>
      <diagonal style="none"/>
    </border>
    <border>
      <left style="none"/>
      <right style="thin">
        <color auto="1"/>
      </right>
      <top style="none"/>
      <bottom style="none"/>
      <diagonal style="none"/>
    </border>
    <border>
      <left style="medium">
        <color auto="1"/>
      </left>
      <right style="none"/>
      <top style="medium">
        <color auto="1"/>
      </top>
      <bottom style="thin">
        <color auto="1"/>
      </bottom>
      <diagonal style="none"/>
    </border>
    <border>
      <left style="none"/>
      <right style="none"/>
      <top style="medium">
        <color auto="1"/>
      </top>
      <bottom style="thin">
        <color auto="1"/>
      </bottom>
      <diagonal style="none"/>
    </border>
    <border>
      <left style="none"/>
      <right style="medium">
        <color auto="1"/>
      </right>
      <top style="medium">
        <color auto="1"/>
      </top>
      <bottom style="thin">
        <color auto="1"/>
      </bottom>
      <diagonal style="none"/>
    </border>
    <border>
      <left style="medium">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medium">
        <color auto="1"/>
      </right>
      <top style="thin">
        <color auto="1"/>
      </top>
      <bottom style="thin">
        <color auto="1"/>
      </bottom>
      <diagonal style="none"/>
    </border>
    <border>
      <left style="medium">
        <color auto="1"/>
      </left>
      <right style="none"/>
      <top style="thin">
        <color auto="1"/>
      </top>
      <bottom style="medium">
        <color auto="1"/>
      </bottom>
      <diagonal style="none"/>
    </border>
    <border>
      <left style="none"/>
      <right style="none"/>
      <top style="thin">
        <color auto="1"/>
      </top>
      <bottom style="medium">
        <color auto="1"/>
      </bottom>
      <diagonal style="none"/>
    </border>
    <border>
      <left style="none"/>
      <right style="medium">
        <color auto="1"/>
      </right>
      <top style="thin">
        <color auto="1"/>
      </top>
      <bottom style="medium">
        <color auto="1"/>
      </bottom>
      <diagonal style="none"/>
    </border>
    <border>
      <left style="thin">
        <color auto="1"/>
      </left>
      <right style="none"/>
      <top style="thin">
        <color auto="1"/>
      </top>
      <bottom style="thin">
        <color auto="1"/>
      </bottom>
      <diagonal style="none"/>
    </border>
    <border>
      <left style="none"/>
      <right style="medium">
        <color auto="1"/>
      </right>
      <top style="thin">
        <color auto="1"/>
      </top>
      <bottom style="none"/>
      <diagonal style="none"/>
    </border>
    <border>
      <left style="none"/>
      <right style="thin">
        <color auto="1"/>
      </right>
      <top style="none"/>
      <bottom style="thin">
        <color auto="1"/>
      </bottom>
      <diagonal style="none"/>
    </border>
    <border>
      <left style="thin">
        <color auto="1"/>
      </left>
      <right style="none"/>
      <top style="none"/>
      <bottom style="medium">
        <color auto="1"/>
      </bottom>
      <diagonal style="none"/>
    </border>
    <border>
      <left style="none"/>
      <right style="none"/>
      <top style="none"/>
      <bottom style="medium">
        <color auto="1"/>
      </bottom>
      <diagonal style="none"/>
    </border>
    <border>
      <left style="none"/>
      <right style="thin">
        <color auto="1"/>
      </right>
      <top style="none"/>
      <bottom style="medium">
        <color auto="1"/>
      </bottom>
      <diagonal style="none"/>
    </border>
    <border>
      <left style="none"/>
      <right style="medium">
        <color auto="1"/>
      </right>
      <top style="none"/>
      <bottom style="medium">
        <color auto="1"/>
      </bottom>
      <diagonal style="none"/>
    </border>
    <border>
      <left style="medium">
        <color auto="1"/>
      </left>
      <right style="none"/>
      <top style="medium">
        <color auto="1"/>
      </top>
      <bottom style="none"/>
      <diagonal style="none"/>
    </border>
    <border>
      <left style="none"/>
      <right style="none"/>
      <top style="medium">
        <color auto="1"/>
      </top>
      <bottom style="none"/>
      <diagonal style="none"/>
    </border>
    <border>
      <left style="none"/>
      <right style="thin">
        <color auto="1"/>
      </right>
      <top style="medium">
        <color auto="1"/>
      </top>
      <bottom style="none"/>
      <diagonal style="none"/>
    </border>
    <border>
      <left style="thin">
        <color auto="1"/>
      </left>
      <right style="none"/>
      <top style="none"/>
      <bottom style="thin">
        <color auto="1"/>
      </bottom>
      <diagonal style="none"/>
    </border>
    <border>
      <left style="none"/>
      <right style="medium">
        <color auto="1"/>
      </right>
      <top style="none"/>
      <bottom style="thin">
        <color auto="1"/>
      </bottom>
      <diagonal style="none"/>
    </border>
    <border>
      <left style="none"/>
      <right style="thin">
        <color auto="1"/>
      </right>
      <top style="thin">
        <color auto="1"/>
      </top>
      <bottom style="thin">
        <color auto="1"/>
      </bottom>
      <diagonal style="none"/>
    </border>
    <border>
      <left style="medium">
        <color auto="1"/>
      </left>
      <right style="none"/>
      <top style="thin">
        <color auto="1"/>
      </top>
      <bottom style="none"/>
      <diagonal style="none"/>
    </border>
    <border>
      <left style="medium">
        <color auto="1"/>
      </left>
      <right style="thin">
        <color auto="1"/>
      </right>
      <top style="thin">
        <color auto="1"/>
      </top>
      <bottom style="thin">
        <color auto="1"/>
      </bottom>
      <diagonal style="none"/>
    </border>
    <border>
      <left style="thin">
        <color auto="1"/>
      </left>
      <right style="thin">
        <color auto="1"/>
      </right>
      <top style="thin">
        <color auto="1"/>
      </top>
      <bottom style="thin">
        <color auto="1"/>
      </bottom>
      <diagonal style="none"/>
    </border>
    <border>
      <left style="thin">
        <color auto="1"/>
      </left>
      <right style="medium">
        <color auto="1"/>
      </right>
      <top style="thin">
        <color auto="1"/>
      </top>
      <bottom style="thin">
        <color auto="1"/>
      </bottom>
      <diagonal style="none"/>
    </border>
    <border>
      <left style="medium">
        <color auto="1"/>
      </left>
      <right style="none"/>
      <top style="none"/>
      <bottom style="none"/>
      <diagonal style="none"/>
    </border>
    <border>
      <left style="medium">
        <color auto="1"/>
      </left>
      <right style="none"/>
      <top style="none"/>
      <bottom style="thin">
        <color auto="1"/>
      </bottom>
      <diagonal style="none"/>
    </border>
    <border>
      <left style="none"/>
      <right style="medium">
        <color auto="1"/>
      </right>
      <top style="none"/>
      <bottom style="none"/>
      <diagonal style="none"/>
    </border>
    <border>
      <left style="thin">
        <color auto="1"/>
      </left>
      <right style="thin">
        <color auto="1"/>
      </right>
      <top style="none"/>
      <bottom style="thin">
        <color auto="1"/>
      </bottom>
      <diagonal style="none"/>
    </border>
    <border>
      <left style="thin">
        <color auto="1"/>
      </left>
      <right style="medium">
        <color auto="1"/>
      </right>
      <top style="none"/>
      <bottom style="thin">
        <color auto="1"/>
      </bottom>
      <diagonal style="none"/>
    </border>
    <border>
      <left style="none"/>
      <right style="thin">
        <color auto="1"/>
      </right>
      <top style="thin">
        <color auto="1"/>
      </top>
      <bottom style="medium">
        <color auto="1"/>
      </bottom>
      <diagonal style="none"/>
    </border>
    <border>
      <left style="thin">
        <color auto="1"/>
      </left>
      <right style="none"/>
      <top style="thin">
        <color auto="1"/>
      </top>
      <bottom style="medium">
        <color auto="1"/>
      </bottom>
      <diagonal style="none"/>
    </border>
    <border>
      <left style="thin">
        <color auto="1"/>
      </left>
      <right style="thin">
        <color auto="1"/>
      </right>
      <top style="thin">
        <color auto="1"/>
      </top>
      <bottom style="medium">
        <color auto="1"/>
      </bottom>
      <diagonal style="none"/>
    </border>
    <border>
      <left style="none"/>
      <right style="thin">
        <color auto="1"/>
      </right>
      <top style="medium">
        <color auto="1"/>
      </top>
      <bottom style="thin">
        <color auto="1"/>
      </bottom>
      <diagonal style="none"/>
    </border>
    <border>
      <left style="thin">
        <color auto="1"/>
      </left>
      <right style="none"/>
      <top style="medium">
        <color auto="1"/>
      </top>
      <bottom style="thin">
        <color auto="1"/>
      </bottom>
      <diagonal style="none"/>
    </border>
    <border>
      <left style="medium">
        <color auto="1"/>
      </left>
      <right style="none"/>
      <top style="none"/>
      <bottom style="medium">
        <color auto="1"/>
      </bottom>
      <diagonal style="none"/>
    </border>
    <border>
      <left style="none"/>
      <right style="none"/>
      <top style="mediumDashDot">
        <color auto="1"/>
      </top>
      <bottom style="none"/>
      <diagonal style="none"/>
    </border>
    <border>
      <left style="none"/>
      <right style="mediumDashDot">
        <color auto="1"/>
      </right>
      <top style="mediumDashDot">
        <color auto="1"/>
      </top>
      <bottom style="none"/>
      <diagonal style="none"/>
    </border>
    <border>
      <left style="mediumDashDot">
        <color auto="1"/>
      </left>
      <right style="none"/>
      <top style="none"/>
      <bottom style="none"/>
      <diagonal style="none"/>
    </border>
    <border>
      <left style="none"/>
      <right style="mediumDashDot">
        <color auto="1"/>
      </right>
      <top style="none"/>
      <bottom style="none"/>
      <diagonal style="none"/>
    </border>
    <border>
      <left style="mediumDashDot">
        <color auto="1"/>
      </left>
      <right style="none"/>
      <top style="none"/>
      <bottom style="thin">
        <color auto="1"/>
      </bottom>
      <diagonal style="none"/>
    </border>
    <border>
      <left style="none"/>
      <right style="mediumDashDot">
        <color auto="1"/>
      </right>
      <top style="none"/>
      <bottom style="thin">
        <color auto="1"/>
      </bottom>
      <diagonal style="none"/>
    </border>
    <border>
      <left style="mediumDashDot">
        <color auto="1"/>
      </left>
      <right style="none"/>
      <top style="thin">
        <color auto="1"/>
      </top>
      <bottom style="none"/>
      <diagonal style="none"/>
    </border>
    <border>
      <left style="none"/>
      <right style="mediumDashDot">
        <color auto="1"/>
      </right>
      <top style="thin">
        <color auto="1"/>
      </top>
      <bottom style="none"/>
      <diagonal style="none"/>
    </border>
    <border>
      <left style="mediumDashDot">
        <color auto="1"/>
      </left>
      <right style="none"/>
      <top style="none"/>
      <bottom style="mediumDashDot">
        <color auto="1"/>
      </bottom>
      <diagonal style="none"/>
    </border>
    <border>
      <left style="none"/>
      <right style="none"/>
      <top style="none"/>
      <bottom style="mediumDashDot">
        <color auto="1"/>
      </bottom>
      <diagonal style="none"/>
    </border>
    <border>
      <left style="none"/>
      <right style="mediumDashDot">
        <color auto="1"/>
      </right>
      <top style="none"/>
      <bottom style="mediumDashDot">
        <color auto="1"/>
      </bottom>
      <diagonal style="none"/>
    </border>
    <border>
      <left style="none"/>
      <right style="none"/>
      <top style="mediumDashDot">
        <color auto="1"/>
      </top>
      <bottom style="thin">
        <color auto="1"/>
      </bottom>
      <diagonal style="none"/>
    </border>
    <border>
      <left style="thin">
        <color auto="1"/>
      </left>
      <right style="thin">
        <color auto="1"/>
      </right>
      <top style="thin">
        <color auto="1"/>
      </top>
      <bottom style="none"/>
      <diagonal style="none"/>
    </border>
    <border>
      <left style="thin">
        <color auto="1"/>
      </left>
      <right style="thin">
        <color indexed="64"/>
      </right>
      <top style="none"/>
      <bottom style="none"/>
      <diagonal style="none"/>
    </border>
    <border>
      <left style="thin">
        <color indexed="64"/>
      </left>
      <right style="thin">
        <color auto="1"/>
      </right>
      <top style="none"/>
      <bottom style="none"/>
      <diagonal style="none"/>
    </border>
    <border>
      <left style="medium">
        <color auto="1"/>
      </left>
      <right style="thin">
        <color auto="1"/>
      </right>
      <top style="medium">
        <color auto="1"/>
      </top>
      <bottom style="none"/>
      <diagonal style="none"/>
    </border>
    <border>
      <left style="thin">
        <color auto="1"/>
      </left>
      <right style="thin">
        <color auto="1"/>
      </right>
      <top style="medium">
        <color auto="1"/>
      </top>
      <bottom style="none"/>
      <diagonal style="none"/>
    </border>
    <border>
      <left style="thin">
        <color auto="1"/>
      </left>
      <right style="medium">
        <color auto="1"/>
      </right>
      <top style="medium">
        <color auto="1"/>
      </top>
      <bottom style="none"/>
      <diagonal style="none"/>
    </border>
    <border>
      <left style="medium">
        <color auto="1"/>
      </left>
      <right style="thin">
        <color auto="1"/>
      </right>
      <top style="none"/>
      <bottom style="thin">
        <color auto="1"/>
      </bottom>
      <diagonal style="none"/>
    </border>
    <border>
      <left style="medium">
        <color auto="1"/>
      </left>
      <right style="thin">
        <color auto="1"/>
      </right>
      <top style="thin">
        <color auto="1"/>
      </top>
      <bottom style="none"/>
      <diagonal style="none"/>
    </border>
    <border>
      <left style="medium">
        <color auto="1"/>
      </left>
      <right style="thin">
        <color auto="1"/>
      </right>
      <top style="none"/>
      <bottom style="none"/>
      <diagonal style="none"/>
    </border>
    <border>
      <left style="thin">
        <color auto="1"/>
      </left>
      <right style="thin">
        <color auto="1"/>
      </right>
      <top style="none"/>
      <bottom style="none"/>
      <diagonal style="none"/>
    </border>
    <border>
      <left style="medium">
        <color auto="1"/>
      </left>
      <right style="thin">
        <color auto="1"/>
      </right>
      <top style="thin">
        <color auto="1"/>
      </top>
      <bottom style="medium">
        <color auto="1"/>
      </bottom>
      <diagonal style="none"/>
    </border>
    <border>
      <left style="thin">
        <color auto="1"/>
      </left>
      <right style="none"/>
      <top style="medium">
        <color auto="1"/>
      </top>
      <bottom style="medium">
        <color auto="1"/>
      </bottom>
      <diagonal style="none"/>
    </border>
    <border>
      <left style="none"/>
      <right style="none"/>
      <top style="medium">
        <color auto="1"/>
      </top>
      <bottom style="medium">
        <color auto="1"/>
      </bottom>
      <diagonal style="none"/>
    </border>
    <border>
      <left style="none"/>
      <right style="medium">
        <color auto="1"/>
      </right>
      <top style="medium">
        <color auto="1"/>
      </top>
      <bottom style="medium">
        <color auto="1"/>
      </bottom>
      <diagonal style="none"/>
    </border>
    <border>
      <left style="thin">
        <color auto="1"/>
      </left>
      <right style="thin">
        <color auto="1"/>
      </right>
      <top style="medium">
        <color auto="1"/>
      </top>
      <bottom style="medium">
        <color auto="1"/>
      </bottom>
      <diagonal style="none"/>
    </border>
    <border>
      <left style="thin">
        <color auto="1"/>
      </left>
      <right style="medium">
        <color auto="1"/>
      </right>
      <top style="medium">
        <color auto="1"/>
      </top>
      <bottom style="medium">
        <color auto="1"/>
      </bottom>
      <diagonal style="none"/>
    </border>
    <border>
      <left style="thin">
        <color auto="1"/>
      </left>
      <right style="medium">
        <color auto="1"/>
      </right>
      <top style="thin">
        <color auto="1"/>
      </top>
      <bottom style="none"/>
      <diagonal style="none"/>
    </border>
    <border>
      <left style="thin">
        <color auto="1"/>
      </left>
      <right style="medium">
        <color auto="1"/>
      </right>
      <top style="thin">
        <color auto="1"/>
      </top>
      <bottom style="medium">
        <color auto="1"/>
      </bottom>
      <diagonal style="none"/>
    </border>
    <border>
      <left style="thin">
        <color auto="1"/>
      </left>
      <right style="medium">
        <color auto="1"/>
      </right>
      <top style="none"/>
      <bottom style="none"/>
      <diagonal style="none"/>
    </border>
    <border>
      <left style="thin">
        <color auto="1"/>
      </left>
      <right style="medium">
        <color auto="1"/>
      </right>
      <top style="medium">
        <color auto="1"/>
      </top>
      <bottom style="thin">
        <color auto="1"/>
      </bottom>
      <diagonal style="none"/>
    </border>
    <border>
      <left style="thin">
        <color auto="1"/>
      </left>
      <right style="thin">
        <color auto="1"/>
      </right>
      <top style="none"/>
      <bottom style="medium">
        <color auto="1"/>
      </bottom>
      <diagonal style="none"/>
    </border>
    <border>
      <left style="thin">
        <color auto="1"/>
      </left>
      <right style="medium">
        <color auto="1"/>
      </right>
      <top style="none"/>
      <bottom style="medium">
        <color auto="1"/>
      </bottom>
      <diagonal style="none"/>
    </border>
    <border>
      <left style="medium">
        <color auto="1"/>
      </left>
      <right style="thin">
        <color auto="1"/>
      </right>
      <top style="medium">
        <color auto="1"/>
      </top>
      <bottom style="medium">
        <color auto="1"/>
      </bottom>
      <diagonal style="none"/>
    </border>
    <border>
      <left style="medium">
        <color auto="1"/>
      </left>
      <right style="medium">
        <color auto="1"/>
      </right>
      <top style="medium">
        <color auto="1"/>
      </top>
      <bottom style="medium">
        <color auto="1"/>
      </bottom>
      <diagonal style="none"/>
    </border>
    <border>
      <left style="medium">
        <color auto="1"/>
      </left>
      <right style="thin">
        <color auto="1"/>
      </right>
      <top style="none"/>
      <bottom style="medium">
        <color auto="1"/>
      </bottom>
      <diagonal style="none"/>
    </border>
    <border>
      <left style="medium">
        <color auto="1"/>
      </left>
      <right style="none"/>
      <top style="medium">
        <color auto="1"/>
      </top>
      <bottom style="medium">
        <color auto="1"/>
      </bottom>
      <diagonal style="none"/>
    </border>
    <border>
      <left style="none"/>
      <right style="thin">
        <color auto="1"/>
      </right>
      <top style="medium">
        <color auto="1"/>
      </top>
      <bottom style="medium">
        <color auto="1"/>
      </bottom>
      <diagonal style="none"/>
    </border>
    <border>
      <left style="medium">
        <color auto="1"/>
      </left>
      <right style="thin">
        <color auto="1"/>
      </right>
      <top style="medium">
        <color auto="1"/>
      </top>
      <bottom style="thin">
        <color auto="1"/>
      </bottom>
      <diagonal style="none"/>
    </border>
    <border>
      <left style="thin">
        <color auto="1"/>
      </left>
      <right style="thin">
        <color auto="1"/>
      </right>
      <top style="medium">
        <color auto="1"/>
      </top>
      <bottom style="thin">
        <color auto="1"/>
      </bottom>
      <diagonal style="none"/>
    </border>
  </borders>
  <cellStyleXfs count="10">
    <xf fontId="0" fillId="0" borderId="0" numFmtId="0" applyNumberFormat="1" applyFont="1" applyFill="1" applyBorder="1"/>
    <xf fontId="1" fillId="0" borderId="1" numFmtId="0" applyNumberFormat="1" applyFont="1" applyFill="1" applyBorder="1">
      <alignment horizontal="center"/>
    </xf>
    <xf fontId="1" fillId="0" borderId="2" numFmtId="0" applyNumberFormat="1" applyFont="1" applyFill="1" applyBorder="1">
      <alignment horizontal="center"/>
    </xf>
    <xf fontId="1" fillId="0" borderId="3" numFmtId="0" applyNumberFormat="1" applyFont="1" applyFill="1" applyBorder="1">
      <alignment horizontal="center"/>
    </xf>
    <xf fontId="1" fillId="0" borderId="0" numFmtId="0" applyNumberFormat="1" applyFont="1" applyFill="1" applyBorder="1">
      <alignment horizontal="center"/>
    </xf>
    <xf fontId="1" fillId="0" borderId="4" numFmtId="0" applyNumberFormat="1" applyFont="1" applyFill="1" applyBorder="1">
      <alignment horizontal="center"/>
    </xf>
    <xf fontId="1" fillId="0" borderId="5" numFmtId="0" applyNumberFormat="1" applyFont="1" applyFill="1" applyBorder="1">
      <alignment horizontal="center"/>
    </xf>
    <xf fontId="1" fillId="0" borderId="6" numFmtId="0" applyNumberFormat="1" applyFont="1" applyFill="1" applyBorder="1">
      <alignment horizontal="center"/>
    </xf>
    <xf fontId="2" fillId="0" borderId="0" numFmtId="0" applyNumberFormat="1" applyFont="1" applyFill="1" applyBorder="1"/>
    <xf fontId="0" fillId="0" borderId="0" numFmtId="160" applyNumberFormat="1" applyFont="0" applyFill="0" applyBorder="0" applyProtection="0"/>
  </cellStyleXfs>
  <cellXfs count="764">
    <xf fontId="0" fillId="0" borderId="0" numFmtId="0" xfId="0"/>
    <xf fontId="3" fillId="0" borderId="0" numFmtId="0" xfId="0" applyFont="1" applyAlignment="1">
      <alignment horizontal="left"/>
    </xf>
    <xf fontId="4" fillId="0" borderId="0" numFmtId="0" xfId="0" applyFont="1" applyAlignment="1">
      <alignment horizontal="center" wrapText="1"/>
    </xf>
    <xf fontId="4" fillId="0" borderId="0" numFmtId="0" xfId="0" applyFont="1" applyAlignment="1">
      <alignment horizontal="center"/>
    </xf>
    <xf fontId="5" fillId="0" borderId="0" numFmtId="0" xfId="0" applyFont="1" applyAlignment="1">
      <alignment horizontal="left"/>
    </xf>
    <xf fontId="5" fillId="0" borderId="0" numFmtId="0" xfId="0" applyFont="1" applyAlignment="1">
      <alignment horizontal="center"/>
    </xf>
    <xf fontId="5" fillId="0" borderId="7" numFmtId="0" xfId="0" applyFont="1" applyBorder="1" applyAlignment="1">
      <alignment horizontal="center" wrapText="1"/>
    </xf>
    <xf fontId="5" fillId="0" borderId="7" numFmtId="0" xfId="0" applyFont="1" applyBorder="1" applyAlignment="1">
      <alignment horizontal="center"/>
    </xf>
    <xf fontId="6" fillId="0" borderId="0" numFmtId="0" xfId="0" applyFont="1" applyAlignment="1">
      <alignment horizontal="left"/>
    </xf>
    <xf fontId="6" fillId="0" borderId="8" numFmtId="0" xfId="0" applyFont="1" applyBorder="1" applyAlignment="1">
      <alignment horizontal="center" vertical="top"/>
    </xf>
    <xf fontId="6" fillId="0" borderId="0" numFmtId="0" xfId="0" applyFont="1" applyAlignment="1">
      <alignment horizontal="center" vertical="top"/>
    </xf>
    <xf fontId="6" fillId="0" borderId="0" numFmtId="0" xfId="0" applyFont="1" applyAlignment="1">
      <alignment horizontal="left" vertical="top"/>
    </xf>
    <xf fontId="5" fillId="0" borderId="0" numFmtId="0" xfId="0" applyFont="1" applyAlignment="1">
      <alignment horizontal="right"/>
    </xf>
    <xf fontId="5" fillId="0" borderId="7" numFmtId="49" xfId="0" applyNumberFormat="1" applyFont="1" applyBorder="1" applyAlignment="1">
      <alignment horizontal="center"/>
    </xf>
    <xf fontId="5" fillId="0" borderId="7" numFmtId="49" xfId="0" applyNumberFormat="1" applyFont="1" applyBorder="1" applyAlignment="1">
      <alignment horizontal="left"/>
    </xf>
    <xf fontId="7" fillId="0" borderId="0" numFmtId="0" xfId="0" applyFont="1" applyAlignment="1">
      <alignment horizontal="left"/>
    </xf>
    <xf fontId="7" fillId="0" borderId="0" numFmtId="0" xfId="0" applyFont="1" applyAlignment="1">
      <alignment horizontal="right"/>
    </xf>
    <xf fontId="7" fillId="0" borderId="7" numFmtId="49" xfId="0" applyNumberFormat="1" applyFont="1" applyBorder="1" applyAlignment="1">
      <alignment horizontal="left"/>
    </xf>
    <xf fontId="3" fillId="0" borderId="9" numFmtId="0" xfId="0" applyFont="1" applyBorder="1" applyAlignment="1">
      <alignment horizontal="center" vertical="center"/>
    </xf>
    <xf fontId="3" fillId="0" borderId="8" numFmtId="0" xfId="0" applyFont="1" applyBorder="1" applyAlignment="1">
      <alignment horizontal="center" vertical="center"/>
    </xf>
    <xf fontId="3" fillId="0" borderId="10" numFmtId="0" xfId="0" applyFont="1" applyBorder="1" applyAlignment="1">
      <alignment horizontal="center" vertical="center"/>
    </xf>
    <xf fontId="3" fillId="0" borderId="11" numFmtId="0" xfId="0" applyFont="1" applyBorder="1" applyAlignment="1">
      <alignment horizontal="center" vertical="center"/>
    </xf>
    <xf fontId="3" fillId="0" borderId="0" numFmtId="0" xfId="0" applyFont="1" applyAlignment="1">
      <alignment horizontal="center" vertical="center"/>
    </xf>
    <xf fontId="3" fillId="0" borderId="12" numFmtId="0" xfId="0" applyFont="1" applyBorder="1" applyAlignment="1">
      <alignment horizontal="center" vertical="center"/>
    </xf>
    <xf fontId="3" fillId="0" borderId="0" numFmtId="0" xfId="0" applyFont="1" applyAlignment="1">
      <alignment horizontal="right"/>
    </xf>
    <xf fontId="3" fillId="0" borderId="7" numFmtId="49" xfId="0" applyNumberFormat="1" applyFont="1" applyBorder="1" applyAlignment="1">
      <alignment horizontal="center"/>
    </xf>
    <xf fontId="3" fillId="0" borderId="7" numFmtId="49" xfId="0" applyNumberFormat="1" applyFont="1" applyBorder="1" applyAlignment="1">
      <alignment horizontal="left"/>
    </xf>
    <xf fontId="8" fillId="0" borderId="13" numFmtId="49" xfId="0" applyNumberFormat="1" applyFont="1" applyBorder="1" applyAlignment="1">
      <alignment horizontal="center"/>
    </xf>
    <xf fontId="3" fillId="0" borderId="14" numFmtId="49" xfId="0" applyNumberFormat="1" applyFont="1" applyBorder="1" applyAlignment="1">
      <alignment horizontal="center"/>
    </xf>
    <xf fontId="3" fillId="0" borderId="15" numFmtId="49" xfId="0" applyNumberFormat="1" applyFont="1" applyBorder="1" applyAlignment="1">
      <alignment horizontal="center"/>
    </xf>
    <xf fontId="3" fillId="0" borderId="16" numFmtId="49" xfId="0" applyNumberFormat="1" applyFont="1" applyBorder="1" applyAlignment="1">
      <alignment horizontal="center"/>
    </xf>
    <xf fontId="3" fillId="0" borderId="17" numFmtId="49" xfId="0" applyNumberFormat="1" applyFont="1" applyBorder="1" applyAlignment="1">
      <alignment horizontal="center"/>
    </xf>
    <xf fontId="3" fillId="0" borderId="18" numFmtId="49" xfId="0" applyNumberFormat="1" applyFont="1" applyBorder="1" applyAlignment="1">
      <alignment horizontal="center"/>
    </xf>
    <xf fontId="3" fillId="0" borderId="7" numFmtId="0" xfId="0" applyFont="1" applyBorder="1" applyAlignment="1">
      <alignment horizontal="left"/>
    </xf>
    <xf fontId="3" fillId="0" borderId="7" numFmtId="0" xfId="0" applyFont="1" applyBorder="1" applyAlignment="1">
      <alignment horizontal="left" wrapText="1"/>
    </xf>
    <xf fontId="3" fillId="0" borderId="19" numFmtId="49" xfId="0" applyNumberFormat="1" applyFont="1" applyBorder="1" applyAlignment="1">
      <alignment horizontal="center"/>
    </xf>
    <xf fontId="3" fillId="0" borderId="20" numFmtId="49" xfId="0" applyNumberFormat="1" applyFont="1" applyBorder="1" applyAlignment="1">
      <alignment horizontal="center"/>
    </xf>
    <xf fontId="3" fillId="0" borderId="21" numFmtId="49" xfId="0" applyNumberFormat="1" applyFont="1" applyBorder="1" applyAlignment="1">
      <alignment horizontal="center"/>
    </xf>
    <xf fontId="9" fillId="0" borderId="0" numFmtId="0" xfId="0" applyFont="1" applyAlignment="1">
      <alignment horizontal="left"/>
    </xf>
    <xf fontId="9" fillId="0" borderId="0" numFmtId="0" xfId="0" applyFont="1" applyAlignment="1">
      <alignment horizontal="center" vertical="center"/>
    </xf>
    <xf fontId="3" fillId="0" borderId="9" numFmtId="0" xfId="0" applyFont="1" applyBorder="1" applyAlignment="1">
      <alignment horizontal="center" vertical="center" wrapText="1"/>
    </xf>
    <xf fontId="3" fillId="0" borderId="8" numFmtId="0" xfId="0" applyFont="1" applyBorder="1" applyAlignment="1">
      <alignment horizontal="center" vertical="center" wrapText="1"/>
    </xf>
    <xf fontId="3" fillId="0" borderId="10" numFmtId="0" xfId="0" applyFont="1" applyBorder="1" applyAlignment="1">
      <alignment horizontal="center" vertical="center" wrapText="1"/>
    </xf>
    <xf fontId="3" fillId="0" borderId="22" numFmtId="0" xfId="0" applyFont="1" applyBorder="1" applyAlignment="1">
      <alignment horizontal="center" vertical="center"/>
    </xf>
    <xf fontId="3" fillId="0" borderId="17" numFmtId="0" xfId="0" applyFont="1" applyBorder="1" applyAlignment="1">
      <alignment horizontal="center" vertical="center"/>
    </xf>
    <xf fontId="3" fillId="0" borderId="18" numFmtId="0" xfId="0" applyFont="1" applyBorder="1" applyAlignment="1">
      <alignment horizontal="center" vertical="center"/>
    </xf>
    <xf fontId="3" fillId="0" borderId="11" numFmtId="0" xfId="0" applyFont="1" applyBorder="1" applyAlignment="1">
      <alignment horizontal="center" vertical="center" wrapText="1"/>
    </xf>
    <xf fontId="3" fillId="0" borderId="0" numFmtId="0" xfId="0" applyFont="1" applyAlignment="1">
      <alignment horizontal="center" vertical="center" wrapText="1"/>
    </xf>
    <xf fontId="3" fillId="0" borderId="12" numFmtId="0" xfId="0" applyFont="1" applyBorder="1" applyAlignment="1">
      <alignment horizontal="center" vertical="center" wrapText="1"/>
    </xf>
    <xf fontId="3" fillId="0" borderId="9" numFmtId="0" xfId="0" applyFont="1" applyBorder="1" applyAlignment="1">
      <alignment horizontal="right"/>
    </xf>
    <xf fontId="3" fillId="0" borderId="8" numFmtId="0" xfId="0" applyFont="1" applyBorder="1" applyAlignment="1">
      <alignment horizontal="right"/>
    </xf>
    <xf fontId="3" fillId="0" borderId="17" numFmtId="49" xfId="0" applyNumberFormat="1" applyFont="1" applyBorder="1" applyAlignment="1">
      <alignment horizontal="left"/>
    </xf>
    <xf fontId="3" fillId="0" borderId="8" numFmtId="0" xfId="0" applyFont="1" applyBorder="1" applyAlignment="1">
      <alignment horizontal="left"/>
    </xf>
    <xf fontId="3" fillId="0" borderId="10" numFmtId="0" xfId="0" applyFont="1" applyBorder="1" applyAlignment="1">
      <alignment horizontal="left"/>
    </xf>
    <xf fontId="3" fillId="0" borderId="23" numFmtId="0" xfId="0" applyFont="1" applyBorder="1" applyAlignment="1">
      <alignment horizontal="center" vertical="center" wrapText="1"/>
    </xf>
    <xf fontId="3" fillId="0" borderId="7" numFmtId="0" xfId="0" applyFont="1" applyBorder="1" applyAlignment="1">
      <alignment horizontal="center" vertical="center"/>
    </xf>
    <xf fontId="3" fillId="0" borderId="24" numFmtId="0" xfId="0" applyFont="1" applyBorder="1" applyAlignment="1">
      <alignment horizontal="center" vertical="center"/>
    </xf>
    <xf fontId="3" fillId="0" borderId="25" numFmtId="0" xfId="0" applyFont="1" applyBorder="1" applyAlignment="1">
      <alignment horizontal="center" vertical="center" wrapText="1"/>
    </xf>
    <xf fontId="3" fillId="0" borderId="26" numFmtId="0" xfId="0" applyFont="1" applyBorder="1" applyAlignment="1">
      <alignment horizontal="center" vertical="center" wrapText="1"/>
    </xf>
    <xf fontId="3" fillId="0" borderId="27" numFmtId="0" xfId="0" applyFont="1" applyBorder="1" applyAlignment="1">
      <alignment horizontal="center" vertical="center" wrapText="1"/>
    </xf>
    <xf fontId="3" fillId="0" borderId="25" numFmtId="0" xfId="0" applyFont="1" applyBorder="1" applyAlignment="1">
      <alignment horizontal="center" vertical="top" wrapText="1"/>
    </xf>
    <xf fontId="3" fillId="0" borderId="26" numFmtId="0" xfId="0" applyFont="1" applyBorder="1" applyAlignment="1">
      <alignment horizontal="center" vertical="top" wrapText="1"/>
    </xf>
    <xf fontId="3" fillId="0" borderId="27" numFmtId="0" xfId="0" applyFont="1" applyBorder="1" applyAlignment="1">
      <alignment horizontal="center" vertical="top" wrapText="1"/>
    </xf>
    <xf fontId="3" fillId="0" borderId="28" numFmtId="0" xfId="0" applyFont="1" applyBorder="1" applyAlignment="1">
      <alignment horizontal="center" vertical="center" wrapText="1"/>
    </xf>
    <xf fontId="3" fillId="0" borderId="22" numFmtId="49" xfId="0" applyNumberFormat="1" applyFont="1" applyBorder="1" applyAlignment="1">
      <alignment horizontal="center" vertical="top"/>
    </xf>
    <xf fontId="3" fillId="0" borderId="17" numFmtId="49" xfId="0" applyNumberFormat="1" applyFont="1" applyBorder="1" applyAlignment="1">
      <alignment horizontal="center" vertical="top"/>
    </xf>
    <xf fontId="3" fillId="0" borderId="18" numFmtId="49" xfId="0" applyNumberFormat="1" applyFont="1" applyBorder="1" applyAlignment="1">
      <alignment horizontal="center" vertical="top"/>
    </xf>
    <xf fontId="3" fillId="0" borderId="29" numFmtId="49" xfId="0" applyNumberFormat="1" applyFont="1" applyBorder="1" applyAlignment="1">
      <alignment horizontal="center" vertical="top"/>
    </xf>
    <xf fontId="3" fillId="0" borderId="30" numFmtId="49" xfId="0" applyNumberFormat="1" applyFont="1" applyBorder="1" applyAlignment="1">
      <alignment horizontal="center" vertical="top"/>
    </xf>
    <xf fontId="3" fillId="0" borderId="31" numFmtId="49" xfId="0" applyNumberFormat="1" applyFont="1" applyBorder="1" applyAlignment="1">
      <alignment horizontal="center" vertical="top"/>
    </xf>
    <xf fontId="3" fillId="0" borderId="0" numFmtId="49" xfId="0" applyNumberFormat="1" applyFont="1" applyAlignment="1">
      <alignment horizontal="center" vertical="top"/>
    </xf>
    <xf fontId="3" fillId="0" borderId="12" numFmtId="49" xfId="0" applyNumberFormat="1" applyFont="1" applyBorder="1" applyAlignment="1">
      <alignment horizontal="center" vertical="top"/>
    </xf>
    <xf fontId="3" fillId="0" borderId="11" numFmtId="49" xfId="0" applyNumberFormat="1" applyFont="1" applyBorder="1" applyAlignment="1">
      <alignment horizontal="center" vertical="top"/>
    </xf>
    <xf fontId="3" fillId="0" borderId="32" numFmtId="49" xfId="0" applyNumberFormat="1" applyFont="1" applyBorder="1" applyAlignment="1">
      <alignment horizontal="center" vertical="top"/>
    </xf>
    <xf fontId="3" fillId="0" borderId="7" numFmtId="49" xfId="0" applyNumberFormat="1" applyFont="1" applyBorder="1" applyAlignment="1">
      <alignment horizontal="center" vertical="top"/>
    </xf>
    <xf fontId="3" fillId="0" borderId="24" numFmtId="49" xfId="0" applyNumberFormat="1" applyFont="1" applyBorder="1" applyAlignment="1">
      <alignment horizontal="center" vertical="top"/>
    </xf>
    <xf fontId="3" fillId="0" borderId="33" numFmtId="49" xfId="0" applyNumberFormat="1" applyFont="1" applyBorder="1" applyAlignment="1">
      <alignment horizontal="center" vertical="top"/>
    </xf>
    <xf fontId="3" fillId="0" borderId="17" numFmtId="0" xfId="0" applyFont="1" applyBorder="1"/>
    <xf fontId="3" fillId="0" borderId="18" numFmtId="0" xfId="0" applyFont="1" applyBorder="1"/>
    <xf fontId="3" fillId="0" borderId="34" numFmtId="49" xfId="0" applyNumberFormat="1" applyFont="1" applyBorder="1" applyAlignment="1">
      <alignment horizontal="center"/>
    </xf>
    <xf fontId="3" fillId="0" borderId="22" numFmtId="49" xfId="0" applyNumberFormat="1" applyFont="1" applyBorder="1" applyAlignment="1">
      <alignment horizontal="center"/>
    </xf>
    <xf fontId="3" fillId="0" borderId="32" numFmtId="0" xfId="0" applyFont="1" applyBorder="1" applyAlignment="1">
      <alignment horizontal="center"/>
    </xf>
    <xf fontId="3" fillId="0" borderId="7" numFmtId="0" xfId="0" applyFont="1" applyBorder="1" applyAlignment="1">
      <alignment horizontal="center"/>
    </xf>
    <xf fontId="3" fillId="0" borderId="24" numFmtId="0" xfId="0" applyFont="1" applyBorder="1" applyAlignment="1">
      <alignment horizontal="center"/>
    </xf>
    <xf fontId="3" fillId="0" borderId="33" numFmtId="0" xfId="0" applyFont="1" applyBorder="1" applyAlignment="1">
      <alignment horizontal="center"/>
    </xf>
    <xf fontId="3" fillId="2" borderId="22" numFmtId="0" xfId="0" applyFont="1" applyFill="1" applyBorder="1" applyAlignment="1">
      <alignment horizontal="center"/>
    </xf>
    <xf fontId="3" fillId="2" borderId="17" numFmtId="0" xfId="0" applyFont="1" applyFill="1" applyBorder="1" applyAlignment="1">
      <alignment horizontal="center"/>
    </xf>
    <xf fontId="3" fillId="2" borderId="34" numFmtId="0" xfId="0" applyFont="1" applyFill="1" applyBorder="1" applyAlignment="1">
      <alignment horizontal="center"/>
    </xf>
    <xf fontId="3" fillId="0" borderId="22" numFmtId="0" xfId="0" applyFont="1" applyBorder="1" applyAlignment="1">
      <alignment horizontal="center"/>
    </xf>
    <xf fontId="3" fillId="0" borderId="17" numFmtId="0" xfId="0" applyFont="1" applyBorder="1" applyAlignment="1">
      <alignment horizontal="center"/>
    </xf>
    <xf fontId="3" fillId="0" borderId="18" numFmtId="0" xfId="0" applyFont="1" applyBorder="1" applyAlignment="1">
      <alignment horizontal="center"/>
    </xf>
    <xf fontId="9" fillId="0" borderId="17" numFmtId="0" xfId="0" applyFont="1" applyBorder="1"/>
    <xf fontId="9" fillId="0" borderId="16" numFmtId="49" xfId="0" applyNumberFormat="1" applyFont="1" applyBorder="1" applyAlignment="1">
      <alignment horizontal="center"/>
    </xf>
    <xf fontId="9" fillId="0" borderId="17" numFmtId="49" xfId="0" applyNumberFormat="1" applyFont="1" applyBorder="1" applyAlignment="1">
      <alignment horizontal="center"/>
    </xf>
    <xf fontId="9" fillId="0" borderId="34" numFmtId="49" xfId="0" applyNumberFormat="1" applyFont="1" applyBorder="1" applyAlignment="1">
      <alignment horizontal="center"/>
    </xf>
    <xf fontId="9" fillId="2" borderId="22" numFmtId="2" xfId="0" applyNumberFormat="1" applyFont="1" applyFill="1" applyBorder="1" applyAlignment="1">
      <alignment horizontal="center"/>
    </xf>
    <xf fontId="9" fillId="2" borderId="17" numFmtId="0" xfId="0" applyFont="1" applyFill="1" applyBorder="1" applyAlignment="1">
      <alignment horizontal="center"/>
    </xf>
    <xf fontId="9" fillId="2" borderId="34" numFmtId="0" xfId="0" applyFont="1" applyFill="1" applyBorder="1" applyAlignment="1">
      <alignment horizontal="center"/>
    </xf>
    <xf fontId="9" fillId="2" borderId="17" numFmtId="2" xfId="0" applyNumberFormat="1" applyFont="1" applyFill="1" applyBorder="1" applyAlignment="1">
      <alignment horizontal="center"/>
    </xf>
    <xf fontId="9" fillId="2" borderId="34" numFmtId="2" xfId="0" applyNumberFormat="1" applyFont="1" applyFill="1" applyBorder="1" applyAlignment="1">
      <alignment horizontal="center"/>
    </xf>
    <xf fontId="3" fillId="0" borderId="17" numFmtId="0" xfId="0" applyFont="1" applyBorder="1" applyAlignment="1">
      <alignment horizontal="left" indent="2" wrapText="1"/>
    </xf>
    <xf fontId="3" fillId="0" borderId="17" numFmtId="0" xfId="0" applyFont="1" applyBorder="1" applyAlignment="1">
      <alignment horizontal="left" indent="2"/>
    </xf>
    <xf fontId="3" fillId="0" borderId="35" numFmtId="49" xfId="0" applyNumberFormat="1" applyFont="1" applyBorder="1" applyAlignment="1">
      <alignment horizontal="center"/>
    </xf>
    <xf fontId="3" fillId="0" borderId="8" numFmtId="49" xfId="0" applyNumberFormat="1" applyFont="1" applyBorder="1" applyAlignment="1">
      <alignment horizontal="center"/>
    </xf>
    <xf fontId="3" fillId="0" borderId="10" numFmtId="49" xfId="0" applyNumberFormat="1" applyFont="1" applyBorder="1" applyAlignment="1">
      <alignment horizontal="center"/>
    </xf>
    <xf fontId="3" fillId="0" borderId="22" numFmtId="2" xfId="0" applyNumberFormat="1" applyFont="1" applyBorder="1" applyAlignment="1">
      <alignment horizontal="center"/>
    </xf>
    <xf fontId="3" fillId="0" borderId="17" numFmtId="2" xfId="0" applyNumberFormat="1" applyFont="1" applyBorder="1" applyAlignment="1">
      <alignment horizontal="center"/>
    </xf>
    <xf fontId="3" fillId="0" borderId="34" numFmtId="2" xfId="0" applyNumberFormat="1" applyFont="1" applyBorder="1" applyAlignment="1">
      <alignment horizontal="center"/>
    </xf>
    <xf fontId="3" fillId="0" borderId="9" numFmtId="0" xfId="0" applyFont="1" applyBorder="1" applyAlignment="1">
      <alignment horizontal="center"/>
    </xf>
    <xf fontId="3" fillId="0" borderId="8" numFmtId="0" xfId="0" applyFont="1" applyBorder="1" applyAlignment="1">
      <alignment horizontal="center"/>
    </xf>
    <xf fontId="3" fillId="0" borderId="23" numFmtId="0" xfId="0" applyFont="1" applyBorder="1" applyAlignment="1">
      <alignment horizontal="center"/>
    </xf>
    <xf fontId="3" fillId="0" borderId="8" numFmtId="0" xfId="0" applyFont="1" applyBorder="1" applyAlignment="1">
      <alignment horizontal="left" indent="3" wrapText="1"/>
    </xf>
    <xf fontId="3" fillId="0" borderId="8" numFmtId="0" xfId="0" applyFont="1" applyBorder="1" applyAlignment="1">
      <alignment horizontal="left" indent="3"/>
    </xf>
    <xf fontId="3" fillId="0" borderId="23" numFmtId="0" xfId="0" applyFont="1" applyBorder="1" applyAlignment="1">
      <alignment horizontal="left" indent="3"/>
    </xf>
    <xf fontId="3" fillId="0" borderId="34" numFmtId="0" xfId="0" applyFont="1" applyBorder="1" applyAlignment="1">
      <alignment horizontal="center"/>
    </xf>
    <xf fontId="3" fillId="0" borderId="0" numFmtId="0" xfId="0" applyFont="1" applyAlignment="1">
      <alignment horizontal="left" indent="3"/>
    </xf>
    <xf fontId="3" fillId="0" borderId="0" numFmtId="0" xfId="0" applyFont="1" applyAlignment="1">
      <alignment horizontal="left" indent="3" wrapText="1"/>
    </xf>
    <xf fontId="3" fillId="0" borderId="9" numFmtId="49" xfId="0" applyNumberFormat="1" applyFont="1" applyBorder="1" applyAlignment="1">
      <alignment horizontal="center"/>
    </xf>
    <xf fontId="3" fillId="0" borderId="10" numFmtId="0" xfId="0" applyFont="1" applyBorder="1" applyAlignment="1">
      <alignment horizontal="center"/>
    </xf>
    <xf fontId="3" fillId="0" borderId="36" numFmtId="0" xfId="0" applyFont="1" applyBorder="1" applyAlignment="1">
      <alignment horizontal="left" indent="2" wrapText="1"/>
    </xf>
    <xf fontId="3" fillId="0" borderId="37" numFmtId="0" xfId="0" applyFont="1" applyBorder="1" applyAlignment="1">
      <alignment horizontal="left" indent="2"/>
    </xf>
    <xf fontId="3" fillId="0" borderId="38" numFmtId="0" xfId="0" applyFont="1" applyBorder="1" applyAlignment="1">
      <alignment horizontal="left" indent="2"/>
    </xf>
    <xf fontId="3" fillId="0" borderId="36" numFmtId="49" xfId="0" applyNumberFormat="1" applyFont="1" applyBorder="1" applyAlignment="1">
      <alignment horizontal="center"/>
    </xf>
    <xf fontId="3" fillId="0" borderId="37" numFmtId="49" xfId="0" applyNumberFormat="1" applyFont="1" applyBorder="1" applyAlignment="1">
      <alignment horizontal="center"/>
    </xf>
    <xf fontId="9" fillId="0" borderId="37" numFmtId="2" xfId="0" applyNumberFormat="1" applyFont="1" applyBorder="1" applyAlignment="1">
      <alignment horizontal="center"/>
    </xf>
    <xf fontId="3" fillId="0" borderId="37" numFmtId="2" xfId="0" applyNumberFormat="1" applyFont="1" applyBorder="1" applyAlignment="1">
      <alignment horizontal="center"/>
    </xf>
    <xf fontId="3" fillId="0" borderId="37" numFmtId="0" xfId="0" applyFont="1" applyBorder="1" applyAlignment="1">
      <alignment horizontal="center"/>
    </xf>
    <xf fontId="3" fillId="0" borderId="38" numFmtId="0" xfId="0" applyFont="1" applyBorder="1" applyAlignment="1">
      <alignment horizontal="center"/>
    </xf>
    <xf fontId="3" fillId="0" borderId="0" numFmtId="0" xfId="0" applyFont="1" applyAlignment="1">
      <alignment wrapText="1"/>
    </xf>
    <xf fontId="3" fillId="0" borderId="0" numFmtId="0" xfId="0" applyFont="1"/>
    <xf fontId="3" fillId="0" borderId="0" numFmtId="49" xfId="0" applyNumberFormat="1" applyFont="1"/>
    <xf fontId="9" fillId="0" borderId="0" numFmtId="0" xfId="0" applyFont="1"/>
    <xf fontId="9" fillId="0" borderId="0" numFmtId="49" xfId="0" applyNumberFormat="1" applyFont="1"/>
    <xf fontId="3" fillId="0" borderId="0" numFmtId="0" xfId="0" applyFont="1" applyAlignment="1">
      <alignment horizontal="left" vertical="center"/>
    </xf>
    <xf fontId="5" fillId="0" borderId="0" numFmtId="0" xfId="0" applyFont="1"/>
    <xf fontId="5" fillId="0" borderId="0" numFmtId="0" xfId="0" applyFont="1" applyAlignment="1">
      <alignment wrapText="1"/>
    </xf>
    <xf fontId="3" fillId="0" borderId="37" numFmtId="0" xfId="0" applyFont="1" applyBorder="1" applyAlignment="1">
      <alignment horizontal="center" wrapText="1"/>
    </xf>
    <xf fontId="5" fillId="0" borderId="37" numFmtId="2" xfId="0" applyNumberFormat="1" applyFont="1" applyBorder="1" applyAlignment="1">
      <alignment horizontal="center" wrapText="1"/>
    </xf>
    <xf fontId="5" fillId="0" borderId="9" numFmtId="0" xfId="0" applyFont="1" applyBorder="1" applyAlignment="1">
      <alignment horizontal="center" wrapText="1"/>
    </xf>
    <xf fontId="5" fillId="0" borderId="8" numFmtId="0" xfId="0" applyFont="1" applyBorder="1" applyAlignment="1">
      <alignment horizontal="center" wrapText="1"/>
    </xf>
    <xf fontId="5" fillId="0" borderId="23" numFmtId="0" xfId="0" applyFont="1" applyBorder="1" applyAlignment="1">
      <alignment horizontal="center" wrapText="1"/>
    </xf>
    <xf fontId="5" fillId="0" borderId="37" numFmtId="160" xfId="9" applyNumberFormat="1" applyFont="1" applyBorder="1" applyAlignment="1">
      <alignment horizontal="center" wrapText="1"/>
    </xf>
    <xf fontId="3" fillId="0" borderId="39" numFmtId="0" xfId="0" applyFont="1" applyBorder="1" applyAlignment="1">
      <alignment horizontal="left" indent="3" wrapText="1"/>
    </xf>
    <xf fontId="3" fillId="0" borderId="40" numFmtId="49" xfId="0" applyNumberFormat="1" applyFont="1" applyBorder="1" applyAlignment="1">
      <alignment horizontal="center"/>
    </xf>
    <xf fontId="3" fillId="0" borderId="24" numFmtId="49" xfId="0" applyNumberFormat="1" applyFont="1" applyBorder="1" applyAlignment="1">
      <alignment horizontal="center"/>
    </xf>
    <xf fontId="3" fillId="0" borderId="22" numFmtId="0" xfId="0" applyFont="1" applyBorder="1" applyAlignment="1">
      <alignment horizontal="left" indent="2"/>
    </xf>
    <xf fontId="3" fillId="0" borderId="11" numFmtId="0" xfId="0" applyFont="1" applyBorder="1" applyAlignment="1">
      <alignment horizontal="left" indent="3" wrapText="1"/>
    </xf>
    <xf fontId="3" fillId="0" borderId="11" numFmtId="0" xfId="0" applyFont="1" applyBorder="1" applyAlignment="1">
      <alignment horizontal="left" indent="3"/>
    </xf>
    <xf fontId="3" fillId="0" borderId="22" numFmtId="0" xfId="0" applyFont="1" applyBorder="1" applyAlignment="1">
      <alignment horizontal="left" indent="2" wrapText="1"/>
    </xf>
    <xf fontId="3" fillId="0" borderId="37" numFmtId="0" xfId="0" applyFont="1" applyBorder="1" applyAlignment="1">
      <alignment horizontal="left" indent="3" wrapText="1"/>
    </xf>
    <xf fontId="3" fillId="0" borderId="37" numFmtId="0" xfId="0" applyFont="1" applyBorder="1" applyAlignment="1">
      <alignment horizontal="left" indent="3"/>
    </xf>
    <xf fontId="3" fillId="0" borderId="22" numFmtId="0" xfId="0" applyFont="1" applyBorder="1" applyAlignment="1">
      <alignment horizontal="left" indent="3"/>
    </xf>
    <xf fontId="3" fillId="0" borderId="23" numFmtId="0" xfId="0" applyFont="1" applyBorder="1" applyAlignment="1">
      <alignment horizontal="left" indent="3" wrapText="1"/>
    </xf>
    <xf fontId="3" fillId="0" borderId="9" numFmtId="0" xfId="0" applyFont="1" applyBorder="1" applyAlignment="1">
      <alignment horizontal="left" indent="3" wrapText="1"/>
    </xf>
    <xf fontId="3" fillId="0" borderId="37" numFmtId="0" xfId="0" applyFont="1" applyBorder="1" applyAlignment="1">
      <alignment horizontal="left" indent="2" wrapText="1"/>
    </xf>
    <xf fontId="3" fillId="0" borderId="17" numFmtId="0" xfId="0" applyFont="1" applyBorder="1" applyAlignment="1">
      <alignment horizontal="left" indent="3" wrapText="1"/>
    </xf>
    <xf fontId="3" fillId="0" borderId="17" numFmtId="0" xfId="0" applyFont="1" applyBorder="1" applyAlignment="1">
      <alignment horizontal="left" indent="3"/>
    </xf>
    <xf fontId="3" fillId="0" borderId="7" numFmtId="0" xfId="0" applyFont="1" applyBorder="1" applyAlignment="1">
      <alignment wrapText="1"/>
    </xf>
    <xf fontId="3" fillId="0" borderId="7" numFmtId="0" xfId="0" applyFont="1" applyBorder="1"/>
    <xf fontId="9" fillId="0" borderId="37" numFmtId="49" xfId="0" applyNumberFormat="1" applyFont="1" applyBorder="1" applyAlignment="1">
      <alignment horizontal="center"/>
    </xf>
    <xf fontId="9" fillId="0" borderId="37" numFmtId="0" xfId="0" applyFont="1" applyBorder="1" applyAlignment="1">
      <alignment horizontal="center"/>
    </xf>
    <xf fontId="9" fillId="2" borderId="37" numFmtId="2" xfId="0" applyNumberFormat="1" applyFont="1" applyFill="1" applyBorder="1" applyAlignment="1">
      <alignment horizontal="center"/>
    </xf>
    <xf fontId="9" fillId="2" borderId="37" numFmtId="0" xfId="0" applyFont="1" applyFill="1" applyBorder="1" applyAlignment="1">
      <alignment horizontal="center"/>
    </xf>
    <xf fontId="3" fillId="0" borderId="18" numFmtId="0" xfId="0" applyFont="1" applyBorder="1" applyAlignment="1">
      <alignment horizontal="left" indent="2"/>
    </xf>
    <xf fontId="3" fillId="0" borderId="0" numFmtId="0" xfId="0" applyFont="1" applyAlignment="1">
      <alignment horizontal="left" indent="4" wrapText="1"/>
    </xf>
    <xf fontId="3" fillId="0" borderId="41" numFmtId="0" xfId="0" applyFont="1" applyBorder="1" applyAlignment="1">
      <alignment horizontal="left" indent="4" wrapText="1"/>
    </xf>
    <xf fontId="3" fillId="0" borderId="7" numFmtId="0" xfId="0" applyFont="1" applyBorder="1" applyAlignment="1">
      <alignment horizontal="left" indent="4" wrapText="1"/>
    </xf>
    <xf fontId="3" fillId="0" borderId="39" numFmtId="49" xfId="0" applyNumberFormat="1" applyFont="1" applyBorder="1" applyAlignment="1">
      <alignment horizontal="center"/>
    </xf>
    <xf fontId="3" fillId="0" borderId="0" numFmtId="49" xfId="0" applyNumberFormat="1" applyFont="1" applyAlignment="1">
      <alignment horizontal="center"/>
    </xf>
    <xf fontId="3" fillId="0" borderId="12" numFmtId="49" xfId="0" applyNumberFormat="1" applyFont="1" applyBorder="1" applyAlignment="1">
      <alignment horizontal="center"/>
    </xf>
    <xf fontId="3" fillId="0" borderId="8" numFmtId="0" xfId="0" applyFont="1" applyBorder="1" applyAlignment="1">
      <alignment horizontal="left" indent="4" wrapText="1"/>
    </xf>
    <xf fontId="3" fillId="0" borderId="23" numFmtId="0" xfId="0" applyFont="1" applyBorder="1" applyAlignment="1">
      <alignment horizontal="left" indent="4" wrapText="1"/>
    </xf>
    <xf fontId="3" fillId="0" borderId="17" numFmtId="0" xfId="0" applyFont="1" applyBorder="1" applyAlignment="1">
      <alignment horizontal="left" indent="4" wrapText="1"/>
    </xf>
    <xf fontId="3" fillId="0" borderId="17" numFmtId="0" xfId="0" applyFont="1" applyBorder="1" applyAlignment="1">
      <alignment horizontal="left" indent="4"/>
    </xf>
    <xf fontId="10" fillId="0" borderId="37" numFmtId="2" xfId="0" applyNumberFormat="1" applyFont="1" applyBorder="1" applyAlignment="1">
      <alignment horizontal="center"/>
    </xf>
    <xf fontId="10" fillId="0" borderId="37" numFmtId="0" xfId="0" applyFont="1" applyBorder="1" applyAlignment="1">
      <alignment horizontal="center"/>
    </xf>
    <xf fontId="3" fillId="2" borderId="37" numFmtId="49" xfId="0" applyNumberFormat="1" applyFont="1" applyFill="1" applyBorder="1" applyAlignment="1">
      <alignment horizontal="center"/>
    </xf>
    <xf fontId="3" fillId="0" borderId="33" numFmtId="0" xfId="0" applyFont="1" applyBorder="1" applyAlignment="1">
      <alignment horizontal="left" indent="4" wrapText="1"/>
    </xf>
    <xf fontId="3" fillId="0" borderId="7" numFmtId="0" xfId="0" applyFont="1" applyBorder="1" applyAlignment="1">
      <alignment horizontal="left" indent="3" wrapText="1"/>
    </xf>
    <xf fontId="3" fillId="0" borderId="42" numFmtId="0" xfId="0" applyFont="1" applyBorder="1" applyAlignment="1">
      <alignment horizontal="center"/>
    </xf>
    <xf fontId="3" fillId="0" borderId="43" numFmtId="0" xfId="0" applyFont="1" applyBorder="1" applyAlignment="1">
      <alignment horizontal="center"/>
    </xf>
    <xf fontId="3" fillId="0" borderId="8" numFmtId="0" xfId="0" applyFont="1" applyBorder="1" applyAlignment="1">
      <alignment horizontal="left" indent="5" wrapText="1"/>
    </xf>
    <xf fontId="3" fillId="0" borderId="0" numFmtId="0" xfId="0" applyFont="1" applyAlignment="1">
      <alignment horizontal="left" indent="5" wrapText="1"/>
    </xf>
    <xf fontId="3" fillId="0" borderId="7" numFmtId="0" xfId="0" applyFont="1" applyBorder="1" applyAlignment="1">
      <alignment horizontal="left" indent="5" wrapText="1"/>
    </xf>
    <xf fontId="3" fillId="0" borderId="17" numFmtId="0" xfId="0" applyFont="1" applyBorder="1" applyAlignment="1">
      <alignment horizontal="left" indent="5" wrapText="1"/>
    </xf>
    <xf fontId="3" fillId="0" borderId="17" numFmtId="0" xfId="0" applyFont="1" applyBorder="1" applyAlignment="1">
      <alignment horizontal="left" indent="5"/>
    </xf>
    <xf fontId="3" fillId="0" borderId="37" numFmtId="0" xfId="0" applyFont="1" applyBorder="1" applyAlignment="1">
      <alignment horizontal="left" indent="4" wrapText="1"/>
    </xf>
    <xf fontId="3" fillId="0" borderId="37" numFmtId="0" xfId="0" applyFont="1" applyBorder="1" applyAlignment="1">
      <alignment horizontal="left" indent="4"/>
    </xf>
    <xf fontId="3" fillId="0" borderId="22" numFmtId="0" xfId="0" applyFont="1" applyBorder="1" applyAlignment="1">
      <alignment horizontal="left" indent="4"/>
    </xf>
    <xf fontId="3" fillId="0" borderId="22" numFmtId="0" xfId="0" applyFont="1" applyBorder="1" applyAlignment="1">
      <alignment horizontal="left" indent="4" wrapText="1"/>
    </xf>
    <xf fontId="3" fillId="0" borderId="42" numFmtId="2" xfId="0" applyNumberFormat="1" applyFont="1" applyBorder="1" applyAlignment="1">
      <alignment horizontal="center"/>
    </xf>
    <xf fontId="3" fillId="0" borderId="18" numFmtId="0" xfId="0" applyFont="1" applyBorder="1" applyAlignment="1">
      <alignment horizontal="left" indent="3" wrapText="1"/>
    </xf>
    <xf fontId="3" fillId="0" borderId="0" numFmtId="0" xfId="0" applyFont="1" applyAlignment="1">
      <alignment horizontal="center"/>
    </xf>
    <xf fontId="3" fillId="0" borderId="0" numFmtId="2" xfId="0" applyNumberFormat="1" applyFont="1" applyAlignment="1">
      <alignment horizontal="center"/>
    </xf>
    <xf fontId="3" fillId="0" borderId="7" numFmtId="0" xfId="0" applyFont="1" applyBorder="1" applyAlignment="1">
      <alignment horizontal="left" indent="4"/>
    </xf>
    <xf fontId="3" fillId="0" borderId="17" numFmtId="0" xfId="0" applyFont="1" applyBorder="1" applyAlignment="1">
      <alignment horizontal="left" indent="1" wrapText="1"/>
    </xf>
    <xf fontId="3" fillId="0" borderId="17" numFmtId="0" xfId="0" applyFont="1" applyBorder="1" applyAlignment="1">
      <alignment horizontal="left" indent="1"/>
    </xf>
    <xf fontId="3" fillId="0" borderId="17" numFmtId="0" xfId="0" applyFont="1" applyBorder="1" applyAlignment="1">
      <alignment wrapText="1"/>
    </xf>
    <xf fontId="3" fillId="0" borderId="8" numFmtId="0" xfId="0" applyFont="1" applyBorder="1" applyAlignment="1">
      <alignment wrapText="1"/>
    </xf>
    <xf fontId="3" fillId="0" borderId="8" numFmtId="0" xfId="0" applyFont="1" applyBorder="1"/>
    <xf fontId="3" fillId="0" borderId="22" numFmtId="0" xfId="0" applyFont="1" applyBorder="1" applyAlignment="1">
      <alignment wrapText="1"/>
    </xf>
    <xf fontId="3" fillId="0" borderId="44" numFmtId="49" xfId="0" applyNumberFormat="1" applyFont="1" applyBorder="1" applyAlignment="1">
      <alignment horizontal="center"/>
    </xf>
    <xf fontId="3" fillId="0" borderId="45" numFmtId="49" xfId="0" applyNumberFormat="1" applyFont="1" applyBorder="1" applyAlignment="1">
      <alignment horizontal="center"/>
    </xf>
    <xf fontId="3" fillId="0" borderId="45" numFmtId="0" xfId="0" applyFont="1" applyBorder="1" applyAlignment="1">
      <alignment horizontal="center"/>
    </xf>
    <xf fontId="3" fillId="0" borderId="20" numFmtId="0" xfId="0" applyFont="1" applyBorder="1" applyAlignment="1">
      <alignment horizontal="center"/>
    </xf>
    <xf fontId="3" fillId="0" borderId="44" numFmtId="0" xfId="0" applyFont="1" applyBorder="1" applyAlignment="1">
      <alignment horizontal="center"/>
    </xf>
    <xf fontId="3" fillId="0" borderId="21" numFmtId="0" xfId="0" applyFont="1" applyBorder="1" applyAlignment="1">
      <alignment horizontal="center"/>
    </xf>
    <xf fontId="5" fillId="0" borderId="0" numFmtId="0" xfId="0" applyFont="1" applyAlignment="1">
      <alignment horizontal="justify" wrapText="1"/>
    </xf>
    <xf fontId="9" fillId="0" borderId="0" numFmtId="0" xfId="0" applyFont="1" applyAlignment="1">
      <alignment horizontal="center"/>
    </xf>
    <xf fontId="3" fillId="0" borderId="7" numFmtId="0" xfId="0" applyFont="1" applyBorder="1" applyAlignment="1">
      <alignment horizontal="center" vertical="center" wrapText="1"/>
    </xf>
    <xf fontId="3" fillId="0" borderId="24" numFmtId="0" xfId="0" applyFont="1" applyBorder="1" applyAlignment="1">
      <alignment horizontal="center" vertical="center" wrapText="1"/>
    </xf>
    <xf fontId="3" fillId="0" borderId="32" numFmtId="0" xfId="0" applyFont="1" applyBorder="1" applyAlignment="1">
      <alignment horizontal="center" vertical="center" wrapText="1"/>
    </xf>
    <xf fontId="3" fillId="0" borderId="32" numFmtId="0" xfId="0" applyFont="1" applyBorder="1" applyAlignment="1">
      <alignment horizontal="center" vertical="top" wrapText="1"/>
    </xf>
    <xf fontId="3" fillId="0" borderId="7" numFmtId="0" xfId="0" applyFont="1" applyBorder="1" applyAlignment="1">
      <alignment horizontal="center" vertical="top" wrapText="1"/>
    </xf>
    <xf fontId="3" fillId="0" borderId="24" numFmtId="0" xfId="0" applyFont="1" applyBorder="1" applyAlignment="1">
      <alignment horizontal="center" vertical="top" wrapText="1"/>
    </xf>
    <xf fontId="3" fillId="0" borderId="34" numFmtId="49" xfId="0" applyNumberFormat="1" applyFont="1" applyBorder="1" applyAlignment="1">
      <alignment horizontal="center" vertical="top"/>
    </xf>
    <xf fontId="3" fillId="0" borderId="9" numFmtId="49" xfId="0" applyNumberFormat="1" applyFont="1" applyBorder="1" applyAlignment="1">
      <alignment horizontal="center" vertical="top"/>
    </xf>
    <xf fontId="3" fillId="0" borderId="8" numFmtId="49" xfId="0" applyNumberFormat="1" applyFont="1" applyBorder="1" applyAlignment="1">
      <alignment horizontal="center" vertical="top"/>
    </xf>
    <xf fontId="3" fillId="0" borderId="10" numFmtId="49" xfId="0" applyNumberFormat="1" applyFont="1" applyBorder="1" applyAlignment="1">
      <alignment horizontal="center" vertical="top"/>
    </xf>
    <xf fontId="3" fillId="0" borderId="45" numFmtId="49" xfId="0" applyNumberFormat="1" applyFont="1" applyBorder="1" applyAlignment="1">
      <alignment horizontal="center" vertical="top"/>
    </xf>
    <xf fontId="3" fillId="0" borderId="20" numFmtId="49" xfId="0" applyNumberFormat="1" applyFont="1" applyBorder="1" applyAlignment="1">
      <alignment horizontal="center" vertical="top"/>
    </xf>
    <xf fontId="3" fillId="0" borderId="44" numFmtId="49" xfId="0" applyNumberFormat="1" applyFont="1" applyBorder="1" applyAlignment="1">
      <alignment horizontal="center" vertical="top"/>
    </xf>
    <xf fontId="3" fillId="0" borderId="46" numFmtId="49" xfId="0" applyNumberFormat="1" applyFont="1" applyBorder="1" applyAlignment="1">
      <alignment horizontal="center" vertical="top"/>
    </xf>
    <xf fontId="9" fillId="0" borderId="22" numFmtId="0" xfId="0" applyFont="1" applyBorder="1" applyAlignment="1">
      <alignment horizontal="left"/>
    </xf>
    <xf fontId="9" fillId="0" borderId="17" numFmtId="0" xfId="0" applyFont="1" applyBorder="1" applyAlignment="1">
      <alignment horizontal="left"/>
    </xf>
    <xf fontId="9" fillId="0" borderId="13" numFmtId="49" xfId="0" applyNumberFormat="1" applyFont="1" applyBorder="1" applyAlignment="1">
      <alignment horizontal="center"/>
    </xf>
    <xf fontId="9" fillId="0" borderId="14" numFmtId="49" xfId="0" applyNumberFormat="1" applyFont="1" applyBorder="1" applyAlignment="1">
      <alignment horizontal="center"/>
    </xf>
    <xf fontId="9" fillId="0" borderId="47" numFmtId="49" xfId="0" applyNumberFormat="1" applyFont="1" applyBorder="1" applyAlignment="1">
      <alignment horizontal="center"/>
    </xf>
    <xf fontId="3" fillId="0" borderId="48" numFmtId="49" xfId="0" applyNumberFormat="1" applyFont="1" applyBorder="1" applyAlignment="1">
      <alignment horizontal="center"/>
    </xf>
    <xf fontId="3" fillId="0" borderId="47" numFmtId="49" xfId="0" applyNumberFormat="1" applyFont="1" applyBorder="1" applyAlignment="1">
      <alignment horizontal="center"/>
    </xf>
    <xf fontId="3" fillId="0" borderId="48" numFmtId="2" xfId="0" applyNumberFormat="1" applyFont="1" applyBorder="1" applyAlignment="1">
      <alignment horizontal="center"/>
    </xf>
    <xf fontId="3" fillId="0" borderId="14" numFmtId="0" xfId="0" applyFont="1" applyBorder="1" applyAlignment="1">
      <alignment horizontal="center"/>
    </xf>
    <xf fontId="3" fillId="0" borderId="47" numFmtId="0" xfId="0" applyFont="1" applyBorder="1" applyAlignment="1">
      <alignment horizontal="center"/>
    </xf>
    <xf fontId="3" fillId="0" borderId="22" numFmtId="0" xfId="0" applyFont="1" applyBorder="1" applyAlignment="1">
      <alignment horizontal="left" indent="1" wrapText="1"/>
    </xf>
    <xf fontId="9" fillId="0" borderId="22" numFmtId="0" xfId="0" applyFont="1" applyBorder="1" applyAlignment="1">
      <alignment horizontal="center" vertical="center"/>
    </xf>
    <xf fontId="9" fillId="0" borderId="17" numFmtId="0" xfId="0" applyFont="1" applyBorder="1" applyAlignment="1">
      <alignment horizontal="center" vertical="center"/>
    </xf>
    <xf fontId="9" fillId="0" borderId="34" numFmtId="0" xfId="0" applyFont="1" applyBorder="1" applyAlignment="1">
      <alignment horizontal="center" vertical="center"/>
    </xf>
    <xf fontId="9" fillId="0" borderId="22" numFmtId="0" xfId="0" applyFont="1" applyBorder="1" applyAlignment="1">
      <alignment horizontal="center"/>
    </xf>
    <xf fontId="9" fillId="0" borderId="17" numFmtId="0" xfId="0" applyFont="1" applyBorder="1" applyAlignment="1">
      <alignment horizontal="center"/>
    </xf>
    <xf fontId="9" fillId="0" borderId="34" numFmtId="0" xfId="0" applyFont="1" applyBorder="1" applyAlignment="1">
      <alignment horizontal="center"/>
    </xf>
    <xf fontId="3" fillId="0" borderId="8" numFmtId="0" xfId="0" applyFont="1" applyBorder="1" applyAlignment="1">
      <alignment horizontal="left" indent="3" vertical="top" wrapText="1"/>
    </xf>
    <xf fontId="3" fillId="0" borderId="23" numFmtId="0" xfId="0" applyFont="1" applyBorder="1" applyAlignment="1">
      <alignment horizontal="left" indent="3" vertical="top" wrapText="1"/>
    </xf>
    <xf fontId="3" fillId="0" borderId="32" numFmtId="49" xfId="0" applyNumberFormat="1" applyFont="1" applyBorder="1" applyAlignment="1">
      <alignment horizontal="center"/>
    </xf>
    <xf fontId="3" fillId="0" borderId="8" numFmtId="0" xfId="0" applyFont="1" applyBorder="1" applyAlignment="1">
      <alignment horizontal="left" vertical="top" wrapText="1"/>
    </xf>
    <xf fontId="3" fillId="0" borderId="23" numFmtId="0" xfId="0" applyFont="1" applyBorder="1" applyAlignment="1">
      <alignment horizontal="left" vertical="top" wrapText="1"/>
    </xf>
    <xf fontId="9" fillId="0" borderId="22" numFmtId="2" xfId="0" applyNumberFormat="1" applyFont="1" applyBorder="1" applyAlignment="1">
      <alignment horizontal="center"/>
    </xf>
    <xf fontId="3" fillId="0" borderId="22" numFmtId="0" xfId="0" applyFont="1" applyBorder="1" applyAlignment="1">
      <alignment horizontal="left" indent="3" wrapText="1"/>
    </xf>
    <xf fontId="3" fillId="0" borderId="17" numFmtId="0" xfId="0" applyFont="1" applyBorder="1" applyAlignment="1">
      <alignment horizontal="left" vertical="top" wrapText="1"/>
    </xf>
    <xf fontId="3" fillId="0" borderId="17" numFmtId="0" xfId="0" applyFont="1" applyBorder="1" applyAlignment="1">
      <alignment horizontal="left" vertical="top"/>
    </xf>
    <xf fontId="3" fillId="0" borderId="41" numFmtId="0" xfId="0" applyFont="1" applyBorder="1" applyAlignment="1">
      <alignment horizontal="center"/>
    </xf>
    <xf fontId="3" fillId="0" borderId="9" numFmtId="2" xfId="0" applyNumberFormat="1" applyFont="1" applyBorder="1" applyAlignment="1">
      <alignment horizontal="center"/>
    </xf>
    <xf fontId="3" fillId="0" borderId="32" numFmtId="0" xfId="0" applyFont="1" applyBorder="1" applyAlignment="1">
      <alignment horizontal="left" indent="3" vertical="center" wrapText="1"/>
    </xf>
    <xf fontId="3" fillId="0" borderId="7" numFmtId="0" xfId="0" applyFont="1" applyBorder="1" applyAlignment="1">
      <alignment horizontal="left" indent="3" vertical="center" wrapText="1"/>
    </xf>
    <xf fontId="3" fillId="0" borderId="35" numFmtId="49" xfId="0" applyNumberFormat="1" applyFont="1" applyBorder="1" applyAlignment="1">
      <alignment horizontal="center" vertical="center"/>
    </xf>
    <xf fontId="3" fillId="0" borderId="8" numFmtId="49" xfId="0" applyNumberFormat="1" applyFont="1" applyBorder="1" applyAlignment="1">
      <alignment horizontal="center" vertical="center"/>
    </xf>
    <xf fontId="3" fillId="0" borderId="10" numFmtId="49" xfId="0" applyNumberFormat="1" applyFont="1" applyBorder="1" applyAlignment="1">
      <alignment horizontal="center" vertical="center"/>
    </xf>
    <xf fontId="3" fillId="0" borderId="9" numFmtId="49" xfId="0" applyNumberFormat="1" applyFont="1" applyBorder="1" applyAlignment="1">
      <alignment horizontal="center" vertical="center"/>
    </xf>
    <xf fontId="3" fillId="0" borderId="9" numFmtId="49" xfId="0" applyNumberFormat="1" applyFont="1" applyBorder="1" applyAlignment="1">
      <alignment horizontal="center" wrapText="1"/>
    </xf>
    <xf fontId="3" fillId="0" borderId="8" numFmtId="49" xfId="0" applyNumberFormat="1" applyFont="1" applyBorder="1" applyAlignment="1">
      <alignment horizontal="center" wrapText="1"/>
    </xf>
    <xf fontId="3" fillId="0" borderId="10" numFmtId="49" xfId="0" applyNumberFormat="1" applyFont="1" applyBorder="1" applyAlignment="1">
      <alignment horizontal="center" wrapText="1"/>
    </xf>
    <xf fontId="3" fillId="0" borderId="9" numFmtId="2" xfId="0" applyNumberFormat="1" applyFont="1" applyBorder="1" applyAlignment="1">
      <alignment horizontal="center" vertical="center"/>
    </xf>
    <xf fontId="3" fillId="0" borderId="9" numFmtId="0" xfId="0" applyFont="1" applyBorder="1" applyAlignment="1">
      <alignment horizontal="left" indent="3" vertical="top" wrapText="1"/>
    </xf>
    <xf fontId="3" fillId="0" borderId="32" numFmtId="0" xfId="0" applyFont="1" applyBorder="1" applyAlignment="1">
      <alignment horizontal="left" indent="3" wrapText="1"/>
    </xf>
    <xf fontId="3" fillId="0" borderId="37" numFmtId="49" xfId="0" applyNumberFormat="1" applyFont="1" applyBorder="1" applyAlignment="1">
      <alignment horizontal="center" vertical="top"/>
    </xf>
    <xf fontId="3" fillId="0" borderId="13" numFmtId="49" xfId="0" applyNumberFormat="1" applyFont="1" applyBorder="1" applyAlignment="1">
      <alignment horizontal="center"/>
    </xf>
    <xf fontId="3" fillId="0" borderId="48" numFmtId="0" xfId="0" applyFont="1" applyBorder="1" applyAlignment="1">
      <alignment horizontal="center"/>
    </xf>
    <xf fontId="3" fillId="0" borderId="8" numFmtId="2" xfId="0" applyNumberFormat="1" applyFont="1" applyBorder="1" applyAlignment="1">
      <alignment horizontal="center"/>
    </xf>
    <xf fontId="3" fillId="0" borderId="10" numFmtId="2" xfId="0" applyNumberFormat="1" applyFont="1" applyBorder="1" applyAlignment="1">
      <alignment horizontal="center"/>
    </xf>
    <xf fontId="3" fillId="0" borderId="32" numFmtId="2" xfId="0" applyNumberFormat="1" applyFont="1" applyBorder="1" applyAlignment="1">
      <alignment horizontal="center"/>
    </xf>
    <xf fontId="3" fillId="0" borderId="7" numFmtId="2" xfId="0" applyNumberFormat="1" applyFont="1" applyBorder="1" applyAlignment="1">
      <alignment horizontal="center"/>
    </xf>
    <xf fontId="3" fillId="0" borderId="24" numFmtId="2" xfId="0" applyNumberFormat="1" applyFont="1" applyBorder="1" applyAlignment="1">
      <alignment horizontal="center"/>
    </xf>
    <xf fontId="3" fillId="0" borderId="37" numFmtId="0" xfId="0" applyFont="1" applyBorder="1" applyAlignment="1">
      <alignment horizontal="left" indent="3" vertical="top" wrapText="1"/>
    </xf>
    <xf fontId="3" fillId="0" borderId="10" numFmtId="49" xfId="0" applyNumberFormat="1" applyFont="1" applyBorder="1"/>
    <xf fontId="3" fillId="0" borderId="24" numFmtId="49" xfId="0" applyNumberFormat="1" applyFont="1" applyBorder="1"/>
    <xf fontId="3" fillId="0" borderId="34" numFmtId="0" xfId="0" applyFont="1" applyBorder="1" applyAlignment="1">
      <alignment horizontal="left" indent="3" wrapText="1"/>
    </xf>
    <xf fontId="3" fillId="0" borderId="22" numFmtId="0" xfId="0" applyFont="1" applyBorder="1" applyAlignment="1">
      <alignment horizontal="left" indent="3" vertical="top" wrapText="1"/>
    </xf>
    <xf fontId="3" fillId="0" borderId="17" numFmtId="0" xfId="0" applyFont="1" applyBorder="1" applyAlignment="1">
      <alignment horizontal="left" indent="3" vertical="top" wrapText="1"/>
    </xf>
    <xf fontId="3" fillId="0" borderId="34" numFmtId="0" xfId="0" applyFont="1" applyBorder="1" applyAlignment="1">
      <alignment horizontal="left" indent="3" vertical="top" wrapText="1"/>
    </xf>
    <xf fontId="3" fillId="0" borderId="22" numFmtId="0" xfId="0" applyFont="1" applyBorder="1" applyAlignment="1">
      <alignment horizontal="left" wrapText="1"/>
    </xf>
    <xf fontId="3" fillId="0" borderId="17" numFmtId="0" xfId="0" applyFont="1" applyBorder="1" applyAlignment="1">
      <alignment horizontal="left"/>
    </xf>
    <xf fontId="3" fillId="0" borderId="9" numFmtId="0" xfId="0" applyFont="1" applyBorder="1" applyAlignment="1">
      <alignment horizontal="left" indent="4" wrapText="1"/>
    </xf>
    <xf fontId="3" fillId="0" borderId="8" numFmtId="0" xfId="0" applyFont="1" applyBorder="1" applyAlignment="1">
      <alignment horizontal="left" indent="4"/>
    </xf>
    <xf fontId="3" fillId="0" borderId="23" numFmtId="0" xfId="0" applyFont="1" applyBorder="1" applyAlignment="1">
      <alignment horizontal="left" indent="4"/>
    </xf>
    <xf fontId="3" fillId="0" borderId="32" numFmtId="0" xfId="0" applyFont="1" applyBorder="1" applyAlignment="1">
      <alignment horizontal="left" indent="4" wrapText="1"/>
    </xf>
    <xf fontId="3" fillId="0" borderId="49" numFmtId="49" xfId="0" applyNumberFormat="1" applyFont="1" applyBorder="1" applyAlignment="1">
      <alignment horizontal="center"/>
    </xf>
    <xf fontId="3" fillId="0" borderId="26" numFmtId="49" xfId="0" applyNumberFormat="1" applyFont="1" applyBorder="1" applyAlignment="1">
      <alignment horizontal="center"/>
    </xf>
    <xf fontId="3" fillId="0" borderId="27" numFmtId="49" xfId="0" applyNumberFormat="1" applyFont="1" applyBorder="1" applyAlignment="1">
      <alignment horizontal="center"/>
    </xf>
    <xf fontId="3" fillId="0" borderId="25" numFmtId="49" xfId="0" applyNumberFormat="1" applyFont="1" applyBorder="1" applyAlignment="1">
      <alignment horizontal="center"/>
    </xf>
    <xf fontId="3" fillId="0" borderId="25" numFmtId="0" xfId="0" applyFont="1" applyBorder="1" applyAlignment="1">
      <alignment horizontal="center"/>
    </xf>
    <xf fontId="3" fillId="0" borderId="26" numFmtId="0" xfId="0" applyFont="1" applyBorder="1" applyAlignment="1">
      <alignment horizontal="center"/>
    </xf>
    <xf fontId="3" fillId="0" borderId="27" numFmtId="0" xfId="0" applyFont="1" applyBorder="1" applyAlignment="1">
      <alignment horizontal="center"/>
    </xf>
    <xf fontId="3" fillId="0" borderId="50" numFmtId="0" xfId="0" applyFont="1" applyBorder="1" applyAlignment="1">
      <alignment horizontal="left"/>
    </xf>
    <xf fontId="3" fillId="0" borderId="51" numFmtId="0" xfId="0" applyFont="1" applyBorder="1" applyAlignment="1">
      <alignment horizontal="left"/>
    </xf>
    <xf fontId="3" fillId="0" borderId="52" numFmtId="0" xfId="0" applyFont="1" applyBorder="1" applyAlignment="1">
      <alignment horizontal="left"/>
    </xf>
    <xf fontId="3" fillId="0" borderId="53" numFmtId="0" xfId="0" applyFont="1" applyBorder="1" applyAlignment="1">
      <alignment horizontal="left"/>
    </xf>
    <xf fontId="3" fillId="0" borderId="54" numFmtId="0" xfId="0" applyFont="1" applyBorder="1" applyAlignment="1">
      <alignment horizontal="center"/>
    </xf>
    <xf fontId="3" fillId="0" borderId="55" numFmtId="0" xfId="0" applyFont="1" applyBorder="1" applyAlignment="1">
      <alignment horizontal="center"/>
    </xf>
    <xf fontId="6" fillId="0" borderId="56" numFmtId="0" xfId="0" applyFont="1" applyBorder="1" applyAlignment="1">
      <alignment horizontal="center" vertical="top"/>
    </xf>
    <xf fontId="6" fillId="0" borderId="57" numFmtId="0" xfId="0" applyFont="1" applyBorder="1" applyAlignment="1">
      <alignment horizontal="center" vertical="top"/>
    </xf>
    <xf fontId="6" fillId="0" borderId="52" numFmtId="0" xfId="0" applyFont="1" applyBorder="1" applyAlignment="1">
      <alignment horizontal="center" vertical="top"/>
    </xf>
    <xf fontId="6" fillId="0" borderId="53" numFmtId="0" xfId="0" applyFont="1" applyBorder="1" applyAlignment="1">
      <alignment horizontal="center" vertical="top"/>
    </xf>
    <xf fontId="5" fillId="0" borderId="0" numFmtId="0" xfId="0" applyFont="1" applyAlignment="1">
      <alignment horizontal="justify"/>
    </xf>
    <xf fontId="3" fillId="0" borderId="52" numFmtId="0" xfId="0" applyFont="1" applyBorder="1" applyAlignment="1">
      <alignment horizontal="right"/>
    </xf>
    <xf fontId="3" fillId="0" borderId="58" numFmtId="0" xfId="0" applyFont="1" applyBorder="1" applyAlignment="1">
      <alignment horizontal="left"/>
    </xf>
    <xf fontId="3" fillId="0" borderId="59" numFmtId="0" xfId="0" applyFont="1" applyBorder="1" applyAlignment="1">
      <alignment horizontal="left"/>
    </xf>
    <xf fontId="3" fillId="0" borderId="60" numFmtId="0" xfId="0" applyFont="1" applyBorder="1" applyAlignment="1">
      <alignment horizontal="left"/>
    </xf>
    <xf fontId="3" fillId="0" borderId="61" numFmtId="0" xfId="0" applyFont="1" applyBorder="1" applyAlignment="1">
      <alignment horizontal="left"/>
    </xf>
    <xf fontId="5" fillId="0" borderId="0" numFmtId="0" xfId="0" applyFont="1" applyAlignment="1">
      <alignment horizontal="left" vertical="top" wrapText="1"/>
    </xf>
    <xf fontId="11" fillId="0" borderId="0" numFmtId="0" xfId="0" applyFont="1"/>
    <xf fontId="12" fillId="0" borderId="0" numFmtId="0" xfId="0" applyFont="1"/>
    <xf fontId="13" fillId="0" borderId="0" numFmtId="0" xfId="0" applyFont="1"/>
    <xf fontId="14" fillId="0" borderId="0" numFmtId="0" xfId="0" applyFont="1" applyAlignment="1">
      <alignment horizontal="center"/>
    </xf>
    <xf fontId="15" fillId="0" borderId="0" numFmtId="0" xfId="0" applyFont="1" applyAlignment="1">
      <alignment horizontal="justify"/>
    </xf>
    <xf fontId="15" fillId="0" borderId="0" numFmtId="0" xfId="0" applyFont="1"/>
    <xf fontId="15" fillId="0" borderId="37" numFmtId="0" xfId="0" applyFont="1" applyBorder="1" applyAlignment="1">
      <alignment horizontal="center" vertical="center" wrapText="1"/>
    </xf>
    <xf fontId="15" fillId="0" borderId="37" numFmtId="0" xfId="0" applyFont="1" applyBorder="1" applyAlignment="1">
      <alignment horizontal="left" vertical="top" wrapText="1"/>
    </xf>
    <xf fontId="15" fillId="0" borderId="22" numFmtId="0" xfId="0" applyFont="1" applyBorder="1" applyAlignment="1">
      <alignment horizontal="center" vertical="center" wrapText="1"/>
    </xf>
    <xf fontId="15" fillId="0" borderId="34" numFmtId="0" xfId="0" applyFont="1" applyBorder="1" applyAlignment="1">
      <alignment horizontal="center" vertical="center" wrapText="1"/>
    </xf>
    <xf fontId="15" fillId="0" borderId="22" numFmtId="2" xfId="0" applyNumberFormat="1" applyFont="1" applyBorder="1" applyAlignment="1">
      <alignment horizontal="left" vertical="center" wrapText="1"/>
    </xf>
    <xf fontId="15" fillId="0" borderId="34" numFmtId="2" xfId="0" applyNumberFormat="1" applyFont="1" applyBorder="1" applyAlignment="1">
      <alignment horizontal="left" vertical="center" wrapText="1"/>
    </xf>
    <xf fontId="15" fillId="0" borderId="37" numFmtId="0" xfId="0" applyFont="1" applyBorder="1" applyAlignment="1">
      <alignment vertical="top" wrapText="1"/>
    </xf>
    <xf fontId="15" fillId="0" borderId="22" numFmtId="4" xfId="0" applyNumberFormat="1" applyFont="1" applyBorder="1" applyAlignment="1">
      <alignment horizontal="left" vertical="center" wrapText="1"/>
    </xf>
    <xf fontId="15" fillId="0" borderId="34" numFmtId="4" xfId="0" applyNumberFormat="1" applyFont="1" applyBorder="1" applyAlignment="1">
      <alignment horizontal="left" vertical="center" wrapText="1"/>
    </xf>
    <xf fontId="15" fillId="0" borderId="62" numFmtId="0" xfId="0" applyFont="1" applyBorder="1" applyAlignment="1">
      <alignment vertical="top" wrapText="1"/>
    </xf>
    <xf fontId="12" fillId="0" borderId="22" numFmtId="0" xfId="0" applyFont="1" applyBorder="1" applyAlignment="1">
      <alignment horizontal="center" vertical="center"/>
    </xf>
    <xf fontId="12" fillId="0" borderId="34" numFmtId="0" xfId="0" applyFont="1" applyBorder="1" applyAlignment="1">
      <alignment horizontal="center" vertical="center"/>
    </xf>
    <xf fontId="15" fillId="0" borderId="22" numFmtId="4" xfId="0" applyNumberFormat="1" applyFont="1" applyBorder="1" applyAlignment="1">
      <alignment horizontal="left" vertical="center"/>
    </xf>
    <xf fontId="15" fillId="0" borderId="34" numFmtId="4" xfId="0" applyNumberFormat="1" applyFont="1" applyBorder="1" applyAlignment="1">
      <alignment horizontal="left" vertical="center"/>
    </xf>
    <xf fontId="12" fillId="0" borderId="37" numFmtId="0" xfId="0" applyFont="1" applyBorder="1" applyAlignment="1">
      <alignment vertical="top"/>
    </xf>
    <xf fontId="12" fillId="0" borderId="37" numFmtId="0" xfId="0" applyFont="1" applyBorder="1" applyAlignment="1">
      <alignment horizontal="center" vertical="center"/>
    </xf>
    <xf fontId="12" fillId="0" borderId="22" numFmtId="2" xfId="0" applyNumberFormat="1" applyFont="1" applyBorder="1" applyAlignment="1">
      <alignment horizontal="left" vertical="center"/>
    </xf>
    <xf fontId="12" fillId="0" borderId="34" numFmtId="2" xfId="0" applyNumberFormat="1" applyFont="1" applyBorder="1" applyAlignment="1">
      <alignment horizontal="left" vertical="center"/>
    </xf>
    <xf fontId="12" fillId="0" borderId="37" numFmtId="0" xfId="0" applyFont="1" applyBorder="1" applyAlignment="1">
      <alignment vertical="top" wrapText="1"/>
    </xf>
    <xf fontId="12" fillId="0" borderId="22" numFmtId="2" xfId="0" applyNumberFormat="1" applyFont="1" applyBorder="1" applyAlignment="1">
      <alignment horizontal="center" vertical="center"/>
    </xf>
    <xf fontId="12" fillId="0" borderId="34" numFmtId="2" xfId="0" applyNumberFormat="1" applyFont="1" applyBorder="1" applyAlignment="1">
      <alignment horizontal="center" vertical="center"/>
    </xf>
    <xf fontId="12" fillId="0" borderId="0" numFmtId="0" xfId="0" applyFont="1" applyAlignment="1">
      <alignment horizontal="left" wrapText="1"/>
    </xf>
    <xf fontId="16" fillId="0" borderId="0" numFmtId="0" xfId="0" applyFont="1"/>
    <xf fontId="15" fillId="0" borderId="0" numFmtId="0" xfId="0" applyFont="1" applyAlignment="1">
      <alignment wrapText="1"/>
    </xf>
    <xf fontId="15" fillId="0" borderId="22" numFmtId="0" xfId="0" applyFont="1" applyBorder="1" applyAlignment="1">
      <alignment horizontal="left" vertical="top" wrapText="1"/>
    </xf>
    <xf fontId="15" fillId="0" borderId="17" numFmtId="0" xfId="0" applyFont="1" applyBorder="1" applyAlignment="1">
      <alignment horizontal="left" vertical="top" wrapText="1"/>
    </xf>
    <xf fontId="15" fillId="0" borderId="34" numFmtId="0" xfId="0" applyFont="1" applyBorder="1" applyAlignment="1">
      <alignment horizontal="left" vertical="top" wrapText="1"/>
    </xf>
    <xf fontId="12" fillId="0" borderId="7" numFmtId="0" xfId="0" applyFont="1" applyBorder="1" applyAlignment="1">
      <alignment horizontal="center"/>
    </xf>
    <xf fontId="12" fillId="0" borderId="7" numFmtId="0" xfId="0" applyFont="1" applyBorder="1"/>
    <xf fontId="12" fillId="0" borderId="0" numFmtId="0" xfId="0" applyFont="1" applyAlignment="1">
      <alignment horizontal="center"/>
    </xf>
    <xf fontId="12" fillId="0" borderId="8" numFmtId="0" xfId="0" applyFont="1" applyBorder="1" applyAlignment="1">
      <alignment horizontal="center"/>
    </xf>
    <xf fontId="1" fillId="0" borderId="9" numFmtId="0" xfId="5" applyFont="1" applyBorder="1" applyAlignment="1" applyProtection="1">
      <alignment horizontal="center" wrapText="1"/>
    </xf>
    <xf fontId="1" fillId="0" borderId="8" numFmtId="0" xfId="5" applyFont="1" applyBorder="1" applyAlignment="1">
      <alignment horizontal="center" wrapText="1"/>
    </xf>
    <xf fontId="1" fillId="0" borderId="10" numFmtId="0" xfId="5" applyFont="1" applyBorder="1" applyAlignment="1">
      <alignment horizontal="center" wrapText="1"/>
    </xf>
    <xf fontId="1" fillId="0" borderId="11" numFmtId="0" xfId="5" applyFont="1" applyBorder="1" applyAlignment="1" applyProtection="1">
      <alignment horizontal="center" wrapText="1"/>
    </xf>
    <xf fontId="1" fillId="0" borderId="0" numFmtId="0" xfId="5" applyFont="1" applyAlignment="1">
      <alignment horizontal="center" wrapText="1"/>
    </xf>
    <xf fontId="1" fillId="0" borderId="12" numFmtId="0" xfId="5" applyFont="1" applyBorder="1" applyAlignment="1">
      <alignment horizontal="center" wrapText="1"/>
    </xf>
    <xf fontId="1" fillId="0" borderId="63" numFmtId="0" xfId="6" applyFont="1" applyBorder="1" applyAlignment="1" applyProtection="1">
      <alignment horizontal="center"/>
    </xf>
    <xf fontId="1" fillId="0" borderId="5" numFmtId="0" xfId="6" applyFont="1" applyBorder="1" applyAlignment="1">
      <alignment horizontal="center"/>
    </xf>
    <xf fontId="1" fillId="0" borderId="64" numFmtId="0" xfId="6" applyFont="1" applyBorder="1" applyAlignment="1">
      <alignment horizontal="center"/>
    </xf>
    <xf fontId="1" fillId="0" borderId="11" numFmtId="0" xfId="2" applyFont="1" applyBorder="1" applyAlignment="1" applyProtection="1">
      <alignment horizontal="center"/>
    </xf>
    <xf fontId="1" fillId="0" borderId="0" numFmtId="0" xfId="4" applyFont="1" applyAlignment="1" applyProtection="1">
      <alignment horizontal="center"/>
    </xf>
    <xf fontId="1" fillId="0" borderId="12" numFmtId="0" xfId="7" applyFont="1" applyBorder="1" applyAlignment="1" applyProtection="1">
      <alignment horizontal="center"/>
    </xf>
    <xf fontId="1" fillId="0" borderId="32" numFmtId="0" xfId="3" applyFont="1" applyBorder="1" applyAlignment="1" applyProtection="1">
      <alignment horizontal="center"/>
    </xf>
    <xf fontId="1" fillId="0" borderId="7" numFmtId="0" xfId="1" applyFont="1" applyBorder="1" applyAlignment="1" applyProtection="1">
      <alignment horizontal="center"/>
    </xf>
    <xf fontId="1" fillId="0" borderId="24" numFmtId="0" xfId="1" applyFont="1" applyBorder="1" applyAlignment="1" applyProtection="1">
      <alignment horizontal="center"/>
    </xf>
    <xf fontId="0" fillId="0" borderId="0" numFmtId="0" xfId="0"/>
    <xf fontId="17" fillId="0" borderId="0" numFmtId="0" xfId="0" applyFont="1" applyAlignment="1">
      <alignment horizontal="center" vertical="center"/>
    </xf>
    <xf fontId="18" fillId="0" borderId="0" numFmtId="0" xfId="0" applyFont="1"/>
    <xf fontId="0" fillId="0" borderId="0" numFmtId="2" xfId="0" applyNumberFormat="1" applyAlignment="1">
      <alignment horizontal="center" vertical="center"/>
    </xf>
    <xf fontId="0" fillId="0" borderId="0" numFmtId="2" xfId="0" applyNumberFormat="1"/>
    <xf fontId="19" fillId="0" borderId="37" numFmtId="0" xfId="0" applyFont="1" applyBorder="1" applyAlignment="1" applyProtection="1">
      <alignment horizontal="center" vertical="center" wrapText="1"/>
    </xf>
    <xf fontId="20" fillId="0" borderId="37" numFmtId="0" xfId="0" applyFont="1" applyBorder="1" applyAlignment="1" applyProtection="1">
      <alignment horizontal="center" vertical="center" wrapText="1"/>
    </xf>
    <xf fontId="21" fillId="0" borderId="37" numFmtId="2" xfId="0" applyNumberFormat="1" applyFont="1" applyBorder="1" applyAlignment="1">
      <alignment horizontal="center" vertical="center"/>
    </xf>
    <xf fontId="11" fillId="0" borderId="37" numFmtId="2" xfId="0" applyNumberFormat="1" applyFont="1" applyBorder="1" applyAlignment="1">
      <alignment horizontal="center" vertical="center"/>
    </xf>
    <xf fontId="11" fillId="0" borderId="22" numFmtId="2" xfId="0" applyNumberFormat="1" applyFont="1" applyBorder="1" applyAlignment="1">
      <alignment horizontal="center" vertical="center"/>
    </xf>
    <xf fontId="22" fillId="0" borderId="65" numFmtId="2" xfId="0" applyNumberFormat="1" applyFont="1" applyBorder="1" applyAlignment="1">
      <alignment horizontal="center" vertical="center"/>
    </xf>
    <xf fontId="22" fillId="0" borderId="31" numFmtId="2" xfId="0" applyNumberFormat="1" applyFont="1" applyBorder="1" applyAlignment="1">
      <alignment horizontal="center" vertical="center"/>
    </xf>
    <xf fontId="0" fillId="0" borderId="66" numFmtId="2" xfId="0" applyNumberFormat="1" applyBorder="1" applyAlignment="1">
      <alignment horizontal="center" vertical="center"/>
    </xf>
    <xf fontId="0" fillId="0" borderId="67" numFmtId="2" xfId="0" applyNumberFormat="1" applyBorder="1" applyAlignment="1">
      <alignment horizontal="center" vertical="center"/>
    </xf>
    <xf fontId="22" fillId="0" borderId="34" numFmtId="2" xfId="0" applyNumberFormat="1" applyFont="1" applyBorder="1" applyAlignment="1">
      <alignment horizontal="center" vertical="center"/>
    </xf>
    <xf fontId="0" fillId="0" borderId="37" numFmtId="2" xfId="0" applyNumberFormat="1" applyBorder="1" applyAlignment="1">
      <alignment horizontal="center" vertical="center"/>
    </xf>
    <xf fontId="23" fillId="0" borderId="37" numFmtId="0" xfId="0" applyFont="1" applyBorder="1" applyAlignment="1" applyProtection="1">
      <alignment horizontal="center" vertical="center" wrapText="1"/>
    </xf>
    <xf fontId="11" fillId="0" borderId="37" numFmtId="0" xfId="0" applyFont="1" applyBorder="1" applyAlignment="1">
      <alignment horizontal="center" vertical="center" wrapText="1"/>
    </xf>
    <xf fontId="11" fillId="0" borderId="22" numFmtId="0" xfId="0" applyFont="1" applyBorder="1" applyAlignment="1">
      <alignment horizontal="center" vertical="center" wrapText="1"/>
    </xf>
    <xf fontId="23" fillId="0" borderId="36" numFmtId="0" xfId="0" applyFont="1" applyBorder="1" applyAlignment="1" applyProtection="1">
      <alignment horizontal="center" vertical="center" wrapText="1"/>
    </xf>
    <xf fontId="23" fillId="0" borderId="34" numFmtId="0" xfId="0" applyFont="1" applyBorder="1" applyAlignment="1" applyProtection="1">
      <alignment horizontal="center" vertical="center" wrapText="1"/>
    </xf>
    <xf fontId="11" fillId="0" borderId="38" numFmtId="0" xfId="0" applyFont="1" applyBorder="1" applyAlignment="1">
      <alignment horizontal="center" vertical="center" wrapText="1"/>
    </xf>
    <xf fontId="23" fillId="0" borderId="10" numFmtId="0" xfId="0" applyFont="1" applyBorder="1" applyAlignment="1" applyProtection="1">
      <alignment horizontal="center" vertical="center" wrapText="1"/>
    </xf>
    <xf fontId="20" fillId="0" borderId="37" numFmtId="2" xfId="0" applyNumberFormat="1" applyFont="1" applyBorder="1" applyAlignment="1" applyProtection="1">
      <alignment horizontal="center" vertical="center" wrapText="1"/>
    </xf>
    <xf fontId="20" fillId="0" borderId="62" numFmtId="2" xfId="0" applyNumberFormat="1" applyFont="1" applyBorder="1" applyAlignment="1" applyProtection="1">
      <alignment horizontal="center" vertical="center" wrapText="1"/>
    </xf>
    <xf fontId="23" fillId="0" borderId="22" numFmtId="2" xfId="0" applyNumberFormat="1" applyFont="1" applyBorder="1" applyAlignment="1" applyProtection="1">
      <alignment horizontal="center" vertical="center" wrapText="1"/>
    </xf>
    <xf fontId="20" fillId="0" borderId="68" numFmtId="2" xfId="0" applyNumberFormat="1" applyFont="1" applyBorder="1" applyAlignment="1" applyProtection="1">
      <alignment horizontal="center" vertical="center" wrapText="1"/>
    </xf>
    <xf fontId="20" fillId="0" borderId="24" numFmtId="0" xfId="0" applyFont="1" applyBorder="1" applyAlignment="1" applyProtection="1">
      <alignment horizontal="center" vertical="center" wrapText="1"/>
    </xf>
    <xf fontId="20" fillId="0" borderId="42" numFmtId="0" xfId="0" applyFont="1" applyBorder="1" applyAlignment="1" applyProtection="1">
      <alignment horizontal="center" vertical="center" wrapText="1"/>
    </xf>
    <xf fontId="23" fillId="0" borderId="32" numFmtId="2" xfId="0" applyNumberFormat="1" applyFont="1" applyBorder="1" applyAlignment="1" applyProtection="1">
      <alignment horizontal="center" vertical="center" wrapText="1"/>
    </xf>
    <xf fontId="20" fillId="0" borderId="69" numFmtId="2" xfId="0" applyNumberFormat="1" applyFont="1" applyBorder="1" applyAlignment="1" applyProtection="1">
      <alignment horizontal="center" vertical="center" wrapText="1"/>
    </xf>
    <xf fontId="20" fillId="0" borderId="34" numFmtId="0" xfId="0" applyFont="1" applyBorder="1" applyAlignment="1" applyProtection="1">
      <alignment horizontal="center" vertical="center" wrapText="1"/>
    </xf>
    <xf fontId="23" fillId="0" borderId="37" numFmtId="2" xfId="0" applyNumberFormat="1" applyFont="1" applyBorder="1" applyAlignment="1" applyProtection="1">
      <alignment horizontal="center" vertical="center" wrapText="1"/>
    </xf>
    <xf fontId="20" fillId="0" borderId="42" numFmtId="2" xfId="0" applyNumberFormat="1" applyFont="1" applyBorder="1" applyAlignment="1" applyProtection="1">
      <alignment horizontal="center" vertical="center" wrapText="1"/>
    </xf>
    <xf fontId="20" fillId="0" borderId="36" numFmtId="2" xfId="0" applyNumberFormat="1" applyFont="1" applyBorder="1" applyAlignment="1" applyProtection="1">
      <alignment horizontal="center" vertical="center" wrapText="1"/>
    </xf>
    <xf fontId="20" fillId="0" borderId="70" numFmtId="2" xfId="0" applyNumberFormat="1" applyFont="1" applyBorder="1" applyAlignment="1" applyProtection="1">
      <alignment horizontal="center" vertical="center" wrapText="1"/>
    </xf>
    <xf fontId="13" fillId="0" borderId="37" numFmtId="0" xfId="0" applyFont="1" applyBorder="1" applyAlignment="1" applyProtection="1">
      <alignment horizontal="center" vertical="center"/>
    </xf>
    <xf fontId="23" fillId="0" borderId="37" numFmtId="0" xfId="0" applyFont="1" applyBorder="1" applyAlignment="1" applyProtection="1">
      <alignment horizontal="center" vertical="center"/>
    </xf>
    <xf fontId="23" fillId="0" borderId="22" numFmtId="0" xfId="0" applyFont="1" applyBorder="1" applyAlignment="1" applyProtection="1">
      <alignment horizontal="center" vertical="center"/>
    </xf>
    <xf fontId="23" fillId="0" borderId="36" numFmtId="0" xfId="0" applyFont="1" applyBorder="1" applyAlignment="1" applyProtection="1">
      <alignment horizontal="center" vertical="center"/>
    </xf>
    <xf fontId="23" fillId="0" borderId="34" numFmtId="0" xfId="0" applyFont="1" applyBorder="1" applyAlignment="1" applyProtection="1">
      <alignment horizontal="center" vertical="center"/>
    </xf>
    <xf fontId="13" fillId="0" borderId="37" numFmtId="0" xfId="0" applyFont="1" applyBorder="1" applyAlignment="1" applyProtection="1">
      <alignment horizontal="center" vertical="top" wrapText="1"/>
    </xf>
    <xf fontId="18" fillId="0" borderId="37" numFmtId="0" xfId="0" applyFont="1" applyBorder="1" applyAlignment="1">
      <alignment vertical="center"/>
    </xf>
    <xf fontId="24" fillId="0" borderId="37" numFmtId="2" xfId="0" applyNumberFormat="1" applyFont="1" applyBorder="1" applyAlignment="1">
      <alignment horizontal="center" vertical="center"/>
    </xf>
    <xf fontId="0" fillId="0" borderId="36" numFmtId="2" xfId="0" applyNumberFormat="1" applyBorder="1" applyAlignment="1">
      <alignment horizontal="center" vertical="center"/>
    </xf>
    <xf fontId="0" fillId="0" borderId="34" numFmtId="2" xfId="0" applyNumberFormat="1" applyBorder="1" applyAlignment="1">
      <alignment horizontal="center" vertical="center"/>
    </xf>
    <xf fontId="25" fillId="0" borderId="37" numFmtId="2" xfId="0" applyNumberFormat="1" applyFont="1" applyBorder="1" applyAlignment="1">
      <alignment horizontal="center" vertical="center"/>
    </xf>
    <xf fontId="13" fillId="0" borderId="37" numFmtId="0" xfId="0" applyFont="1" applyBorder="1" applyAlignment="1" applyProtection="1">
      <alignment horizontal="center" vertical="center" wrapText="1"/>
    </xf>
    <xf fontId="0" fillId="0" borderId="36" numFmtId="0" xfId="0" applyBorder="1" applyAlignment="1">
      <alignment vertical="center"/>
    </xf>
    <xf fontId="0" fillId="0" borderId="34" numFmtId="0" xfId="0" applyBorder="1" applyAlignment="1">
      <alignment vertical="center"/>
    </xf>
    <xf fontId="0" fillId="0" borderId="37" numFmtId="0" xfId="0" applyBorder="1" applyAlignment="1">
      <alignment horizontal="center" vertical="center"/>
    </xf>
    <xf fontId="0" fillId="0" borderId="36" numFmtId="0" xfId="0" applyBorder="1" applyAlignment="1">
      <alignment horizontal="center" vertical="center"/>
    </xf>
    <xf fontId="0" fillId="0" borderId="34" numFmtId="0" xfId="0" applyBorder="1" applyAlignment="1">
      <alignment horizontal="center" vertical="center"/>
    </xf>
    <xf fontId="11" fillId="0" borderId="37" numFmtId="0" xfId="0" applyFont="1" applyBorder="1" applyAlignment="1">
      <alignment vertical="center"/>
    </xf>
    <xf fontId="11" fillId="0" borderId="37" numFmtId="0" xfId="0" applyFont="1" applyBorder="1" applyAlignment="1">
      <alignment horizontal="center" vertical="center"/>
    </xf>
    <xf fontId="11" fillId="0" borderId="37" numFmtId="161" xfId="0" applyNumberFormat="1" applyFont="1" applyBorder="1" applyAlignment="1">
      <alignment horizontal="center" vertical="center"/>
    </xf>
    <xf fontId="26" fillId="0" borderId="0" numFmtId="0" xfId="0" applyFont="1" applyAlignment="1">
      <alignment horizontal="left" vertical="center" wrapText="1"/>
    </xf>
    <xf fontId="11" fillId="0" borderId="37" numFmtId="49" xfId="0" applyNumberFormat="1" applyFont="1" applyBorder="1" applyAlignment="1">
      <alignment horizontal="left" vertical="center" wrapText="1"/>
    </xf>
    <xf fontId="11" fillId="0" borderId="37" numFmtId="49" xfId="0" applyNumberFormat="1" applyFont="1" applyBorder="1" applyAlignment="1">
      <alignment vertical="center" wrapText="1"/>
    </xf>
    <xf fontId="26" fillId="0" borderId="0" numFmtId="49" xfId="0" applyNumberFormat="1" applyFont="1" applyAlignment="1">
      <alignment horizontal="left" vertical="center" wrapText="1"/>
    </xf>
    <xf fontId="11" fillId="0" borderId="37" numFmtId="49" xfId="0" applyNumberFormat="1" applyFont="1" applyBorder="1" applyAlignment="1">
      <alignment vertical="center"/>
    </xf>
    <xf fontId="24" fillId="0" borderId="37" numFmtId="0" xfId="0" applyFont="1" applyBorder="1" applyAlignment="1">
      <alignment horizontal="left" vertical="center" wrapText="1"/>
    </xf>
    <xf fontId="24" fillId="0" borderId="37" numFmtId="49" xfId="0" applyNumberFormat="1" applyFont="1" applyBorder="1" applyAlignment="1">
      <alignment horizontal="left" vertical="center" wrapText="1"/>
    </xf>
    <xf fontId="18" fillId="0" borderId="37" numFmtId="0" xfId="0" applyFont="1" applyBorder="1" applyAlignment="1">
      <alignment horizontal="left" vertical="center" wrapText="1"/>
    </xf>
    <xf fontId="18" fillId="0" borderId="37" numFmtId="0" xfId="0" applyFont="1" applyBorder="1" applyAlignment="1">
      <alignment vertical="center" wrapText="1"/>
    </xf>
    <xf fontId="23" fillId="0" borderId="37" numFmtId="49" xfId="0" applyNumberFormat="1" applyFont="1" applyBorder="1" applyAlignment="1" applyProtection="1">
      <alignment horizontal="left" vertical="center"/>
    </xf>
    <xf fontId="24" fillId="0" borderId="0" numFmtId="49" xfId="0" applyNumberFormat="1" applyFont="1" applyAlignment="1">
      <alignment vertical="center" wrapText="1"/>
    </xf>
    <xf fontId="11" fillId="0" borderId="62" numFmtId="49" xfId="0" applyNumberFormat="1" applyFont="1" applyBorder="1" applyAlignment="1">
      <alignment vertical="center" wrapText="1"/>
    </xf>
    <xf fontId="13" fillId="0" borderId="22" numFmtId="0" xfId="0" applyFont="1" applyBorder="1" applyAlignment="1" applyProtection="1">
      <alignment horizontal="center" vertical="center" wrapText="1"/>
    </xf>
    <xf fontId="23" fillId="0" borderId="42" numFmtId="49" xfId="0" applyNumberFormat="1" applyFont="1" applyBorder="1" applyAlignment="1" applyProtection="1">
      <alignment horizontal="left" vertical="center" wrapText="1"/>
    </xf>
    <xf fontId="0" fillId="0" borderId="69" numFmtId="2" xfId="0" applyNumberFormat="1" applyBorder="1" applyAlignment="1">
      <alignment horizontal="center" vertical="center"/>
    </xf>
    <xf fontId="23" fillId="0" borderId="37" numFmtId="49" xfId="0" applyNumberFormat="1" applyFont="1" applyBorder="1" applyAlignment="1" applyProtection="1">
      <alignment horizontal="left" vertical="center" wrapText="1"/>
    </xf>
    <xf fontId="27" fillId="0" borderId="37" numFmtId="0" xfId="0" applyFont="1" applyBorder="1" applyAlignment="1" applyProtection="1">
      <alignment horizontal="center" vertical="center" wrapText="1"/>
    </xf>
    <xf fontId="24" fillId="0" borderId="37" numFmtId="4" xfId="0" applyNumberFormat="1" applyFont="1" applyBorder="1" applyAlignment="1" applyProtection="1">
      <alignment horizontal="center" vertical="center"/>
    </xf>
    <xf fontId="24" fillId="0" borderId="37" numFmtId="49" xfId="0" applyNumberFormat="1" applyFont="1" applyBorder="1" applyAlignment="1">
      <alignment vertical="center"/>
    </xf>
    <xf fontId="27" fillId="0" borderId="62" numFmtId="0" xfId="0" applyFont="1" applyBorder="1" applyAlignment="1" applyProtection="1">
      <alignment horizontal="center" vertical="center" wrapText="1"/>
    </xf>
    <xf fontId="11" fillId="0" borderId="62" numFmtId="2" xfId="0" applyNumberFormat="1" applyFont="1" applyBorder="1" applyAlignment="1">
      <alignment horizontal="center" vertical="center"/>
    </xf>
    <xf fontId="0" fillId="0" borderId="69" numFmtId="0" xfId="0" applyBorder="1" applyAlignment="1">
      <alignment horizontal="center" vertical="center"/>
    </xf>
    <xf fontId="0" fillId="0" borderId="62" numFmtId="2" xfId="0" applyNumberFormat="1" applyBorder="1" applyAlignment="1">
      <alignment horizontal="center" vertical="center"/>
    </xf>
    <xf fontId="0" fillId="0" borderId="10" numFmtId="0" xfId="0" applyBorder="1" applyAlignment="1">
      <alignment horizontal="center" vertical="center"/>
    </xf>
    <xf fontId="0" fillId="0" borderId="62" numFmtId="0" xfId="0" applyBorder="1" applyAlignment="1">
      <alignment horizontal="center" vertical="center"/>
    </xf>
    <xf fontId="27" fillId="0" borderId="71" numFmtId="0" xfId="0" applyFont="1" applyBorder="1" applyAlignment="1" applyProtection="1">
      <alignment horizontal="center" vertical="center" wrapText="1"/>
    </xf>
    <xf fontId="18" fillId="0" borderId="62" numFmtId="49" xfId="0" applyNumberFormat="1" applyFont="1" applyBorder="1" applyAlignment="1">
      <alignment vertical="center" wrapText="1"/>
    </xf>
    <xf fontId="28" fillId="0" borderId="62" numFmtId="49" xfId="0" applyNumberFormat="1" applyFont="1" applyBorder="1" applyAlignment="1">
      <alignment vertical="center" wrapText="1"/>
    </xf>
    <xf fontId="29" fillId="0" borderId="37" numFmtId="49" xfId="0" applyNumberFormat="1" applyFont="1" applyBorder="1" applyAlignment="1" applyProtection="1">
      <alignment horizontal="left" vertical="top"/>
    </xf>
    <xf fontId="29" fillId="0" borderId="37" numFmtId="162" xfId="0" applyNumberFormat="1" applyFont="1" applyBorder="1" applyAlignment="1" applyProtection="1">
      <alignment horizontal="right" vertical="center"/>
    </xf>
    <xf fontId="30" fillId="0" borderId="69" numFmtId="2" xfId="0" applyNumberFormat="1" applyFont="1" applyBorder="1" applyAlignment="1">
      <alignment horizontal="center" vertical="center"/>
    </xf>
    <xf fontId="30" fillId="0" borderId="69" numFmtId="0" xfId="0" applyFont="1" applyBorder="1" applyAlignment="1">
      <alignment horizontal="center" vertical="center"/>
    </xf>
    <xf fontId="31" fillId="0" borderId="37" numFmtId="49" xfId="0" applyNumberFormat="1" applyFont="1" applyBorder="1" applyAlignment="1" applyProtection="1">
      <alignment horizontal="left" vertical="top"/>
    </xf>
    <xf fontId="27" fillId="0" borderId="42" numFmtId="0" xfId="0" applyFont="1" applyBorder="1" applyAlignment="1" applyProtection="1">
      <alignment horizontal="center" vertical="center" wrapText="1"/>
    </xf>
    <xf fontId="32" fillId="0" borderId="72" numFmtId="0" xfId="0" applyFont="1" applyBorder="1" applyAlignment="1" applyProtection="1">
      <alignment horizontal="center" vertical="center"/>
    </xf>
    <xf fontId="18" fillId="0" borderId="46" numFmtId="0" xfId="0" applyFont="1" applyBorder="1" applyAlignment="1">
      <alignment vertical="center"/>
    </xf>
    <xf fontId="11" fillId="0" borderId="46" numFmtId="2" xfId="0" applyNumberFormat="1" applyFont="1" applyBorder="1" applyAlignment="1">
      <alignment horizontal="center" vertical="center"/>
    </xf>
    <xf fontId="11" fillId="0" borderId="45" numFmtId="2" xfId="0" applyNumberFormat="1" applyFont="1" applyBorder="1" applyAlignment="1">
      <alignment horizontal="center" vertical="center"/>
    </xf>
    <xf fontId="0" fillId="0" borderId="72" numFmtId="2" xfId="0" applyNumberFormat="1" applyBorder="1" applyAlignment="1">
      <alignment horizontal="center" vertical="center"/>
    </xf>
    <xf fontId="0" fillId="0" borderId="46" numFmtId="2" xfId="0" applyNumberFormat="1" applyBorder="1" applyAlignment="1">
      <alignment horizontal="center" vertical="center"/>
    </xf>
    <xf fontId="0" fillId="0" borderId="44" numFmtId="2" xfId="0" applyNumberFormat="1" applyBorder="1" applyAlignment="1">
      <alignment horizontal="center" vertical="center"/>
    </xf>
    <xf fontId="0" fillId="0" borderId="45" numFmtId="2" xfId="0" applyNumberFormat="1" applyBorder="1" applyAlignment="1">
      <alignment horizontal="center" vertical="center"/>
    </xf>
    <xf fontId="0" fillId="0" borderId="0" numFmtId="0" xfId="0" applyAlignment="1">
      <alignment horizontal="center" vertical="center"/>
    </xf>
    <xf fontId="0" fillId="0" borderId="0" numFmtId="0" xfId="0" applyAlignment="1">
      <alignment horizontal="center"/>
    </xf>
    <xf fontId="11" fillId="0" borderId="7" numFmtId="0" xfId="0" applyFont="1" applyBorder="1" applyAlignment="1">
      <alignment horizontal="center"/>
    </xf>
    <xf fontId="11" fillId="0" borderId="24" numFmtId="0" xfId="0" applyFont="1" applyBorder="1" applyAlignment="1">
      <alignment horizontal="center"/>
    </xf>
    <xf fontId="0" fillId="0" borderId="62" numFmtId="0" xfId="0" applyBorder="1" applyAlignment="1">
      <alignment horizontal="center" vertical="center" wrapText="1"/>
    </xf>
    <xf fontId="11" fillId="0" borderId="62" numFmtId="0" xfId="0" applyFont="1" applyBorder="1" applyAlignment="1">
      <alignment horizontal="center" vertical="center" wrapText="1"/>
    </xf>
    <xf fontId="33" fillId="0" borderId="62" numFmtId="0" xfId="0" applyFont="1" applyBorder="1" applyAlignment="1">
      <alignment horizontal="center" vertical="center" wrapText="1"/>
    </xf>
    <xf fontId="0" fillId="0" borderId="42" numFmtId="0" xfId="0" applyBorder="1" applyAlignment="1">
      <alignment horizontal="center" vertical="center" wrapText="1"/>
    </xf>
    <xf fontId="11" fillId="0" borderId="42" numFmtId="0" xfId="0" applyFont="1" applyBorder="1" applyAlignment="1">
      <alignment horizontal="center" vertical="center" wrapText="1"/>
    </xf>
    <xf fontId="33" fillId="0" borderId="42" numFmtId="0" xfId="0" applyFont="1" applyBorder="1" applyAlignment="1">
      <alignment horizontal="center" vertical="center" wrapText="1"/>
    </xf>
    <xf fontId="34" fillId="0" borderId="37" numFmtId="0" xfId="0" applyFont="1" applyBorder="1" applyAlignment="1">
      <alignment horizontal="center" vertical="center"/>
    </xf>
    <xf fontId="34" fillId="0" borderId="37" numFmtId="0" xfId="0" applyFont="1" applyBorder="1" applyAlignment="1">
      <alignment horizontal="center" vertical="center" wrapText="1"/>
    </xf>
    <xf fontId="30" fillId="0" borderId="37" numFmtId="0" xfId="0" applyFont="1" applyBorder="1" applyAlignment="1">
      <alignment horizontal="center" vertical="center"/>
    </xf>
    <xf fontId="30" fillId="0" borderId="37" numFmtId="0" xfId="0" applyFont="1" applyBorder="1" applyAlignment="1">
      <alignment horizontal="center"/>
    </xf>
    <xf fontId="18" fillId="0" borderId="37" numFmtId="0" xfId="0" applyFont="1" applyBorder="1" applyAlignment="1">
      <alignment horizontal="center" vertical="center"/>
    </xf>
    <xf fontId="18" fillId="0" borderId="37" numFmtId="0" xfId="0" applyFont="1" applyBorder="1" applyAlignment="1">
      <alignment horizontal="left" wrapText="1"/>
    </xf>
    <xf fontId="18" fillId="0" borderId="37" numFmtId="4" xfId="0" applyNumberFormat="1" applyFont="1" applyBorder="1" applyAlignment="1">
      <alignment horizontal="center" vertical="center" wrapText="1"/>
    </xf>
    <xf fontId="18" fillId="0" borderId="37" numFmtId="2" xfId="0" applyNumberFormat="1" applyFont="1" applyBorder="1" applyAlignment="1">
      <alignment horizontal="center" vertical="center"/>
    </xf>
    <xf fontId="11" fillId="0" borderId="37" numFmtId="2" xfId="0" applyNumberFormat="1" applyFont="1" applyBorder="1" applyAlignment="1">
      <alignment horizontal="center"/>
    </xf>
    <xf fontId="11" fillId="0" borderId="37" numFmtId="0" xfId="0" applyFont="1" applyBorder="1" applyAlignment="1">
      <alignment horizontal="center"/>
    </xf>
    <xf fontId="11" fillId="0" borderId="37" numFmtId="4" xfId="0" applyNumberFormat="1" applyFont="1" applyBorder="1" applyAlignment="1">
      <alignment horizontal="center" vertical="center"/>
    </xf>
    <xf fontId="0" fillId="0" borderId="37" numFmtId="0" xfId="0" applyBorder="1" applyAlignment="1">
      <alignment horizontal="left"/>
    </xf>
    <xf fontId="11" fillId="0" borderId="37" numFmtId="0" xfId="0" applyFont="1" applyBorder="1" applyAlignment="1">
      <alignment horizontal="left"/>
    </xf>
    <xf fontId="11" fillId="0" borderId="37" numFmtId="2" xfId="0" applyNumberFormat="1" applyFont="1" applyBorder="1"/>
    <xf fontId="33" fillId="0" borderId="37" numFmtId="0" xfId="0" applyFont="1" applyBorder="1" applyAlignment="1">
      <alignment horizontal="center" vertical="center"/>
    </xf>
    <xf fontId="11" fillId="0" borderId="37" numFmtId="0" xfId="0" applyFont="1" applyBorder="1"/>
    <xf fontId="0" fillId="0" borderId="37" numFmtId="49" xfId="0" applyNumberFormat="1" applyBorder="1" applyAlignment="1">
      <alignment horizontal="center" vertical="center"/>
    </xf>
    <xf fontId="24" fillId="0" borderId="37" numFmtId="0" xfId="0" applyFont="1" applyBorder="1" applyAlignment="1">
      <alignment horizontal="left" vertical="center"/>
    </xf>
    <xf fontId="33" fillId="0" borderId="37" numFmtId="4" xfId="0" applyNumberFormat="1" applyFont="1" applyBorder="1" applyAlignment="1">
      <alignment horizontal="center" vertical="center"/>
    </xf>
    <xf fontId="24" fillId="0" borderId="37" numFmtId="0" xfId="0" applyFont="1" applyBorder="1" applyAlignment="1">
      <alignment horizontal="left" shrinkToFit="1" vertical="center" wrapText="1"/>
    </xf>
    <xf fontId="33" fillId="0" borderId="37" numFmtId="2" xfId="0" applyNumberFormat="1" applyFont="1" applyBorder="1" applyAlignment="1">
      <alignment horizontal="center" vertical="center"/>
    </xf>
    <xf fontId="35" fillId="0" borderId="37" numFmtId="49" xfId="0" applyNumberFormat="1" applyFont="1" applyBorder="1" applyAlignment="1">
      <alignment horizontal="center" vertical="center"/>
    </xf>
    <xf fontId="18" fillId="0" borderId="37" numFmtId="0" xfId="0" applyFont="1" applyBorder="1" applyAlignment="1">
      <alignment horizontal="left"/>
    </xf>
    <xf fontId="36" fillId="0" borderId="37" numFmtId="2" xfId="0" applyNumberFormat="1" applyFont="1" applyBorder="1" applyAlignment="1">
      <alignment horizontal="center" vertical="center"/>
    </xf>
    <xf fontId="33" fillId="2" borderId="37" numFmtId="4" xfId="0" applyNumberFormat="1" applyFont="1" applyFill="1" applyBorder="1" applyAlignment="1">
      <alignment horizontal="center" vertical="center"/>
    </xf>
    <xf fontId="33" fillId="0" borderId="37" numFmtId="2" xfId="0" applyNumberFormat="1" applyFont="1" applyBorder="1" applyAlignment="1">
      <alignment horizontal="center"/>
    </xf>
    <xf fontId="24" fillId="2" borderId="37" numFmtId="0" xfId="0" applyFont="1" applyFill="1" applyBorder="1" applyAlignment="1">
      <alignment horizontal="left" shrinkToFit="1" vertical="center" wrapText="1"/>
    </xf>
    <xf fontId="35" fillId="0" borderId="37" numFmtId="0" xfId="0" applyFont="1" applyBorder="1" applyAlignment="1">
      <alignment horizontal="left"/>
    </xf>
    <xf fontId="18" fillId="0" borderId="37" numFmtId="2" xfId="0" applyNumberFormat="1" applyFont="1" applyBorder="1" applyAlignment="1">
      <alignment horizontal="left"/>
    </xf>
    <xf fontId="0" fillId="0" borderId="8" numFmtId="49" xfId="0" applyNumberFormat="1" applyBorder="1" applyAlignment="1">
      <alignment horizontal="left" vertical="center"/>
    </xf>
    <xf fontId="0" fillId="0" borderId="8" numFmtId="49" xfId="0" applyNumberFormat="1" applyBorder="1" applyAlignment="1">
      <alignment vertical="center"/>
    </xf>
    <xf fontId="0" fillId="0" borderId="0" numFmtId="49" xfId="0" applyNumberFormat="1" applyAlignment="1">
      <alignment horizontal="center" vertical="center"/>
    </xf>
    <xf fontId="0" fillId="0" borderId="0" numFmtId="0" xfId="0" applyAlignment="1">
      <alignment horizontal="left"/>
    </xf>
    <xf fontId="0" fillId="0" borderId="26" numFmtId="0" xfId="0" applyBorder="1" applyAlignment="1">
      <alignment horizontal="center"/>
    </xf>
    <xf fontId="17" fillId="0" borderId="30" numFmtId="0" xfId="0" applyFont="1" applyBorder="1" applyAlignment="1">
      <alignment horizontal="center" vertical="center"/>
    </xf>
    <xf fontId="22" fillId="0" borderId="73" numFmtId="0" xfId="0" applyFont="1" applyBorder="1" applyAlignment="1">
      <alignment horizontal="center" vertical="center"/>
    </xf>
    <xf fontId="22" fillId="0" borderId="74" numFmtId="0" xfId="0" applyFont="1" applyBorder="1" applyAlignment="1">
      <alignment horizontal="center" vertical="center"/>
    </xf>
    <xf fontId="22" fillId="0" borderId="75" numFmtId="0" xfId="0" applyFont="1" applyBorder="1" applyAlignment="1">
      <alignment horizontal="center" vertical="center"/>
    </xf>
    <xf fontId="22" fillId="0" borderId="76" numFmtId="0" xfId="0" applyFont="1" applyBorder="1" applyAlignment="1">
      <alignment horizontal="center"/>
    </xf>
    <xf fontId="22" fillId="0" borderId="77" numFmtId="0" xfId="0" applyFont="1" applyBorder="1" applyAlignment="1">
      <alignment horizontal="center"/>
    </xf>
    <xf fontId="17" fillId="0" borderId="42" numFmtId="0" xfId="0" applyFont="1" applyBorder="1" applyAlignment="1">
      <alignment horizontal="center"/>
    </xf>
    <xf fontId="17" fillId="0" borderId="32" numFmtId="0" xfId="0" applyFont="1" applyBorder="1" applyAlignment="1">
      <alignment horizontal="center"/>
    </xf>
    <xf fontId="17" fillId="0" borderId="43" numFmtId="0" xfId="0" applyFont="1" applyBorder="1" applyAlignment="1">
      <alignment horizontal="center" vertical="center"/>
    </xf>
    <xf fontId="17" fillId="0" borderId="37" numFmtId="0" xfId="0" applyFont="1" applyBorder="1" applyAlignment="1">
      <alignment horizontal="center" vertical="center"/>
    </xf>
    <xf fontId="17" fillId="0" borderId="37" numFmtId="0" xfId="0" applyFont="1" applyBorder="1" applyAlignment="1">
      <alignment horizontal="center"/>
    </xf>
    <xf fontId="17" fillId="0" borderId="22" numFmtId="0" xfId="0" applyFont="1" applyBorder="1" applyAlignment="1">
      <alignment horizontal="center"/>
    </xf>
    <xf fontId="17" fillId="0" borderId="38" numFmtId="0" xfId="0" applyFont="1" applyBorder="1" applyAlignment="1">
      <alignment horizontal="center" vertical="center"/>
    </xf>
    <xf fontId="17" fillId="0" borderId="7" numFmtId="0" xfId="0" applyFont="1" applyBorder="1" applyAlignment="1">
      <alignment horizontal="center" vertical="center"/>
    </xf>
    <xf fontId="17" fillId="0" borderId="37" numFmtId="0" xfId="0" applyFont="1" applyBorder="1" applyAlignment="1">
      <alignment horizontal="center" vertical="center" wrapText="1"/>
    </xf>
    <xf fontId="17" fillId="0" borderId="22" numFmtId="0" xfId="0" applyFont="1" applyBorder="1" applyAlignment="1">
      <alignment horizontal="center" vertical="center"/>
    </xf>
    <xf fontId="17" fillId="0" borderId="78" numFmtId="0" xfId="0" applyFont="1" applyBorder="1" applyAlignment="1">
      <alignment horizontal="center" vertical="center"/>
    </xf>
    <xf fontId="17" fillId="0" borderId="37" numFmtId="0" xfId="0" applyFont="1" applyBorder="1"/>
    <xf fontId="17" fillId="0" borderId="37" numFmtId="2" xfId="0" applyNumberFormat="1" applyFont="1" applyBorder="1" applyAlignment="1">
      <alignment horizontal="center"/>
    </xf>
    <xf fontId="17" fillId="0" borderId="22" numFmtId="2" xfId="0" applyNumberFormat="1" applyFont="1" applyBorder="1" applyAlignment="1">
      <alignment horizontal="center"/>
    </xf>
    <xf fontId="17" fillId="0" borderId="38" numFmtId="2" xfId="0" applyNumberFormat="1" applyFont="1" applyBorder="1" applyAlignment="1">
      <alignment horizontal="center"/>
    </xf>
    <xf fontId="1" fillId="0" borderId="37" numFmtId="0" xfId="0" applyFont="1" applyBorder="1" applyAlignment="1">
      <alignment horizontal="left" vertical="center" wrapText="1"/>
    </xf>
    <xf fontId="1" fillId="0" borderId="0" numFmtId="0" xfId="0" applyFont="1" applyAlignment="1">
      <alignment horizontal="left" vertical="center" wrapText="1"/>
    </xf>
    <xf fontId="17" fillId="0" borderId="37" numFmtId="49" xfId="0" applyNumberFormat="1" applyFont="1" applyBorder="1" applyAlignment="1">
      <alignment horizontal="left" vertical="center" wrapText="1"/>
    </xf>
    <xf fontId="17" fillId="0" borderId="37" numFmtId="49" xfId="0" applyNumberFormat="1" applyFont="1" applyBorder="1" applyAlignment="1">
      <alignment wrapText="1"/>
    </xf>
    <xf fontId="1" fillId="0" borderId="0" numFmtId="49" xfId="0" applyNumberFormat="1" applyFont="1" applyAlignment="1">
      <alignment horizontal="left" vertical="center" wrapText="1"/>
    </xf>
    <xf fontId="17" fillId="0" borderId="62" numFmtId="49" xfId="0" applyNumberFormat="1" applyFont="1" applyBorder="1" applyAlignment="1">
      <alignment horizontal="left" vertical="top" wrapText="1"/>
    </xf>
    <xf fontId="17" fillId="0" borderId="62" numFmtId="0" xfId="0" applyFont="1" applyBorder="1" applyAlignment="1">
      <alignment horizontal="center"/>
    </xf>
    <xf fontId="17" fillId="0" borderId="62" numFmtId="2" xfId="0" applyNumberFormat="1" applyFont="1" applyBorder="1" applyAlignment="1">
      <alignment horizontal="center"/>
    </xf>
    <xf fontId="17" fillId="0" borderId="9" numFmtId="2" xfId="0" applyNumberFormat="1" applyFont="1" applyBorder="1" applyAlignment="1">
      <alignment horizontal="center"/>
    </xf>
    <xf fontId="17" fillId="0" borderId="78" numFmtId="2" xfId="0" applyNumberFormat="1" applyFont="1" applyBorder="1" applyAlignment="1">
      <alignment horizontal="center"/>
    </xf>
    <xf fontId="17" fillId="0" borderId="72" numFmtId="49" xfId="0" applyNumberFormat="1" applyFont="1" applyBorder="1" applyAlignment="1">
      <alignment horizontal="left" vertical="center" wrapText="1"/>
    </xf>
    <xf fontId="17" fillId="0" borderId="46" numFmtId="0" xfId="0" applyFont="1" applyBorder="1" applyAlignment="1">
      <alignment horizontal="center"/>
    </xf>
    <xf fontId="17" fillId="0" borderId="46" numFmtId="2" xfId="0" applyNumberFormat="1" applyFont="1" applyBorder="1" applyAlignment="1">
      <alignment horizontal="center"/>
    </xf>
    <xf fontId="17" fillId="0" borderId="45" numFmtId="2" xfId="0" applyNumberFormat="1" applyFont="1" applyBorder="1" applyAlignment="1">
      <alignment horizontal="center"/>
    </xf>
    <xf fontId="17" fillId="0" borderId="79" numFmtId="2" xfId="0" applyNumberFormat="1" applyFont="1" applyBorder="1" applyAlignment="1">
      <alignment horizontal="center"/>
    </xf>
    <xf fontId="11" fillId="0" borderId="26" numFmtId="0" xfId="0" applyFont="1" applyBorder="1" applyAlignment="1">
      <alignment horizontal="center"/>
    </xf>
    <xf fontId="11" fillId="0" borderId="30" numFmtId="0" xfId="0" applyFont="1" applyBorder="1" applyAlignment="1">
      <alignment horizontal="center" vertical="center"/>
    </xf>
    <xf fontId="21" fillId="0" borderId="76" numFmtId="0" xfId="0" applyFont="1" applyBorder="1" applyAlignment="1">
      <alignment horizontal="center"/>
    </xf>
    <xf fontId="21" fillId="0" borderId="77" numFmtId="0" xfId="0" applyFont="1" applyBorder="1" applyAlignment="1">
      <alignment horizontal="center"/>
    </xf>
    <xf fontId="11" fillId="0" borderId="0" numFmtId="0" xfId="0" applyFont="1" applyAlignment="1">
      <alignment horizontal="center" vertical="center"/>
    </xf>
    <xf fontId="11" fillId="0" borderId="48" numFmtId="0" xfId="0" applyFont="1" applyBorder="1" applyAlignment="1">
      <alignment horizontal="center"/>
    </xf>
    <xf fontId="11" fillId="0" borderId="14" numFmtId="0" xfId="0" applyFont="1" applyBorder="1" applyAlignment="1">
      <alignment horizontal="center"/>
    </xf>
    <xf fontId="11" fillId="0" borderId="47" numFmtId="0" xfId="0" applyFont="1" applyBorder="1" applyAlignment="1">
      <alignment horizontal="center"/>
    </xf>
    <xf fontId="11" fillId="0" borderId="67" numFmtId="0" xfId="0" applyFont="1" applyBorder="1" applyAlignment="1">
      <alignment horizontal="center" vertical="center"/>
    </xf>
    <xf fontId="11" fillId="0" borderId="9" numFmtId="0" xfId="0" applyFont="1" applyBorder="1" applyAlignment="1">
      <alignment horizontal="center" vertical="center" wrapText="1"/>
    </xf>
    <xf fontId="11" fillId="0" borderId="8" numFmtId="0" xfId="0" applyFont="1" applyBorder="1" applyAlignment="1">
      <alignment horizontal="center" vertical="center" wrapText="1"/>
    </xf>
    <xf fontId="11" fillId="0" borderId="10" numFmtId="0" xfId="0" applyFont="1" applyBorder="1" applyAlignment="1">
      <alignment horizontal="center" vertical="center" wrapText="1"/>
    </xf>
    <xf fontId="11" fillId="0" borderId="22" numFmtId="0" xfId="0" applyFont="1" applyBorder="1" applyAlignment="1">
      <alignment horizontal="center"/>
    </xf>
    <xf fontId="11" fillId="0" borderId="17" numFmtId="0" xfId="0" applyFont="1" applyBorder="1" applyAlignment="1">
      <alignment horizontal="center"/>
    </xf>
    <xf fontId="11" fillId="0" borderId="34" numFmtId="0" xfId="0" applyFont="1" applyBorder="1" applyAlignment="1">
      <alignment horizontal="center"/>
    </xf>
    <xf fontId="11" fillId="0" borderId="80" numFmtId="0" xfId="0" applyFont="1" applyBorder="1" applyAlignment="1">
      <alignment horizontal="center" vertical="center"/>
    </xf>
    <xf fontId="11" fillId="0" borderId="32" numFmtId="0" xfId="0" applyFont="1" applyBorder="1" applyAlignment="1">
      <alignment horizontal="center" vertical="center" wrapText="1"/>
    </xf>
    <xf fontId="11" fillId="0" borderId="7" numFmtId="0" xfId="0" applyFont="1" applyBorder="1" applyAlignment="1">
      <alignment horizontal="center" vertical="center" wrapText="1"/>
    </xf>
    <xf fontId="11" fillId="0" borderId="24" numFmtId="0" xfId="0" applyFont="1" applyBorder="1" applyAlignment="1">
      <alignment horizontal="center" vertical="center" wrapText="1"/>
    </xf>
    <xf fontId="11" fillId="0" borderId="7" numFmtId="0" xfId="0" applyFont="1" applyBorder="1" applyAlignment="1">
      <alignment horizontal="center" vertical="center"/>
    </xf>
    <xf fontId="11" fillId="0" borderId="22" numFmtId="0" xfId="0" applyFont="1" applyBorder="1" applyAlignment="1">
      <alignment horizontal="center" vertical="center"/>
    </xf>
    <xf fontId="11" fillId="0" borderId="43" numFmtId="0" xfId="0" applyFont="1" applyBorder="1" applyAlignment="1">
      <alignment horizontal="center" vertical="center"/>
    </xf>
    <xf fontId="11" fillId="0" borderId="38" numFmtId="2" xfId="0" applyNumberFormat="1" applyFont="1" applyBorder="1" applyAlignment="1">
      <alignment horizontal="center" vertical="center"/>
    </xf>
    <xf fontId="11" fillId="0" borderId="37" numFmtId="49" xfId="0" applyNumberFormat="1" applyFont="1" applyBorder="1"/>
    <xf fontId="11" fillId="0" borderId="62" numFmtId="49" xfId="0" applyNumberFormat="1" applyFont="1" applyBorder="1" applyAlignment="1">
      <alignment horizontal="left" vertical="center" wrapText="1"/>
    </xf>
    <xf fontId="11" fillId="0" borderId="9" numFmtId="2" xfId="0" applyNumberFormat="1" applyFont="1" applyBorder="1" applyAlignment="1">
      <alignment horizontal="center" vertical="center"/>
    </xf>
    <xf fontId="11" fillId="0" borderId="78" numFmtId="2" xfId="0" applyNumberFormat="1" applyFont="1" applyBorder="1" applyAlignment="1">
      <alignment horizontal="center" vertical="center"/>
    </xf>
    <xf fontId="11" fillId="0" borderId="72" numFmtId="49" xfId="0" applyNumberFormat="1" applyFont="1" applyBorder="1" applyAlignment="1">
      <alignment horizontal="left" vertical="center" wrapText="1"/>
    </xf>
    <xf fontId="11" fillId="0" borderId="79" numFmtId="2" xfId="0" applyNumberFormat="1" applyFont="1" applyBorder="1" applyAlignment="1">
      <alignment horizontal="center" vertical="center"/>
    </xf>
    <xf fontId="11" fillId="0" borderId="81" numFmtId="0" xfId="0" applyFont="1" applyBorder="1" applyAlignment="1">
      <alignment horizontal="center" vertical="center"/>
    </xf>
    <xf fontId="11" fillId="0" borderId="38" numFmtId="0" xfId="0" applyFont="1" applyBorder="1" applyAlignment="1">
      <alignment horizontal="center" vertical="center"/>
    </xf>
    <xf fontId="11" fillId="0" borderId="37" numFmtId="49" xfId="0" applyNumberFormat="1" applyFont="1" applyBorder="1" applyAlignment="1">
      <alignment wrapText="1"/>
    </xf>
    <xf fontId="11" fillId="0" borderId="68" numFmtId="0" xfId="0" applyFont="1" applyBorder="1" applyAlignment="1">
      <alignment horizontal="center" vertical="center"/>
    </xf>
    <xf fontId="11" fillId="0" borderId="82" numFmtId="0" xfId="0" applyFont="1" applyBorder="1" applyAlignment="1">
      <alignment horizontal="center" vertical="center" wrapText="1"/>
    </xf>
    <xf fontId="11" fillId="0" borderId="83" numFmtId="0" xfId="0" applyFont="1" applyBorder="1" applyAlignment="1">
      <alignment horizontal="center" vertical="center" wrapText="1"/>
    </xf>
    <xf fontId="11" fillId="0" borderId="49" numFmtId="0" xfId="0" applyFont="1" applyBorder="1" applyAlignment="1">
      <alignment horizontal="center" vertical="center" wrapText="1"/>
    </xf>
    <xf fontId="11" fillId="0" borderId="26" numFmtId="0" xfId="0" applyFont="1" applyBorder="1" applyAlignment="1">
      <alignment horizontal="center" vertical="center" wrapText="1"/>
    </xf>
    <xf fontId="11" fillId="0" borderId="28" numFmtId="0" xfId="0" applyFont="1" applyBorder="1" applyAlignment="1">
      <alignment horizontal="center" vertical="center" wrapText="1"/>
    </xf>
    <xf fontId="11" fillId="0" borderId="36" numFmtId="0" xfId="0" applyFont="1" applyBorder="1" applyAlignment="1">
      <alignment horizontal="center" vertical="center"/>
    </xf>
    <xf fontId="11" fillId="0" borderId="81" numFmtId="0" xfId="0" applyFont="1" applyBorder="1" applyAlignment="1">
      <alignment horizontal="center" vertical="center" wrapText="1"/>
    </xf>
    <xf fontId="11" fillId="0" borderId="72" numFmtId="0" xfId="0" applyFont="1" applyBorder="1" applyAlignment="1">
      <alignment horizontal="center" vertical="center"/>
    </xf>
    <xf fontId="11" fillId="0" borderId="46" numFmtId="0" xfId="0" applyFont="1" applyBorder="1" applyAlignment="1">
      <alignment horizontal="center" vertical="center"/>
    </xf>
    <xf fontId="11" fillId="0" borderId="46" numFmtId="0" xfId="0" applyFont="1" applyBorder="1" applyAlignment="1">
      <alignment horizontal="center"/>
    </xf>
    <xf fontId="11" fillId="0" borderId="45" numFmtId="0" xfId="0" applyFont="1" applyBorder="1" applyAlignment="1">
      <alignment horizontal="center"/>
    </xf>
    <xf fontId="11" fillId="0" borderId="79" numFmtId="0" xfId="0" applyFont="1" applyBorder="1" applyAlignment="1">
      <alignment horizontal="center"/>
    </xf>
    <xf fontId="11" fillId="0" borderId="42" numFmtId="0" xfId="0" applyFont="1" applyBorder="1" applyAlignment="1">
      <alignment horizontal="center" vertical="center"/>
    </xf>
    <xf fontId="18" fillId="0" borderId="42" numFmtId="0" xfId="0" applyFont="1" applyBorder="1" applyAlignment="1">
      <alignment horizontal="center" vertical="center"/>
    </xf>
    <xf fontId="11" fillId="0" borderId="42" numFmtId="2" xfId="0" applyNumberFormat="1" applyFont="1" applyBorder="1" applyAlignment="1">
      <alignment horizontal="center" vertical="center"/>
    </xf>
    <xf fontId="11" fillId="0" borderId="32" numFmtId="2" xfId="0" applyNumberFormat="1" applyFont="1" applyBorder="1" applyAlignment="1">
      <alignment horizontal="center" vertical="center"/>
    </xf>
    <xf fontId="11" fillId="0" borderId="81" numFmtId="2" xfId="0" applyNumberFormat="1" applyFont="1" applyBorder="1" applyAlignment="1">
      <alignment horizontal="center" vertical="center"/>
    </xf>
    <xf fontId="11" fillId="0" borderId="37" numFmtId="163" xfId="0" applyNumberFormat="1" applyFont="1" applyBorder="1" applyAlignment="1">
      <alignment horizontal="center" vertical="center"/>
    </xf>
    <xf fontId="18" fillId="0" borderId="37" numFmtId="0" xfId="0" applyFont="1" applyBorder="1" applyAlignment="1">
      <alignment wrapText="1"/>
    </xf>
    <xf fontId="18" fillId="0" borderId="37" numFmtId="0" xfId="0" applyFont="1" applyBorder="1"/>
    <xf fontId="11" fillId="0" borderId="62" numFmtId="0" xfId="0" applyFont="1" applyBorder="1" applyAlignment="1">
      <alignment horizontal="center" vertical="center"/>
    </xf>
    <xf fontId="11" fillId="0" borderId="62" numFmtId="0" xfId="0" applyFont="1" applyBorder="1"/>
    <xf fontId="11" fillId="0" borderId="46" numFmtId="0" xfId="0" applyFont="1" applyBorder="1"/>
    <xf fontId="21" fillId="0" borderId="49" numFmtId="0" xfId="0" applyFont="1" applyBorder="1" applyAlignment="1">
      <alignment horizontal="center"/>
    </xf>
    <xf fontId="11" fillId="0" borderId="28" numFmtId="0" xfId="0" applyFont="1" applyBorder="1" applyAlignment="1">
      <alignment horizontal="center"/>
    </xf>
    <xf fontId="21" fillId="0" borderId="26" numFmtId="0" xfId="0" applyFont="1" applyBorder="1" applyAlignment="1">
      <alignment horizontal="center"/>
    </xf>
    <xf fontId="21" fillId="0" borderId="28" numFmtId="0" xfId="0" applyFont="1" applyBorder="1" applyAlignment="1">
      <alignment horizontal="center"/>
    </xf>
    <xf fontId="11" fillId="0" borderId="84" numFmtId="0" xfId="0" applyFont="1" applyBorder="1" applyAlignment="1">
      <alignment horizontal="center" vertical="center"/>
    </xf>
    <xf fontId="11" fillId="0" borderId="76" numFmtId="0" xfId="0" applyFont="1" applyBorder="1" applyAlignment="1">
      <alignment horizontal="center" vertical="center"/>
    </xf>
    <xf fontId="11" fillId="0" borderId="77" numFmtId="0" xfId="0" applyFont="1" applyBorder="1" applyAlignment="1">
      <alignment horizontal="center" vertical="center"/>
    </xf>
    <xf fontId="11" fillId="0" borderId="38" numFmtId="2" xfId="0" applyNumberFormat="1" applyFont="1" applyBorder="1" applyAlignment="1">
      <alignment horizontal="center"/>
    </xf>
    <xf fontId="11" fillId="0" borderId="69" numFmtId="0" xfId="0" applyFont="1" applyBorder="1" applyAlignment="1">
      <alignment horizontal="center" vertical="center"/>
    </xf>
    <xf fontId="11" fillId="0" borderId="78" numFmtId="2" xfId="0" applyNumberFormat="1" applyFont="1" applyBorder="1" applyAlignment="1">
      <alignment horizontal="center"/>
    </xf>
    <xf fontId="11" fillId="0" borderId="79" numFmtId="2" xfId="0" applyNumberFormat="1" applyFont="1" applyBorder="1" applyAlignment="1">
      <alignment horizontal="center"/>
    </xf>
    <xf fontId="11" fillId="0" borderId="49" numFmtId="2" xfId="0" applyNumberFormat="1" applyFont="1" applyBorder="1"/>
    <xf fontId="11" fillId="0" borderId="85" numFmtId="0" xfId="0" applyFont="1" applyBorder="1" applyAlignment="1">
      <alignment horizontal="left"/>
    </xf>
    <xf fontId="11" fillId="0" borderId="27" numFmtId="0" xfId="0" applyFont="1" applyBorder="1" applyAlignment="1">
      <alignment horizontal="center"/>
    </xf>
    <xf fontId="11" fillId="0" borderId="82" numFmtId="0" xfId="0" applyFont="1" applyBorder="1" applyAlignment="1">
      <alignment horizontal="center"/>
    </xf>
    <xf fontId="11" fillId="0" borderId="83" numFmtId="2" xfId="0" applyNumberFormat="1" applyFont="1" applyBorder="1" applyAlignment="1">
      <alignment horizontal="center" vertical="center"/>
    </xf>
    <xf fontId="21" fillId="0" borderId="25" numFmtId="0" xfId="0" applyFont="1" applyBorder="1" applyAlignment="1">
      <alignment horizontal="center"/>
    </xf>
    <xf fontId="21" fillId="0" borderId="82" numFmtId="0" xfId="0" applyFont="1" applyBorder="1" applyAlignment="1">
      <alignment horizontal="center"/>
    </xf>
    <xf fontId="21" fillId="0" borderId="83" numFmtId="0" xfId="0" applyFont="1" applyBorder="1" applyAlignment="1">
      <alignment horizontal="center"/>
    </xf>
    <xf fontId="11" fillId="0" borderId="37" numFmtId="0" xfId="0" applyFont="1" applyBorder="1" applyAlignment="1">
      <alignment wrapText="1"/>
    </xf>
    <xf fontId="11" fillId="0" borderId="62" numFmtId="49" xfId="0" applyNumberFormat="1" applyFont="1" applyBorder="1" applyAlignment="1">
      <alignment wrapText="1"/>
    </xf>
    <xf fontId="11" fillId="0" borderId="72" numFmtId="49" xfId="0" applyNumberFormat="1" applyFont="1" applyBorder="1" applyAlignment="1">
      <alignment wrapText="1"/>
    </xf>
    <xf fontId="11" fillId="0" borderId="34" numFmtId="0" xfId="0" applyFont="1" applyBorder="1" applyAlignment="1">
      <alignment horizontal="center" vertical="center"/>
    </xf>
    <xf fontId="11" fillId="0" borderId="9" numFmtId="0" xfId="0" applyFont="1" applyBorder="1" applyAlignment="1">
      <alignment horizontal="center" vertical="center"/>
    </xf>
    <xf fontId="11" fillId="0" borderId="8" numFmtId="0" xfId="0" applyFont="1" applyBorder="1" applyAlignment="1">
      <alignment horizontal="center" vertical="center"/>
    </xf>
    <xf fontId="11" fillId="0" borderId="10" numFmtId="0" xfId="0" applyFont="1" applyBorder="1" applyAlignment="1">
      <alignment horizontal="center" vertical="center"/>
    </xf>
    <xf fontId="11" fillId="0" borderId="32" numFmtId="0" xfId="0" applyFont="1" applyBorder="1" applyAlignment="1">
      <alignment horizontal="center" vertical="center"/>
    </xf>
    <xf fontId="11" fillId="0" borderId="24" numFmtId="0" xfId="0" applyFont="1" applyBorder="1" applyAlignment="1">
      <alignment horizontal="center" vertical="center"/>
    </xf>
    <xf fontId="11" fillId="0" borderId="34" numFmtId="2" xfId="0" applyNumberFormat="1" applyFont="1" applyBorder="1" applyAlignment="1">
      <alignment horizontal="center" vertical="center"/>
    </xf>
    <xf fontId="37" fillId="0" borderId="37" numFmtId="4" xfId="0" applyNumberFormat="1" applyFont="1" applyBorder="1" applyAlignment="1">
      <alignment horizontal="center" vertical="center"/>
    </xf>
    <xf fontId="37" fillId="0" borderId="62" numFmtId="4" xfId="0" applyNumberFormat="1" applyFont="1" applyBorder="1" applyAlignment="1">
      <alignment horizontal="center" vertical="center"/>
    </xf>
    <xf fontId="11" fillId="0" borderId="72" numFmtId="49" xfId="0" applyNumberFormat="1" applyFont="1" applyBorder="1"/>
    <xf fontId="37" fillId="0" borderId="46" numFmtId="4" xfId="0" applyNumberFormat="1" applyFont="1" applyBorder="1" applyAlignment="1">
      <alignment horizontal="center" vertical="center"/>
    </xf>
    <xf fontId="11" fillId="0" borderId="44" numFmtId="0" xfId="0" applyFont="1" applyBorder="1" applyAlignment="1">
      <alignment horizontal="center" vertical="center"/>
    </xf>
    <xf fontId="21" fillId="0" borderId="86" numFmtId="0" xfId="0" applyFont="1" applyBorder="1" applyAlignment="1">
      <alignment horizontal="center"/>
    </xf>
    <xf fontId="11" fillId="0" borderId="62" numFmtId="49" xfId="0" applyNumberFormat="1" applyFont="1" applyBorder="1"/>
    <xf fontId="24" fillId="0" borderId="62" numFmtId="4" xfId="0" applyNumberFormat="1" applyFont="1" applyBorder="1" applyAlignment="1" applyProtection="1">
      <alignment horizontal="center" vertical="center"/>
    </xf>
    <xf fontId="24" fillId="0" borderId="46" numFmtId="4" xfId="0" applyNumberFormat="1" applyFont="1" applyBorder="1" applyAlignment="1" applyProtection="1">
      <alignment horizontal="center" vertical="center"/>
    </xf>
    <xf fontId="11" fillId="0" borderId="44" numFmtId="2" xfId="0" applyNumberFormat="1" applyFont="1" applyBorder="1" applyAlignment="1">
      <alignment horizontal="center" vertical="center"/>
    </xf>
    <xf fontId="11" fillId="0" borderId="37" numFmtId="0" xfId="0" applyFont="1" applyBorder="1" applyAlignment="1">
      <alignment vertical="center" wrapText="1"/>
    </xf>
    <xf fontId="38" fillId="0" borderId="37" numFmtId="2" xfId="0" applyNumberFormat="1" applyFont="1" applyBorder="1" applyAlignment="1" applyProtection="1">
      <alignment horizontal="center" vertical="center"/>
    </xf>
    <xf fontId="38" fillId="0" borderId="37" numFmtId="4" xfId="0" applyNumberFormat="1" applyFont="1" applyBorder="1" applyAlignment="1" applyProtection="1">
      <alignment horizontal="center" vertical="center"/>
    </xf>
    <xf fontId="38" fillId="0" borderId="37" numFmtId="162" xfId="0" applyNumberFormat="1" applyFont="1" applyBorder="1" applyAlignment="1" applyProtection="1">
      <alignment horizontal="center" vertical="center"/>
    </xf>
    <xf fontId="37" fillId="0" borderId="37" numFmtId="162" xfId="0" applyNumberFormat="1" applyFont="1" applyBorder="1" applyAlignment="1" applyProtection="1">
      <alignment horizontal="center" vertical="center"/>
    </xf>
    <xf fontId="37" fillId="0" borderId="37" numFmtId="4" xfId="0" applyNumberFormat="1" applyFont="1" applyBorder="1" applyAlignment="1" applyProtection="1">
      <alignment horizontal="center" vertical="center"/>
    </xf>
    <xf fontId="37" fillId="0" borderId="62" numFmtId="4" xfId="0" applyNumberFormat="1" applyFont="1" applyBorder="1" applyAlignment="1" applyProtection="1">
      <alignment horizontal="center" vertical="center" wrapText="1"/>
    </xf>
    <xf fontId="33" fillId="0" borderId="62" numFmtId="4" xfId="0" applyNumberFormat="1" applyFont="1" applyBorder="1" applyAlignment="1">
      <alignment horizontal="center" vertical="center" wrapText="1"/>
    </xf>
    <xf fontId="11" fillId="0" borderId="62" numFmtId="4" xfId="0" applyNumberFormat="1" applyFont="1" applyBorder="1" applyAlignment="1">
      <alignment horizontal="center" vertical="center" wrapText="1"/>
    </xf>
    <xf fontId="11" fillId="0" borderId="72" numFmtId="49" xfId="0" applyNumberFormat="1" applyFont="1" applyBorder="1" applyAlignment="1">
      <alignment vertical="top" wrapText="1"/>
    </xf>
    <xf fontId="37" fillId="0" borderId="46" numFmtId="4" xfId="0" applyNumberFormat="1" applyFont="1" applyBorder="1" applyAlignment="1" applyProtection="1">
      <alignment horizontal="center" vertical="center" wrapText="1"/>
    </xf>
    <xf fontId="33" fillId="0" borderId="46" numFmtId="4" xfId="0" applyNumberFormat="1" applyFont="1" applyBorder="1" applyAlignment="1">
      <alignment horizontal="center" vertical="center" wrapText="1"/>
    </xf>
    <xf fontId="33" fillId="0" borderId="46" numFmtId="0" xfId="0" applyFont="1" applyBorder="1" applyAlignment="1">
      <alignment horizontal="center" vertical="center"/>
    </xf>
    <xf fontId="33" fillId="0" borderId="46" numFmtId="4" xfId="0" applyNumberFormat="1" applyFont="1" applyBorder="1" applyAlignment="1">
      <alignment horizontal="center" vertical="center"/>
    </xf>
    <xf fontId="11" fillId="0" borderId="0" numFmtId="0" xfId="0" applyFont="1" applyAlignment="1">
      <alignment horizontal="center" vertical="center" wrapText="1"/>
    </xf>
    <xf fontId="11" fillId="0" borderId="39" numFmtId="0" xfId="0" applyFont="1" applyBorder="1" applyAlignment="1">
      <alignment horizontal="center" vertical="center" wrapText="1"/>
    </xf>
    <xf fontId="21" fillId="0" borderId="49" numFmtId="0" xfId="0" applyFont="1" applyBorder="1" applyAlignment="1">
      <alignment horizontal="center" vertical="center"/>
    </xf>
    <xf fontId="21" fillId="0" borderId="26" numFmtId="0" xfId="0" applyFont="1" applyBorder="1" applyAlignment="1">
      <alignment horizontal="center" vertical="center"/>
    </xf>
    <xf fontId="21" fillId="0" borderId="28" numFmtId="0" xfId="0" applyFont="1" applyBorder="1" applyAlignment="1">
      <alignment horizontal="center" vertical="center"/>
    </xf>
    <xf fontId="18" fillId="0" borderId="42" numFmtId="0" xfId="0" applyFont="1" applyBorder="1" applyAlignment="1">
      <alignment horizontal="center"/>
    </xf>
    <xf fontId="11" fillId="0" borderId="11" numFmtId="0" xfId="0" applyFont="1" applyBorder="1" applyAlignment="1">
      <alignment horizontal="center" vertical="center"/>
    </xf>
    <xf fontId="11" fillId="0" borderId="70" numFmtId="0" xfId="0" applyFont="1" applyBorder="1" applyAlignment="1">
      <alignment horizontal="center" vertical="center" wrapText="1"/>
    </xf>
    <xf fontId="18" fillId="0" borderId="24" numFmtId="0" xfId="0" applyFont="1" applyBorder="1" applyAlignment="1">
      <alignment horizontal="center"/>
    </xf>
    <xf fontId="18" fillId="0" borderId="32" numFmtId="0" xfId="0" applyFont="1" applyBorder="1" applyAlignment="1">
      <alignment horizontal="center"/>
    </xf>
    <xf fontId="18" fillId="0" borderId="9" numFmtId="0" xfId="0" applyFont="1" applyBorder="1" applyAlignment="1">
      <alignment horizontal="center" vertical="center" wrapText="1"/>
    </xf>
    <xf fontId="18" fillId="0" borderId="8" numFmtId="0" xfId="0" applyFont="1" applyBorder="1" applyAlignment="1">
      <alignment horizontal="center" vertical="center" wrapText="1"/>
    </xf>
    <xf fontId="18" fillId="0" borderId="10" numFmtId="0" xfId="0" applyFont="1" applyBorder="1" applyAlignment="1">
      <alignment horizontal="center" vertical="center" wrapText="1"/>
    </xf>
    <xf fontId="18" fillId="0" borderId="37" numFmtId="0" xfId="0" applyFont="1" applyBorder="1" applyAlignment="1">
      <alignment horizontal="center" wrapText="1"/>
    </xf>
    <xf fontId="18" fillId="0" borderId="22" numFmtId="0" xfId="0" applyFont="1" applyBorder="1" applyAlignment="1">
      <alignment horizontal="center" wrapText="1"/>
    </xf>
    <xf fontId="18" fillId="0" borderId="32" numFmtId="0" xfId="0" applyFont="1" applyBorder="1" applyAlignment="1">
      <alignment horizontal="center" vertical="center" wrapText="1"/>
    </xf>
    <xf fontId="18" fillId="0" borderId="7" numFmtId="0" xfId="0" applyFont="1" applyBorder="1" applyAlignment="1">
      <alignment horizontal="center" vertical="center" wrapText="1"/>
    </xf>
    <xf fontId="18" fillId="0" borderId="24" numFmtId="0" xfId="0" applyFont="1" applyBorder="1" applyAlignment="1">
      <alignment horizontal="center" vertical="center" wrapText="1"/>
    </xf>
    <xf fontId="16" fillId="0" borderId="22" numFmtId="0" xfId="0" applyFont="1" applyBorder="1" applyAlignment="1">
      <alignment horizontal="center" vertical="center"/>
    </xf>
    <xf fontId="16" fillId="0" borderId="17" numFmtId="0" xfId="0" applyFont="1" applyBorder="1" applyAlignment="1">
      <alignment horizontal="center" vertical="center"/>
    </xf>
    <xf fontId="16" fillId="0" borderId="34" numFmtId="0" xfId="0" applyFont="1" applyBorder="1" applyAlignment="1">
      <alignment horizontal="center" vertical="center"/>
    </xf>
    <xf fontId="18" fillId="0" borderId="22" numFmtId="0" xfId="0" applyFont="1" applyBorder="1" applyAlignment="1">
      <alignment horizontal="center" vertical="center"/>
    </xf>
    <xf fontId="18" fillId="0" borderId="17" numFmtId="0" xfId="0" applyFont="1" applyBorder="1" applyAlignment="1">
      <alignment horizontal="center" vertical="center"/>
    </xf>
    <xf fontId="18" fillId="0" borderId="34" numFmtId="0" xfId="0" applyFont="1" applyBorder="1" applyAlignment="1">
      <alignment horizontal="center" vertical="center"/>
    </xf>
    <xf fontId="11" fillId="0" borderId="68" numFmtId="0" xfId="0" applyFont="1" applyBorder="1" applyAlignment="1">
      <alignment horizontal="center" vertical="center" wrapText="1"/>
    </xf>
    <xf fontId="11" fillId="0" borderId="34" numFmtId="0" xfId="0" applyFont="1" applyBorder="1" applyAlignment="1">
      <alignment horizontal="center" vertical="center" wrapText="1"/>
    </xf>
    <xf fontId="11" fillId="0" borderId="37" numFmtId="0" xfId="0" applyFont="1" applyBorder="1" applyAlignment="1">
      <alignment vertical="top" wrapText="1"/>
    </xf>
    <xf fontId="11" fillId="0" borderId="22" numFmtId="2" xfId="0" applyNumberFormat="1" applyFont="1" applyBorder="1"/>
    <xf fontId="11" fillId="0" borderId="36" numFmtId="0" xfId="0" applyFont="1" applyBorder="1"/>
    <xf fontId="11" fillId="0" borderId="34" numFmtId="2" xfId="0" applyNumberFormat="1" applyFont="1" applyBorder="1"/>
    <xf fontId="11" fillId="0" borderId="38" numFmtId="2" xfId="0" applyNumberFormat="1" applyFont="1" applyBorder="1"/>
    <xf fontId="11" fillId="0" borderId="62" numFmtId="2" xfId="0" applyNumberFormat="1" applyFont="1" applyBorder="1"/>
    <xf fontId="11" fillId="0" borderId="9" numFmtId="2" xfId="0" applyNumberFormat="1" applyFont="1" applyBorder="1"/>
    <xf fontId="11" fillId="0" borderId="69" numFmtId="0" xfId="0" applyFont="1" applyBorder="1"/>
    <xf fontId="11" fillId="0" borderId="10" numFmtId="2" xfId="0" applyNumberFormat="1" applyFont="1" applyBorder="1"/>
    <xf fontId="11" fillId="0" borderId="78" numFmtId="2" xfId="0" applyNumberFormat="1" applyFont="1" applyBorder="1"/>
    <xf fontId="11" fillId="0" borderId="32" numFmtId="0" xfId="0" applyFont="1" applyBorder="1" applyAlignment="1">
      <alignment horizontal="center"/>
    </xf>
    <xf fontId="39" fillId="0" borderId="19" numFmtId="0" xfId="0" applyFont="1" applyBorder="1" applyAlignment="1">
      <alignment horizontal="center"/>
    </xf>
    <xf fontId="39" fillId="0" borderId="20" numFmtId="0" xfId="0" applyFont="1" applyBorder="1" applyAlignment="1">
      <alignment horizontal="center"/>
    </xf>
    <xf fontId="39" fillId="0" borderId="44" numFmtId="0" xfId="0" applyFont="1" applyBorder="1" applyAlignment="1">
      <alignment horizontal="center"/>
    </xf>
    <xf fontId="39" fillId="0" borderId="45" numFmtId="0" xfId="0" applyFont="1" applyBorder="1" applyAlignment="1">
      <alignment horizontal="center"/>
    </xf>
    <xf fontId="39" fillId="0" borderId="46" numFmtId="0" xfId="0" applyFont="1" applyBorder="1" applyAlignment="1">
      <alignment horizontal="center"/>
    </xf>
    <xf fontId="11" fillId="0" borderId="29" numFmtId="0" xfId="0" applyFont="1" applyBorder="1" applyAlignment="1">
      <alignment horizontal="center" vertical="center"/>
    </xf>
    <xf fontId="11" fillId="0" borderId="87" numFmtId="0" xfId="0" applyFont="1" applyBorder="1" applyAlignment="1">
      <alignment horizontal="center" vertical="center" wrapText="1"/>
    </xf>
    <xf fontId="11" fillId="0" borderId="88" numFmtId="0" xfId="0" applyFont="1" applyBorder="1" applyAlignment="1">
      <alignment horizontal="center" vertical="center" wrapText="1"/>
    </xf>
    <xf fontId="11" fillId="0" borderId="74" numFmtId="0" xfId="0" applyFont="1" applyBorder="1" applyAlignment="1">
      <alignment horizontal="center" vertical="center" wrapText="1"/>
    </xf>
    <xf fontId="11" fillId="0" borderId="75" numFmtId="0" xfId="0" applyFont="1" applyBorder="1" applyAlignment="1">
      <alignment horizontal="center" vertical="center" wrapText="1"/>
    </xf>
    <xf fontId="11" fillId="0" borderId="12" numFmtId="0" xfId="0" applyFont="1" applyBorder="1" applyAlignment="1">
      <alignment horizontal="center" vertical="center"/>
    </xf>
    <xf fontId="11" fillId="0" borderId="71" numFmtId="0" xfId="0" applyFont="1" applyBorder="1" applyAlignment="1">
      <alignment horizontal="center" vertical="center"/>
    </xf>
    <xf fontId="11" fillId="0" borderId="43" numFmtId="0" xfId="0" applyFont="1" applyBorder="1" applyAlignment="1">
      <alignment horizontal="center" vertical="center" wrapText="1"/>
    </xf>
    <xf fontId="11" fillId="0" borderId="22" numFmtId="0" xfId="0" applyFont="1" applyBorder="1"/>
    <xf fontId="40" fillId="2" borderId="37" numFmtId="4" xfId="0" applyNumberFormat="1" applyFont="1" applyFill="1" applyBorder="1" applyAlignment="1">
      <alignment horizontal="center" vertical="center" wrapText="1"/>
    </xf>
    <xf fontId="0" fillId="0" borderId="34" numFmtId="0" xfId="0" applyBorder="1"/>
    <xf fontId="0" fillId="0" borderId="37" numFmtId="0" xfId="0" applyBorder="1"/>
    <xf fontId="11" fillId="0" borderId="22" numFmtId="0" xfId="0" applyFont="1" applyBorder="1" applyAlignment="1">
      <alignment wrapText="1"/>
    </xf>
    <xf fontId="11" fillId="0" borderId="36" numFmtId="0" xfId="0" applyFont="1" applyBorder="1" applyAlignment="1">
      <alignment horizontal="center" vertical="center" wrapText="1"/>
    </xf>
    <xf fontId="11" fillId="0" borderId="36" numFmtId="0" xfId="0" applyFont="1" applyBorder="1" applyAlignment="1">
      <alignment wrapText="1"/>
    </xf>
    <xf fontId="11" fillId="0" borderId="22" numFmtId="0" xfId="0" applyFont="1" applyBorder="1" applyAlignment="1">
      <alignment horizontal="left" vertical="center"/>
    </xf>
    <xf fontId="11" fillId="0" borderId="89" numFmtId="0" xfId="0" applyFont="1" applyBorder="1" applyAlignment="1">
      <alignment horizontal="center" vertical="center"/>
    </xf>
    <xf fontId="11" fillId="0" borderId="90" numFmtId="0" xfId="0" applyFont="1" applyBorder="1" applyAlignment="1">
      <alignment horizontal="center" vertical="center"/>
    </xf>
    <xf fontId="11" fillId="0" borderId="48" numFmtId="4" xfId="0" applyNumberFormat="1" applyFont="1" applyBorder="1" applyAlignment="1">
      <alignment horizontal="center" vertical="center"/>
    </xf>
    <xf fontId="11" fillId="0" borderId="14" numFmtId="4" xfId="0" applyNumberFormat="1" applyFont="1" applyBorder="1" applyAlignment="1">
      <alignment horizontal="center" vertical="center"/>
    </xf>
    <xf fontId="11" fillId="0" borderId="15" numFmtId="4" xfId="0" applyNumberFormat="1" applyFont="1" applyBorder="1" applyAlignment="1">
      <alignment horizontal="center" vertical="center"/>
    </xf>
    <xf fontId="11" fillId="0" borderId="22" numFmtId="4" xfId="0" applyNumberFormat="1" applyFont="1" applyBorder="1" applyAlignment="1">
      <alignment horizontal="center" vertical="center"/>
    </xf>
    <xf fontId="11" fillId="0" borderId="17" numFmtId="4" xfId="0" applyNumberFormat="1" applyFont="1" applyBorder="1" applyAlignment="1">
      <alignment horizontal="center" vertical="center"/>
    </xf>
    <xf fontId="11" fillId="0" borderId="18" numFmtId="4" xfId="0" applyNumberFormat="1" applyFont="1" applyBorder="1" applyAlignment="1">
      <alignment horizontal="center" vertical="center"/>
    </xf>
    <xf fontId="11" fillId="0" borderId="46" numFmtId="4" xfId="0" applyNumberFormat="1" applyFont="1" applyBorder="1" applyAlignment="1">
      <alignment horizontal="center" vertical="center"/>
    </xf>
    <xf fontId="11" fillId="0" borderId="79" numFmtId="4" xfId="0" applyNumberFormat="1" applyFont="1" applyBorder="1" applyAlignment="1">
      <alignment horizontal="center" vertical="center"/>
    </xf>
    <xf fontId="11" fillId="0" borderId="0" numFmtId="0" xfId="0" applyFont="1" applyAlignment="1">
      <alignment horizontal="center"/>
    </xf>
    <xf fontId="24" fillId="0" borderId="37" numFmtId="0" xfId="0" applyFont="1" applyBorder="1" applyAlignment="1">
      <alignment horizontal="center" vertical="center" wrapText="1"/>
    </xf>
    <xf fontId="24" fillId="0" borderId="22" numFmtId="0" xfId="0" applyFont="1" applyBorder="1" applyAlignment="1">
      <alignment horizontal="center" vertical="center" wrapText="1"/>
    </xf>
    <xf fontId="24" fillId="0" borderId="87" numFmtId="0" xfId="0" applyFont="1" applyBorder="1" applyAlignment="1">
      <alignment horizontal="center" vertical="center" wrapText="1"/>
    </xf>
    <xf fontId="23" fillId="0" borderId="74" numFmtId="0" xfId="0" applyFont="1" applyBorder="1" applyAlignment="1">
      <alignment horizontal="center" vertical="center" wrapText="1"/>
    </xf>
    <xf fontId="23" fillId="0" borderId="75" numFmtId="0" xfId="0" applyFont="1" applyBorder="1" applyAlignment="1">
      <alignment horizontal="center" vertical="center" wrapText="1"/>
    </xf>
    <xf fontId="24" fillId="0" borderId="42" numFmtId="0" xfId="0" applyFont="1" applyBorder="1" applyAlignment="1">
      <alignment horizontal="center" vertical="center" wrapText="1"/>
    </xf>
    <xf fontId="23" fillId="0" borderId="37" numFmtId="0" xfId="0" applyFont="1" applyBorder="1" applyAlignment="1">
      <alignment horizontal="center" vertical="center" wrapText="1"/>
    </xf>
    <xf fontId="23" fillId="0" borderId="37" numFmtId="0" xfId="0" applyFont="1" applyBorder="1" applyAlignment="1">
      <alignment vertical="center" wrapText="1"/>
    </xf>
    <xf fontId="24" fillId="0" borderId="37" numFmtId="2" xfId="0" applyNumberFormat="1" applyFont="1" applyBorder="1" applyAlignment="1">
      <alignment horizontal="center" vertical="center" wrapText="1"/>
    </xf>
    <xf fontId="24" fillId="0" borderId="37" numFmtId="0" xfId="0" applyFont="1" applyBorder="1" applyAlignment="1">
      <alignment vertical="center" wrapText="1"/>
    </xf>
    <xf fontId="24" fillId="0" borderId="37" numFmtId="163" xfId="0" applyNumberFormat="1" applyFont="1" applyBorder="1" applyAlignment="1">
      <alignment horizontal="center" vertical="center" wrapText="1"/>
    </xf>
    <xf fontId="37" fillId="0" borderId="37" numFmtId="0" xfId="0" applyFont="1" applyBorder="1" applyAlignment="1">
      <alignment horizontal="center" vertical="center" wrapText="1"/>
    </xf>
    <xf fontId="37" fillId="0" borderId="37" numFmtId="160" xfId="9" applyNumberFormat="1" applyFont="1" applyBorder="1" applyAlignment="1">
      <alignment horizontal="center" vertical="center" wrapText="1"/>
    </xf>
    <xf fontId="15" fillId="0" borderId="37" numFmtId="0" xfId="0" applyFont="1" applyBorder="1" applyAlignment="1">
      <alignment vertical="center" wrapText="1"/>
    </xf>
    <xf fontId="12" fillId="0" borderId="37" numFmtId="0" xfId="0" applyFont="1" applyBorder="1" applyAlignment="1">
      <alignment vertical="center" wrapText="1"/>
    </xf>
    <xf fontId="7" fillId="0" borderId="37" numFmtId="0" xfId="0" applyFont="1" applyBorder="1" applyAlignment="1">
      <alignment horizontal="center" vertical="top" wrapText="1"/>
    </xf>
    <xf fontId="12" fillId="0" borderId="37" numFmtId="0" xfId="0" applyFont="1" applyBorder="1" applyAlignment="1">
      <alignment horizontal="center" vertical="center" wrapText="1"/>
    </xf>
    <xf fontId="41" fillId="0" borderId="37" numFmtId="0" xfId="0" applyFont="1" applyBorder="1" applyAlignment="1">
      <alignment horizontal="center" vertical="center"/>
    </xf>
    <xf fontId="42" fillId="0" borderId="37" numFmtId="0" xfId="0" applyFont="1" applyBorder="1" applyAlignment="1">
      <alignment horizontal="center" vertical="center" wrapText="1"/>
    </xf>
    <xf fontId="42" fillId="2" borderId="37" numFmtId="0" xfId="0" applyFont="1" applyFill="1" applyBorder="1" applyAlignment="1">
      <alignment horizontal="center" vertical="center" wrapText="1"/>
    </xf>
    <xf fontId="7" fillId="0" borderId="22" numFmtId="0" xfId="0" applyFont="1" applyBorder="1" applyAlignment="1">
      <alignment horizontal="left" vertical="top" wrapText="1"/>
    </xf>
    <xf fontId="7" fillId="0" borderId="17" numFmtId="0" xfId="0" applyFont="1" applyBorder="1" applyAlignment="1">
      <alignment horizontal="left" vertical="top" wrapText="1"/>
    </xf>
    <xf fontId="7" fillId="0" borderId="34" numFmtId="0" xfId="0" applyFont="1" applyBorder="1" applyAlignment="1">
      <alignment horizontal="left" vertical="top" wrapText="1"/>
    </xf>
    <xf fontId="15" fillId="0" borderId="37" numFmtId="0" xfId="0" applyFont="1" applyBorder="1" applyAlignment="1">
      <alignment horizontal="center" vertical="center"/>
    </xf>
    <xf fontId="12" fillId="2" borderId="37" numFmtId="0" xfId="0" applyFont="1" applyFill="1" applyBorder="1" applyAlignment="1">
      <alignment horizontal="left" vertical="top" wrapText="1"/>
    </xf>
    <xf fontId="12" fillId="2" borderId="37" numFmtId="3" xfId="0" applyNumberFormat="1" applyFont="1" applyFill="1" applyBorder="1" applyAlignment="1">
      <alignment horizontal="center" vertical="center" wrapText="1"/>
    </xf>
    <xf fontId="12" fillId="2" borderId="37" numFmtId="4" xfId="0" applyNumberFormat="1" applyFont="1" applyFill="1" applyBorder="1" applyAlignment="1">
      <alignment horizontal="center" vertical="center" wrapText="1"/>
    </xf>
    <xf fontId="12" fillId="2" borderId="37" numFmtId="0" xfId="0" applyFont="1" applyFill="1" applyBorder="1" applyAlignment="1">
      <alignment vertical="top" wrapText="1"/>
    </xf>
    <xf fontId="43" fillId="0" borderId="22" numFmtId="0" xfId="0" applyFont="1" applyBorder="1" applyAlignment="1">
      <alignment horizontal="left" vertical="center"/>
    </xf>
    <xf fontId="43" fillId="0" borderId="17" numFmtId="0" xfId="0" applyFont="1" applyBorder="1" applyAlignment="1">
      <alignment horizontal="left" vertical="center"/>
    </xf>
    <xf fontId="43" fillId="0" borderId="34" numFmtId="0" xfId="0" applyFont="1" applyBorder="1" applyAlignment="1">
      <alignment horizontal="left" vertical="center"/>
    </xf>
    <xf fontId="12" fillId="0" borderId="37" numFmtId="0" xfId="0" applyFont="1" applyBorder="1"/>
    <xf fontId="12" fillId="0" borderId="37" numFmtId="3" xfId="0" applyNumberFormat="1" applyFont="1" applyBorder="1" applyAlignment="1">
      <alignment horizontal="center" vertical="center"/>
    </xf>
    <xf fontId="12" fillId="0" borderId="37" numFmtId="4" xfId="0" applyNumberFormat="1" applyFont="1" applyBorder="1" applyAlignment="1">
      <alignment horizontal="center" vertical="center"/>
    </xf>
    <xf fontId="15" fillId="0" borderId="37" numFmtId="0" xfId="0" applyFont="1" applyBorder="1"/>
    <xf fontId="15" fillId="0" borderId="37" numFmtId="3" xfId="0" applyNumberFormat="1" applyFont="1" applyBorder="1" applyAlignment="1">
      <alignment horizontal="center" vertical="center"/>
    </xf>
    <xf fontId="15" fillId="0" borderId="37" numFmtId="4" xfId="0" applyNumberFormat="1" applyFont="1" applyBorder="1" applyAlignment="1">
      <alignment horizontal="center" vertical="center"/>
    </xf>
    <xf fontId="15" fillId="0" borderId="22" numFmtId="4" xfId="0" applyNumberFormat="1" applyFont="1" applyBorder="1" applyAlignment="1">
      <alignment horizontal="right" vertical="center"/>
    </xf>
    <xf fontId="15" fillId="0" borderId="8" numFmtId="4" xfId="0" applyNumberFormat="1" applyFont="1" applyBorder="1" applyAlignment="1">
      <alignment horizontal="right" vertical="center"/>
    </xf>
    <xf fontId="15" fillId="0" borderId="17" numFmtId="4" xfId="0" applyNumberFormat="1" applyFont="1" applyBorder="1" applyAlignment="1">
      <alignment horizontal="right" vertical="center"/>
    </xf>
    <xf fontId="15" fillId="0" borderId="34" numFmtId="4" xfId="0" applyNumberFormat="1" applyFont="1" applyBorder="1" applyAlignment="1">
      <alignment horizontal="right" vertical="center"/>
    </xf>
    <xf fontId="15" fillId="0" borderId="17" numFmtId="0" xfId="0" applyFont="1" applyBorder="1" applyAlignment="1">
      <alignment horizontal="right" vertical="center"/>
    </xf>
    <xf fontId="15" fillId="0" borderId="34" numFmtId="0" xfId="0" applyFont="1" applyBorder="1" applyAlignment="1">
      <alignment horizontal="right" vertical="center"/>
    </xf>
    <xf fontId="15" fillId="0" borderId="8" numFmtId="0" xfId="0" applyFont="1" applyBorder="1"/>
    <xf fontId="11" fillId="0" borderId="8" numFmtId="2" xfId="0" applyNumberFormat="1" applyFont="1" applyBorder="1" applyAlignment="1">
      <alignment horizontal="center"/>
    </xf>
    <xf fontId="0" fillId="0" borderId="0" numFmtId="0" xfId="0" applyAlignment="1">
      <alignment horizontal="right"/>
    </xf>
    <xf fontId="21" fillId="0" borderId="37" numFmtId="0" xfId="0" applyFont="1" applyBorder="1" applyAlignment="1">
      <alignment horizontal="center"/>
    </xf>
    <xf fontId="11" fillId="0" borderId="37" numFmtId="0" xfId="0" applyFont="1" applyBorder="1" applyAlignment="1">
      <alignment horizontal="left" vertical="top" wrapText="1"/>
    </xf>
  </cellXfs>
  <cellStyles count="10">
    <cellStyle name="xl40" xfId="1"/>
    <cellStyle name="xl42" xfId="2"/>
    <cellStyle name="xl43" xfId="3"/>
    <cellStyle name="xl44" xfId="4"/>
    <cellStyle name="xl51" xfId="5"/>
    <cellStyle name="xl52" xfId="6"/>
    <cellStyle name="xl53" xfId="7"/>
    <cellStyle name="Обычный" xfId="0" builtinId="0"/>
    <cellStyle name="Обычный 3" xfId="8"/>
    <cellStyle name="Финансовый" xfId="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13" Type="http://schemas.openxmlformats.org/officeDocument/2006/relationships/worksheet" Target="worksheets/sheet13.xml"/><Relationship  Id="rId24" Type="http://schemas.openxmlformats.org/officeDocument/2006/relationships/styles" Target="styles.xml"/><Relationship  Id="rId11" Type="http://schemas.openxmlformats.org/officeDocument/2006/relationships/worksheet" Target="worksheets/sheet11.xml"/><Relationship  Id="rId18" Type="http://schemas.openxmlformats.org/officeDocument/2006/relationships/worksheet" Target="worksheets/sheet18.xml"/><Relationship  Id="rId17" Type="http://schemas.openxmlformats.org/officeDocument/2006/relationships/worksheet" Target="worksheets/sheet17.xml"/><Relationship  Id="rId10" Type="http://schemas.openxmlformats.org/officeDocument/2006/relationships/worksheet" Target="worksheets/sheet10.xml"/><Relationship  Id="rId15" Type="http://schemas.openxmlformats.org/officeDocument/2006/relationships/worksheet" Target="worksheets/sheet15.xml"/><Relationship  Id="rId9" Type="http://schemas.openxmlformats.org/officeDocument/2006/relationships/worksheet" Target="worksheets/sheet9.xml"/><Relationship  Id="rId20" Type="http://schemas.openxmlformats.org/officeDocument/2006/relationships/worksheet" Target="worksheets/sheet20.xml"/><Relationship  Id="rId19" Type="http://schemas.openxmlformats.org/officeDocument/2006/relationships/worksheet" Target="worksheets/sheet19.xml"/><Relationship  Id="rId8" Type="http://schemas.openxmlformats.org/officeDocument/2006/relationships/worksheet" Target="worksheets/sheet8.xml"/><Relationship  Id="rId7" Type="http://schemas.openxmlformats.org/officeDocument/2006/relationships/worksheet" Target="worksheets/sheet7.xml"/><Relationship  Id="rId14" Type="http://schemas.openxmlformats.org/officeDocument/2006/relationships/worksheet" Target="worksheets/sheet14.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16" Type="http://schemas.openxmlformats.org/officeDocument/2006/relationships/worksheet" Target="worksheets/sheet16.xml"/><Relationship  Id="rId12" Type="http://schemas.openxmlformats.org/officeDocument/2006/relationships/worksheet" Target="worksheets/sheet12.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view="pageBreakPreview" topLeftCell="A296" zoomScale="90" workbookViewId="0">
      <selection activeCell="DW402" activeCellId="0" sqref="DW402:EF402"/>
    </sheetView>
  </sheetViews>
  <sheetFormatPr defaultColWidth="1" defaultRowHeight="14.25"/>
  <cols>
    <col min="1" max="18" style="1" width="1"/>
    <col customWidth="1" min="19" max="19" style="1" width="1"/>
    <col min="20" max="65" style="1" width="1"/>
    <col customWidth="1" min="66" max="66" style="1" width="1"/>
    <col min="67" max="69" style="1" width="1"/>
    <col customWidth="1" min="70" max="70" style="1" width="1"/>
    <col min="71" max="81" style="1" width="1"/>
    <col customWidth="1" min="82" max="83" style="1" width="1"/>
    <col min="84" max="86" style="1" width="1"/>
    <col customWidth="1" min="87" max="87" style="1" width="2.42578125"/>
    <col customWidth="1" min="88" max="88" style="1" width="0.28515625"/>
    <col customWidth="1" hidden="1" min="89" max="89" style="1" width="1"/>
    <col min="90" max="95" style="1" width="1"/>
    <col customWidth="1" min="96" max="96" style="1" width="1"/>
    <col min="97" max="124" style="1" width="1"/>
    <col customWidth="1" min="125" max="125" style="1" width="0.85546875"/>
    <col customWidth="1" hidden="1" min="126" max="126" style="1" width="1"/>
    <col min="127" max="160" style="1" width="1"/>
    <col customWidth="1" min="161" max="161" style="1" width="5.85546875"/>
    <col customWidth="1" hidden="1" min="162" max="167" style="1" width="1"/>
    <col min="168" max="274" style="1" width="1"/>
    <col customWidth="1" min="275" max="275" style="1" width="1"/>
    <col min="276" max="321" style="1" width="1"/>
    <col customWidth="1" min="322" max="322" style="1" width="1"/>
    <col min="323" max="325" style="1" width="1"/>
    <col customWidth="1" min="326" max="326" style="1" width="1"/>
    <col min="327" max="337" style="1" width="1"/>
    <col customWidth="1" min="338" max="339" style="1" width="1"/>
    <col min="340" max="530" style="1" width="1"/>
    <col customWidth="1" min="531" max="531" style="1" width="1"/>
    <col min="532" max="577" style="1" width="1"/>
    <col customWidth="1" min="578" max="578" style="1" width="1"/>
    <col min="579" max="581" style="1" width="1"/>
    <col customWidth="1" min="582" max="582" style="1" width="1"/>
    <col min="583" max="593" style="1" width="1"/>
    <col customWidth="1" min="594" max="595" style="1" width="1"/>
    <col min="596" max="786" style="1" width="1"/>
    <col customWidth="1" min="787" max="787" style="1" width="1"/>
    <col min="788" max="833" style="1" width="1"/>
    <col customWidth="1" min="834" max="834" style="1" width="1"/>
    <col min="835" max="837" style="1" width="1"/>
    <col customWidth="1" min="838" max="838" style="1" width="1"/>
    <col min="839" max="849" style="1" width="1"/>
    <col customWidth="1" min="850" max="851" style="1" width="1"/>
    <col min="852" max="1042" style="1" width="1"/>
    <col customWidth="1" min="1043" max="1043" style="1" width="1"/>
    <col min="1044" max="1089" style="1" width="1"/>
    <col customWidth="1" min="1090" max="1090" style="1" width="1"/>
    <col min="1091" max="1093" style="1" width="1"/>
    <col customWidth="1" min="1094" max="1094" style="1" width="1"/>
    <col min="1095" max="1105" style="1" width="1"/>
    <col customWidth="1" min="1106" max="1107" style="1" width="1"/>
    <col min="1108" max="1298" style="1" width="1"/>
    <col customWidth="1" min="1299" max="1299" style="1" width="1"/>
    <col min="1300" max="1345" style="1" width="1"/>
    <col customWidth="1" min="1346" max="1346" style="1" width="1"/>
    <col min="1347" max="1349" style="1" width="1"/>
    <col customWidth="1" min="1350" max="1350" style="1" width="1"/>
    <col min="1351" max="1361" style="1" width="1"/>
    <col customWidth="1" min="1362" max="1363" style="1" width="1"/>
    <col min="1364" max="1554" style="1" width="1"/>
    <col customWidth="1" min="1555" max="1555" style="1" width="1"/>
    <col min="1556" max="1601" style="1" width="1"/>
    <col customWidth="1" min="1602" max="1602" style="1" width="1"/>
    <col min="1603" max="1605" style="1" width="1"/>
    <col customWidth="1" min="1606" max="1606" style="1" width="1"/>
    <col min="1607" max="1617" style="1" width="1"/>
    <col customWidth="1" min="1618" max="1619" style="1" width="1"/>
    <col min="1620" max="1810" style="1" width="1"/>
    <col customWidth="1" min="1811" max="1811" style="1" width="1"/>
    <col min="1812" max="1857" style="1" width="1"/>
    <col customWidth="1" min="1858" max="1858" style="1" width="1"/>
    <col min="1859" max="1861" style="1" width="1"/>
    <col customWidth="1" min="1862" max="1862" style="1" width="1"/>
    <col min="1863" max="1873" style="1" width="1"/>
    <col customWidth="1" min="1874" max="1875" style="1" width="1"/>
    <col min="1876" max="2066" style="1" width="1"/>
    <col customWidth="1" min="2067" max="2067" style="1" width="1"/>
    <col min="2068" max="2113" style="1" width="1"/>
    <col customWidth="1" min="2114" max="2114" style="1" width="1"/>
    <col min="2115" max="2117" style="1" width="1"/>
    <col customWidth="1" min="2118" max="2118" style="1" width="1"/>
    <col min="2119" max="2129" style="1" width="1"/>
    <col customWidth="1" min="2130" max="2131" style="1" width="1"/>
    <col min="2132" max="2322" style="1" width="1"/>
    <col customWidth="1" min="2323" max="2323" style="1" width="1"/>
    <col min="2324" max="2369" style="1" width="1"/>
    <col customWidth="1" min="2370" max="2370" style="1" width="1"/>
    <col min="2371" max="2373" style="1" width="1"/>
    <col customWidth="1" min="2374" max="2374" style="1" width="1"/>
    <col min="2375" max="2385" style="1" width="1"/>
    <col customWidth="1" min="2386" max="2387" style="1" width="1"/>
    <col min="2388" max="2578" style="1" width="1"/>
    <col customWidth="1" min="2579" max="2579" style="1" width="1"/>
    <col min="2580" max="2625" style="1" width="1"/>
    <col customWidth="1" min="2626" max="2626" style="1" width="1"/>
    <col min="2627" max="2629" style="1" width="1"/>
    <col customWidth="1" min="2630" max="2630" style="1" width="1"/>
    <col min="2631" max="2641" style="1" width="1"/>
    <col customWidth="1" min="2642" max="2643" style="1" width="1"/>
    <col min="2644" max="2834" style="1" width="1"/>
    <col customWidth="1" min="2835" max="2835" style="1" width="1"/>
    <col min="2836" max="2881" style="1" width="1"/>
    <col customWidth="1" min="2882" max="2882" style="1" width="1"/>
    <col min="2883" max="2885" style="1" width="1"/>
    <col customWidth="1" min="2886" max="2886" style="1" width="1"/>
    <col min="2887" max="2897" style="1" width="1"/>
    <col customWidth="1" min="2898" max="2899" style="1" width="1"/>
    <col min="2900" max="3090" style="1" width="1"/>
    <col customWidth="1" min="3091" max="3091" style="1" width="1"/>
    <col min="3092" max="3137" style="1" width="1"/>
    <col customWidth="1" min="3138" max="3138" style="1" width="1"/>
    <col min="3139" max="3141" style="1" width="1"/>
    <col customWidth="1" min="3142" max="3142" style="1" width="1"/>
    <col min="3143" max="3153" style="1" width="1"/>
    <col customWidth="1" min="3154" max="3155" style="1" width="1"/>
    <col min="3156" max="3346" style="1" width="1"/>
    <col customWidth="1" min="3347" max="3347" style="1" width="1"/>
    <col min="3348" max="3393" style="1" width="1"/>
    <col customWidth="1" min="3394" max="3394" style="1" width="1"/>
    <col min="3395" max="3397" style="1" width="1"/>
    <col customWidth="1" min="3398" max="3398" style="1" width="1"/>
    <col min="3399" max="3409" style="1" width="1"/>
    <col customWidth="1" min="3410" max="3411" style="1" width="1"/>
    <col min="3412" max="3602" style="1" width="1"/>
    <col customWidth="1" min="3603" max="3603" style="1" width="1"/>
    <col min="3604" max="3649" style="1" width="1"/>
    <col customWidth="1" min="3650" max="3650" style="1" width="1"/>
    <col min="3651" max="3653" style="1" width="1"/>
    <col customWidth="1" min="3654" max="3654" style="1" width="1"/>
    <col min="3655" max="3665" style="1" width="1"/>
    <col customWidth="1" min="3666" max="3667" style="1" width="1"/>
    <col min="3668" max="3858" style="1" width="1"/>
    <col customWidth="1" min="3859" max="3859" style="1" width="1"/>
    <col min="3860" max="3905" style="1" width="1"/>
    <col customWidth="1" min="3906" max="3906" style="1" width="1"/>
    <col min="3907" max="3909" style="1" width="1"/>
    <col customWidth="1" min="3910" max="3910" style="1" width="1"/>
    <col min="3911" max="3921" style="1" width="1"/>
    <col customWidth="1" min="3922" max="3923" style="1" width="1"/>
    <col min="3924" max="4114" style="1" width="1"/>
    <col customWidth="1" min="4115" max="4115" style="1" width="1"/>
    <col min="4116" max="4161" style="1" width="1"/>
    <col customWidth="1" min="4162" max="4162" style="1" width="1"/>
    <col min="4163" max="4165" style="1" width="1"/>
    <col customWidth="1" min="4166" max="4166" style="1" width="1"/>
    <col min="4167" max="4177" style="1" width="1"/>
    <col customWidth="1" min="4178" max="4179" style="1" width="1"/>
    <col min="4180" max="4370" style="1" width="1"/>
    <col customWidth="1" min="4371" max="4371" style="1" width="1"/>
    <col min="4372" max="4417" style="1" width="1"/>
    <col customWidth="1" min="4418" max="4418" style="1" width="1"/>
    <col min="4419" max="4421" style="1" width="1"/>
    <col customWidth="1" min="4422" max="4422" style="1" width="1"/>
    <col min="4423" max="4433" style="1" width="1"/>
    <col customWidth="1" min="4434" max="4435" style="1" width="1"/>
    <col min="4436" max="4626" style="1" width="1"/>
    <col customWidth="1" min="4627" max="4627" style="1" width="1"/>
    <col min="4628" max="4673" style="1" width="1"/>
    <col customWidth="1" min="4674" max="4674" style="1" width="1"/>
    <col min="4675" max="4677" style="1" width="1"/>
    <col customWidth="1" min="4678" max="4678" style="1" width="1"/>
    <col min="4679" max="4689" style="1" width="1"/>
    <col customWidth="1" min="4690" max="4691" style="1" width="1"/>
    <col min="4692" max="4882" style="1" width="1"/>
    <col customWidth="1" min="4883" max="4883" style="1" width="1"/>
    <col min="4884" max="4929" style="1" width="1"/>
    <col customWidth="1" min="4930" max="4930" style="1" width="1"/>
    <col min="4931" max="4933" style="1" width="1"/>
    <col customWidth="1" min="4934" max="4934" style="1" width="1"/>
    <col min="4935" max="4945" style="1" width="1"/>
    <col customWidth="1" min="4946" max="4947" style="1" width="1"/>
    <col min="4948" max="5138" style="1" width="1"/>
    <col customWidth="1" min="5139" max="5139" style="1" width="1"/>
    <col min="5140" max="5185" style="1" width="1"/>
    <col customWidth="1" min="5186" max="5186" style="1" width="1"/>
    <col min="5187" max="5189" style="1" width="1"/>
    <col customWidth="1" min="5190" max="5190" style="1" width="1"/>
    <col min="5191" max="5201" style="1" width="1"/>
    <col customWidth="1" min="5202" max="5203" style="1" width="1"/>
    <col min="5204" max="5394" style="1" width="1"/>
    <col customWidth="1" min="5395" max="5395" style="1" width="1"/>
    <col min="5396" max="5441" style="1" width="1"/>
    <col customWidth="1" min="5442" max="5442" style="1" width="1"/>
    <col min="5443" max="5445" style="1" width="1"/>
    <col customWidth="1" min="5446" max="5446" style="1" width="1"/>
    <col min="5447" max="5457" style="1" width="1"/>
    <col customWidth="1" min="5458" max="5459" style="1" width="1"/>
    <col min="5460" max="5650" style="1" width="1"/>
    <col customWidth="1" min="5651" max="5651" style="1" width="1"/>
    <col min="5652" max="5697" style="1" width="1"/>
    <col customWidth="1" min="5698" max="5698" style="1" width="1"/>
    <col min="5699" max="5701" style="1" width="1"/>
    <col customWidth="1" min="5702" max="5702" style="1" width="1"/>
    <col min="5703" max="5713" style="1" width="1"/>
    <col customWidth="1" min="5714" max="5715" style="1" width="1"/>
    <col min="5716" max="5906" style="1" width="1"/>
    <col customWidth="1" min="5907" max="5907" style="1" width="1"/>
    <col min="5908" max="5953" style="1" width="1"/>
    <col customWidth="1" min="5954" max="5954" style="1" width="1"/>
    <col min="5955" max="5957" style="1" width="1"/>
    <col customWidth="1" min="5958" max="5958" style="1" width="1"/>
    <col min="5959" max="5969" style="1" width="1"/>
    <col customWidth="1" min="5970" max="5971" style="1" width="1"/>
    <col min="5972" max="6162" style="1" width="1"/>
    <col customWidth="1" min="6163" max="6163" style="1" width="1"/>
    <col min="6164" max="6209" style="1" width="1"/>
    <col customWidth="1" min="6210" max="6210" style="1" width="1"/>
    <col min="6211" max="6213" style="1" width="1"/>
    <col customWidth="1" min="6214" max="6214" style="1" width="1"/>
    <col min="6215" max="6225" style="1" width="1"/>
    <col customWidth="1" min="6226" max="6227" style="1" width="1"/>
    <col min="6228" max="6418" style="1" width="1"/>
    <col customWidth="1" min="6419" max="6419" style="1" width="1"/>
    <col min="6420" max="6465" style="1" width="1"/>
    <col customWidth="1" min="6466" max="6466" style="1" width="1"/>
    <col min="6467" max="6469" style="1" width="1"/>
    <col customWidth="1" min="6470" max="6470" style="1" width="1"/>
    <col min="6471" max="6481" style="1" width="1"/>
    <col customWidth="1" min="6482" max="6483" style="1" width="1"/>
    <col min="6484" max="6674" style="1" width="1"/>
    <col customWidth="1" min="6675" max="6675" style="1" width="1"/>
    <col min="6676" max="6721" style="1" width="1"/>
    <col customWidth="1" min="6722" max="6722" style="1" width="1"/>
    <col min="6723" max="6725" style="1" width="1"/>
    <col customWidth="1" min="6726" max="6726" style="1" width="1"/>
    <col min="6727" max="6737" style="1" width="1"/>
    <col customWidth="1" min="6738" max="6739" style="1" width="1"/>
    <col min="6740" max="6930" style="1" width="1"/>
    <col customWidth="1" min="6931" max="6931" style="1" width="1"/>
    <col min="6932" max="6977" style="1" width="1"/>
    <col customWidth="1" min="6978" max="6978" style="1" width="1"/>
    <col min="6979" max="6981" style="1" width="1"/>
    <col customWidth="1" min="6982" max="6982" style="1" width="1"/>
    <col min="6983" max="6993" style="1" width="1"/>
    <col customWidth="1" min="6994" max="6995" style="1" width="1"/>
    <col min="6996" max="7186" style="1" width="1"/>
    <col customWidth="1" min="7187" max="7187" style="1" width="1"/>
    <col min="7188" max="7233" style="1" width="1"/>
    <col customWidth="1" min="7234" max="7234" style="1" width="1"/>
    <col min="7235" max="7237" style="1" width="1"/>
    <col customWidth="1" min="7238" max="7238" style="1" width="1"/>
    <col min="7239" max="7249" style="1" width="1"/>
    <col customWidth="1" min="7250" max="7251" style="1" width="1"/>
    <col min="7252" max="7442" style="1" width="1"/>
    <col customWidth="1" min="7443" max="7443" style="1" width="1"/>
    <col min="7444" max="7489" style="1" width="1"/>
    <col customWidth="1" min="7490" max="7490" style="1" width="1"/>
    <col min="7491" max="7493" style="1" width="1"/>
    <col customWidth="1" min="7494" max="7494" style="1" width="1"/>
    <col min="7495" max="7505" style="1" width="1"/>
    <col customWidth="1" min="7506" max="7507" style="1" width="1"/>
    <col min="7508" max="7698" style="1" width="1"/>
    <col customWidth="1" min="7699" max="7699" style="1" width="1"/>
    <col min="7700" max="7745" style="1" width="1"/>
    <col customWidth="1" min="7746" max="7746" style="1" width="1"/>
    <col min="7747" max="7749" style="1" width="1"/>
    <col customWidth="1" min="7750" max="7750" style="1" width="1"/>
    <col min="7751" max="7761" style="1" width="1"/>
    <col customWidth="1" min="7762" max="7763" style="1" width="1"/>
    <col min="7764" max="7954" style="1" width="1"/>
    <col customWidth="1" min="7955" max="7955" style="1" width="1"/>
    <col min="7956" max="8001" style="1" width="1"/>
    <col customWidth="1" min="8002" max="8002" style="1" width="1"/>
    <col min="8003" max="8005" style="1" width="1"/>
    <col customWidth="1" min="8006" max="8006" style="1" width="1"/>
    <col min="8007" max="8017" style="1" width="1"/>
    <col customWidth="1" min="8018" max="8019" style="1" width="1"/>
    <col min="8020" max="8210" style="1" width="1"/>
    <col customWidth="1" min="8211" max="8211" style="1" width="1"/>
    <col min="8212" max="8257" style="1" width="1"/>
    <col customWidth="1" min="8258" max="8258" style="1" width="1"/>
    <col min="8259" max="8261" style="1" width="1"/>
    <col customWidth="1" min="8262" max="8262" style="1" width="1"/>
    <col min="8263" max="8273" style="1" width="1"/>
    <col customWidth="1" min="8274" max="8275" style="1" width="1"/>
    <col min="8276" max="8466" style="1" width="1"/>
    <col customWidth="1" min="8467" max="8467" style="1" width="1"/>
    <col min="8468" max="8513" style="1" width="1"/>
    <col customWidth="1" min="8514" max="8514" style="1" width="1"/>
    <col min="8515" max="8517" style="1" width="1"/>
    <col customWidth="1" min="8518" max="8518" style="1" width="1"/>
    <col min="8519" max="8529" style="1" width="1"/>
    <col customWidth="1" min="8530" max="8531" style="1" width="1"/>
    <col min="8532" max="8722" style="1" width="1"/>
    <col customWidth="1" min="8723" max="8723" style="1" width="1"/>
    <col min="8724" max="8769" style="1" width="1"/>
    <col customWidth="1" min="8770" max="8770" style="1" width="1"/>
    <col min="8771" max="8773" style="1" width="1"/>
    <col customWidth="1" min="8774" max="8774" style="1" width="1"/>
    <col min="8775" max="8785" style="1" width="1"/>
    <col customWidth="1" min="8786" max="8787" style="1" width="1"/>
    <col min="8788" max="8978" style="1" width="1"/>
    <col customWidth="1" min="8979" max="8979" style="1" width="1"/>
    <col min="8980" max="9025" style="1" width="1"/>
    <col customWidth="1" min="9026" max="9026" style="1" width="1"/>
    <col min="9027" max="9029" style="1" width="1"/>
    <col customWidth="1" min="9030" max="9030" style="1" width="1"/>
    <col min="9031" max="9041" style="1" width="1"/>
    <col customWidth="1" min="9042" max="9043" style="1" width="1"/>
    <col min="9044" max="9234" style="1" width="1"/>
    <col customWidth="1" min="9235" max="9235" style="1" width="1"/>
    <col min="9236" max="9281" style="1" width="1"/>
    <col customWidth="1" min="9282" max="9282" style="1" width="1"/>
    <col min="9283" max="9285" style="1" width="1"/>
    <col customWidth="1" min="9286" max="9286" style="1" width="1"/>
    <col min="9287" max="9297" style="1" width="1"/>
    <col customWidth="1" min="9298" max="9299" style="1" width="1"/>
    <col min="9300" max="9490" style="1" width="1"/>
    <col customWidth="1" min="9491" max="9491" style="1" width="1"/>
    <col min="9492" max="9537" style="1" width="1"/>
    <col customWidth="1" min="9538" max="9538" style="1" width="1"/>
    <col min="9539" max="9541" style="1" width="1"/>
    <col customWidth="1" min="9542" max="9542" style="1" width="1"/>
    <col min="9543" max="9553" style="1" width="1"/>
    <col customWidth="1" min="9554" max="9555" style="1" width="1"/>
    <col min="9556" max="9746" style="1" width="1"/>
    <col customWidth="1" min="9747" max="9747" style="1" width="1"/>
    <col min="9748" max="9793" style="1" width="1"/>
    <col customWidth="1" min="9794" max="9794" style="1" width="1"/>
    <col min="9795" max="9797" style="1" width="1"/>
    <col customWidth="1" min="9798" max="9798" style="1" width="1"/>
    <col min="9799" max="9809" style="1" width="1"/>
    <col customWidth="1" min="9810" max="9811" style="1" width="1"/>
    <col min="9812" max="10002" style="1" width="1"/>
    <col customWidth="1" min="10003" max="10003" style="1" width="1"/>
    <col min="10004" max="10049" style="1" width="1"/>
    <col customWidth="1" min="10050" max="10050" style="1" width="1"/>
    <col min="10051" max="10053" style="1" width="1"/>
    <col customWidth="1" min="10054" max="10054" style="1" width="1"/>
    <col min="10055" max="10065" style="1" width="1"/>
    <col customWidth="1" min="10066" max="10067" style="1" width="1"/>
    <col min="10068" max="10258" style="1" width="1"/>
    <col customWidth="1" min="10259" max="10259" style="1" width="1"/>
    <col min="10260" max="10305" style="1" width="1"/>
    <col customWidth="1" min="10306" max="10306" style="1" width="1"/>
    <col min="10307" max="10309" style="1" width="1"/>
    <col customWidth="1" min="10310" max="10310" style="1" width="1"/>
    <col min="10311" max="10321" style="1" width="1"/>
    <col customWidth="1" min="10322" max="10323" style="1" width="1"/>
    <col min="10324" max="10514" style="1" width="1"/>
    <col customWidth="1" min="10515" max="10515" style="1" width="1"/>
    <col min="10516" max="10561" style="1" width="1"/>
    <col customWidth="1" min="10562" max="10562" style="1" width="1"/>
    <col min="10563" max="10565" style="1" width="1"/>
    <col customWidth="1" min="10566" max="10566" style="1" width="1"/>
    <col min="10567" max="10577" style="1" width="1"/>
    <col customWidth="1" min="10578" max="10579" style="1" width="1"/>
    <col min="10580" max="10770" style="1" width="1"/>
    <col customWidth="1" min="10771" max="10771" style="1" width="1"/>
    <col min="10772" max="10817" style="1" width="1"/>
    <col customWidth="1" min="10818" max="10818" style="1" width="1"/>
    <col min="10819" max="10821" style="1" width="1"/>
    <col customWidth="1" min="10822" max="10822" style="1" width="1"/>
    <col min="10823" max="10833" style="1" width="1"/>
    <col customWidth="1" min="10834" max="10835" style="1" width="1"/>
    <col min="10836" max="11026" style="1" width="1"/>
    <col customWidth="1" min="11027" max="11027" style="1" width="1"/>
    <col min="11028" max="11073" style="1" width="1"/>
    <col customWidth="1" min="11074" max="11074" style="1" width="1"/>
    <col min="11075" max="11077" style="1" width="1"/>
    <col customWidth="1" min="11078" max="11078" style="1" width="1"/>
    <col min="11079" max="11089" style="1" width="1"/>
    <col customWidth="1" min="11090" max="11091" style="1" width="1"/>
    <col min="11092" max="11282" style="1" width="1"/>
    <col customWidth="1" min="11283" max="11283" style="1" width="1"/>
    <col min="11284" max="11329" style="1" width="1"/>
    <col customWidth="1" min="11330" max="11330" style="1" width="1"/>
    <col min="11331" max="11333" style="1" width="1"/>
    <col customWidth="1" min="11334" max="11334" style="1" width="1"/>
    <col min="11335" max="11345" style="1" width="1"/>
    <col customWidth="1" min="11346" max="11347" style="1" width="1"/>
    <col min="11348" max="11538" style="1" width="1"/>
    <col customWidth="1" min="11539" max="11539" style="1" width="1"/>
    <col min="11540" max="11585" style="1" width="1"/>
    <col customWidth="1" min="11586" max="11586" style="1" width="1"/>
    <col min="11587" max="11589" style="1" width="1"/>
    <col customWidth="1" min="11590" max="11590" style="1" width="1"/>
    <col min="11591" max="11601" style="1" width="1"/>
    <col customWidth="1" min="11602" max="11603" style="1" width="1"/>
    <col min="11604" max="11794" style="1" width="1"/>
    <col customWidth="1" min="11795" max="11795" style="1" width="1"/>
    <col min="11796" max="11841" style="1" width="1"/>
    <col customWidth="1" min="11842" max="11842" style="1" width="1"/>
    <col min="11843" max="11845" style="1" width="1"/>
    <col customWidth="1" min="11846" max="11846" style="1" width="1"/>
    <col min="11847" max="11857" style="1" width="1"/>
    <col customWidth="1" min="11858" max="11859" style="1" width="1"/>
    <col min="11860" max="12050" style="1" width="1"/>
    <col customWidth="1" min="12051" max="12051" style="1" width="1"/>
    <col min="12052" max="12097" style="1" width="1"/>
    <col customWidth="1" min="12098" max="12098" style="1" width="1"/>
    <col min="12099" max="12101" style="1" width="1"/>
    <col customWidth="1" min="12102" max="12102" style="1" width="1"/>
    <col min="12103" max="12113" style="1" width="1"/>
    <col customWidth="1" min="12114" max="12115" style="1" width="1"/>
    <col min="12116" max="12306" style="1" width="1"/>
    <col customWidth="1" min="12307" max="12307" style="1" width="1"/>
    <col min="12308" max="12353" style="1" width="1"/>
    <col customWidth="1" min="12354" max="12354" style="1" width="1"/>
    <col min="12355" max="12357" style="1" width="1"/>
    <col customWidth="1" min="12358" max="12358" style="1" width="1"/>
    <col min="12359" max="12369" style="1" width="1"/>
    <col customWidth="1" min="12370" max="12371" style="1" width="1"/>
    <col min="12372" max="12562" style="1" width="1"/>
    <col customWidth="1" min="12563" max="12563" style="1" width="1"/>
    <col min="12564" max="12609" style="1" width="1"/>
    <col customWidth="1" min="12610" max="12610" style="1" width="1"/>
    <col min="12611" max="12613" style="1" width="1"/>
    <col customWidth="1" min="12614" max="12614" style="1" width="1"/>
    <col min="12615" max="12625" style="1" width="1"/>
    <col customWidth="1" min="12626" max="12627" style="1" width="1"/>
    <col min="12628" max="12818" style="1" width="1"/>
    <col customWidth="1" min="12819" max="12819" style="1" width="1"/>
    <col min="12820" max="12865" style="1" width="1"/>
    <col customWidth="1" min="12866" max="12866" style="1" width="1"/>
    <col min="12867" max="12869" style="1" width="1"/>
    <col customWidth="1" min="12870" max="12870" style="1" width="1"/>
    <col min="12871" max="12881" style="1" width="1"/>
    <col customWidth="1" min="12882" max="12883" style="1" width="1"/>
    <col min="12884" max="13074" style="1" width="1"/>
    <col customWidth="1" min="13075" max="13075" style="1" width="1"/>
    <col min="13076" max="13121" style="1" width="1"/>
    <col customWidth="1" min="13122" max="13122" style="1" width="1"/>
    <col min="13123" max="13125" style="1" width="1"/>
    <col customWidth="1" min="13126" max="13126" style="1" width="1"/>
    <col min="13127" max="13137" style="1" width="1"/>
    <col customWidth="1" min="13138" max="13139" style="1" width="1"/>
    <col min="13140" max="13330" style="1" width="1"/>
    <col customWidth="1" min="13331" max="13331" style="1" width="1"/>
    <col min="13332" max="13377" style="1" width="1"/>
    <col customWidth="1" min="13378" max="13378" style="1" width="1"/>
    <col min="13379" max="13381" style="1" width="1"/>
    <col customWidth="1" min="13382" max="13382" style="1" width="1"/>
    <col min="13383" max="13393" style="1" width="1"/>
    <col customWidth="1" min="13394" max="13395" style="1" width="1"/>
    <col min="13396" max="13586" style="1" width="1"/>
    <col customWidth="1" min="13587" max="13587" style="1" width="1"/>
    <col min="13588" max="13633" style="1" width="1"/>
    <col customWidth="1" min="13634" max="13634" style="1" width="1"/>
    <col min="13635" max="13637" style="1" width="1"/>
    <col customWidth="1" min="13638" max="13638" style="1" width="1"/>
    <col min="13639" max="13649" style="1" width="1"/>
    <col customWidth="1" min="13650" max="13651" style="1" width="1"/>
    <col min="13652" max="13842" style="1" width="1"/>
    <col customWidth="1" min="13843" max="13843" style="1" width="1"/>
    <col min="13844" max="13889" style="1" width="1"/>
    <col customWidth="1" min="13890" max="13890" style="1" width="1"/>
    <col min="13891" max="13893" style="1" width="1"/>
    <col customWidth="1" min="13894" max="13894" style="1" width="1"/>
    <col min="13895" max="13905" style="1" width="1"/>
    <col customWidth="1" min="13906" max="13907" style="1" width="1"/>
    <col min="13908" max="14098" style="1" width="1"/>
    <col customWidth="1" min="14099" max="14099" style="1" width="1"/>
    <col min="14100" max="14145" style="1" width="1"/>
    <col customWidth="1" min="14146" max="14146" style="1" width="1"/>
    <col min="14147" max="14149" style="1" width="1"/>
    <col customWidth="1" min="14150" max="14150" style="1" width="1"/>
    <col min="14151" max="14161" style="1" width="1"/>
    <col customWidth="1" min="14162" max="14163" style="1" width="1"/>
    <col min="14164" max="14354" style="1" width="1"/>
    <col customWidth="1" min="14355" max="14355" style="1" width="1"/>
    <col min="14356" max="14401" style="1" width="1"/>
    <col customWidth="1" min="14402" max="14402" style="1" width="1"/>
    <col min="14403" max="14405" style="1" width="1"/>
    <col customWidth="1" min="14406" max="14406" style="1" width="1"/>
    <col min="14407" max="14417" style="1" width="1"/>
    <col customWidth="1" min="14418" max="14419" style="1" width="1"/>
    <col min="14420" max="14610" style="1" width="1"/>
    <col customWidth="1" min="14611" max="14611" style="1" width="1"/>
    <col min="14612" max="14657" style="1" width="1"/>
    <col customWidth="1" min="14658" max="14658" style="1" width="1"/>
    <col min="14659" max="14661" style="1" width="1"/>
    <col customWidth="1" min="14662" max="14662" style="1" width="1"/>
    <col min="14663" max="14673" style="1" width="1"/>
    <col customWidth="1" min="14674" max="14675" style="1" width="1"/>
    <col min="14676" max="14866" style="1" width="1"/>
    <col customWidth="1" min="14867" max="14867" style="1" width="1"/>
    <col min="14868" max="14913" style="1" width="1"/>
    <col customWidth="1" min="14914" max="14914" style="1" width="1"/>
    <col min="14915" max="14917" style="1" width="1"/>
    <col customWidth="1" min="14918" max="14918" style="1" width="1"/>
    <col min="14919" max="14929" style="1" width="1"/>
    <col customWidth="1" min="14930" max="14931" style="1" width="1"/>
    <col min="14932" max="15122" style="1" width="1"/>
    <col customWidth="1" min="15123" max="15123" style="1" width="1"/>
    <col min="15124" max="15169" style="1" width="1"/>
    <col customWidth="1" min="15170" max="15170" style="1" width="1"/>
    <col min="15171" max="15173" style="1" width="1"/>
    <col customWidth="1" min="15174" max="15174" style="1" width="1"/>
    <col min="15175" max="15185" style="1" width="1"/>
    <col customWidth="1" min="15186" max="15187" style="1" width="1"/>
    <col min="15188" max="15378" style="1" width="1"/>
    <col customWidth="1" min="15379" max="15379" style="1" width="1"/>
    <col min="15380" max="15425" style="1" width="1"/>
    <col customWidth="1" min="15426" max="15426" style="1" width="1"/>
    <col min="15427" max="15429" style="1" width="1"/>
    <col customWidth="1" min="15430" max="15430" style="1" width="1"/>
    <col min="15431" max="15441" style="1" width="1"/>
    <col customWidth="1" min="15442" max="15443" style="1" width="1"/>
    <col min="15444" max="15634" style="1" width="1"/>
    <col customWidth="1" min="15635" max="15635" style="1" width="1"/>
    <col min="15636" max="15681" style="1" width="1"/>
    <col customWidth="1" min="15682" max="15682" style="1" width="1"/>
    <col min="15683" max="15685" style="1" width="1"/>
    <col customWidth="1" min="15686" max="15686" style="1" width="1"/>
    <col min="15687" max="15697" style="1" width="1"/>
    <col customWidth="1" min="15698" max="15699" style="1" width="1"/>
    <col min="15700" max="15890" style="1" width="1"/>
    <col customWidth="1" min="15891" max="15891" style="1" width="1"/>
    <col min="15892" max="15937" style="1" width="1"/>
    <col customWidth="1" min="15938" max="15938" style="1" width="1"/>
    <col min="15939" max="15941" style="1" width="1"/>
    <col customWidth="1" min="15942" max="15942" style="1" width="1"/>
    <col min="15943" max="15953" style="1" width="1"/>
    <col customWidth="1" min="15954" max="15955" style="1" width="1"/>
    <col min="15956" max="16146" style="1" width="1"/>
    <col customWidth="1" min="16147" max="16147" style="1" width="1"/>
    <col min="16148" max="16193" style="1" width="1"/>
    <col customWidth="1" min="16194" max="16194" style="1" width="1"/>
    <col min="16195" max="16197" style="1" width="1"/>
    <col customWidth="1" min="16198" max="16198" style="1" width="1"/>
    <col min="16199" max="16209" style="1" width="1"/>
    <col customWidth="1" min="16210" max="16211" style="1" width="1"/>
    <col min="16212" max="16384" style="1" width="1"/>
  </cols>
  <sheetData>
    <row r="1" ht="9" customHeight="1">
      <c r="DB1" s="2"/>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row>
    <row r="2" ht="4.5" customHeight="1"/>
    <row r="3" s="4" customFormat="1" ht="10.5" customHeight="1">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ht="6" customHeight="1"/>
    <row r="5" s="4" customFormat="1" ht="10.5">
      <c r="DW5" s="5" t="s">
        <v>0</v>
      </c>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row>
    <row r="6" s="4" customFormat="1" ht="20.25" customHeight="1">
      <c r="DW6" s="6" t="s">
        <v>1</v>
      </c>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row>
    <row r="7" s="8" customFormat="1" ht="10.5" customHeight="1">
      <c r="DW7" s="9" t="s">
        <v>2</v>
      </c>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row>
    <row r="8" s="4" customFormat="1" ht="10.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row>
    <row r="9" s="8" customFormat="1" ht="10.5" customHeight="1">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row>
    <row r="10" s="4" customFormat="1" ht="10.5">
      <c r="DW10" s="7"/>
      <c r="DX10" s="7"/>
      <c r="DY10" s="7"/>
      <c r="DZ10" s="7"/>
      <c r="EA10" s="7"/>
      <c r="EB10" s="7"/>
      <c r="EC10" s="7"/>
      <c r="ED10" s="7"/>
      <c r="EE10" s="7"/>
      <c r="EF10" s="7"/>
      <c r="EG10" s="7"/>
      <c r="EH10" s="7"/>
      <c r="EI10" s="7"/>
      <c r="EL10" s="7" t="s">
        <v>3</v>
      </c>
      <c r="EM10" s="7"/>
      <c r="EN10" s="7"/>
      <c r="EO10" s="7"/>
      <c r="EP10" s="7"/>
      <c r="EQ10" s="7"/>
      <c r="ER10" s="7"/>
      <c r="ES10" s="7"/>
      <c r="ET10" s="7"/>
      <c r="EU10" s="7"/>
      <c r="EV10" s="7"/>
      <c r="EW10" s="7"/>
      <c r="EX10" s="7"/>
      <c r="EY10" s="7"/>
      <c r="EZ10" s="7"/>
      <c r="FA10" s="7"/>
      <c r="FB10" s="7"/>
      <c r="FC10" s="7"/>
      <c r="FD10" s="7"/>
      <c r="FE10" s="7"/>
    </row>
    <row r="11" s="8" customFormat="1" ht="10.5" customHeight="1">
      <c r="DW11" s="9" t="s">
        <v>4</v>
      </c>
      <c r="DX11" s="9"/>
      <c r="DY11" s="9"/>
      <c r="DZ11" s="9"/>
      <c r="EA11" s="9"/>
      <c r="EB11" s="9"/>
      <c r="EC11" s="9"/>
      <c r="ED11" s="9"/>
      <c r="EE11" s="9"/>
      <c r="EF11" s="9"/>
      <c r="EG11" s="9"/>
      <c r="EH11" s="9"/>
      <c r="EI11" s="9"/>
      <c r="EJ11" s="11"/>
      <c r="EK11" s="11"/>
      <c r="EL11" s="9" t="s">
        <v>5</v>
      </c>
      <c r="EM11" s="9"/>
      <c r="EN11" s="9"/>
      <c r="EO11" s="9"/>
      <c r="EP11" s="9"/>
      <c r="EQ11" s="9"/>
      <c r="ER11" s="9"/>
      <c r="ES11" s="9"/>
      <c r="ET11" s="9"/>
      <c r="EU11" s="9"/>
      <c r="EV11" s="9"/>
      <c r="EW11" s="9"/>
      <c r="EX11" s="9"/>
      <c r="EY11" s="9"/>
      <c r="EZ11" s="9"/>
      <c r="FA11" s="9"/>
      <c r="FB11" s="9"/>
      <c r="FC11" s="9"/>
      <c r="FD11" s="9"/>
      <c r="FE11" s="9"/>
    </row>
    <row r="12" s="4" customFormat="1" ht="10.5">
      <c r="DW12" s="12" t="s">
        <v>6</v>
      </c>
      <c r="DX12" s="12"/>
      <c r="DY12" s="13"/>
      <c r="DZ12" s="13"/>
      <c r="EA12" s="13"/>
      <c r="EB12" s="4" t="s">
        <v>6</v>
      </c>
      <c r="EC12" s="4"/>
      <c r="EE12" s="13"/>
      <c r="EF12" s="13"/>
      <c r="EG12" s="13"/>
      <c r="EH12" s="13"/>
      <c r="EI12" s="13"/>
      <c r="EJ12" s="13"/>
      <c r="EK12" s="13"/>
      <c r="EL12" s="13"/>
      <c r="EM12" s="13"/>
      <c r="EN12" s="13"/>
      <c r="EO12" s="13"/>
      <c r="EP12" s="13"/>
      <c r="EQ12" s="13"/>
      <c r="ER12" s="13"/>
      <c r="ES12" s="13"/>
      <c r="ET12" s="12">
        <v>20</v>
      </c>
      <c r="EU12" s="12"/>
      <c r="EV12" s="12"/>
      <c r="EW12" s="14"/>
      <c r="EX12" s="14"/>
      <c r="EY12" s="14"/>
      <c r="EZ12" s="4" t="s">
        <v>7</v>
      </c>
      <c r="FA12" s="4"/>
      <c r="FB12" s="4"/>
    </row>
    <row r="13" ht="6" customHeight="1"/>
    <row r="14" s="15" customFormat="1" ht="12.75" customHeight="1">
      <c r="AW14" s="16" t="s">
        <v>8</v>
      </c>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7" t="s">
        <v>9</v>
      </c>
      <c r="CT14" s="17"/>
      <c r="CU14" s="17"/>
      <c r="CV14" s="15" t="s">
        <v>7</v>
      </c>
      <c r="CW14" s="15"/>
      <c r="CX14" s="15"/>
      <c r="CY14" s="15"/>
    </row>
    <row r="15" s="15" customFormat="1" ht="14.25">
      <c r="AY15" s="16" t="s">
        <v>10</v>
      </c>
      <c r="AZ15" s="16"/>
      <c r="BA15" s="16"/>
      <c r="BB15" s="16"/>
      <c r="BC15" s="16"/>
      <c r="BD15" s="16"/>
      <c r="BE15" s="16"/>
      <c r="BF15" s="17" t="s">
        <v>9</v>
      </c>
      <c r="BG15" s="17"/>
      <c r="BH15" s="17"/>
      <c r="BI15" s="16" t="s">
        <v>11</v>
      </c>
      <c r="BJ15" s="16"/>
      <c r="BK15" s="16"/>
      <c r="BL15" s="16"/>
      <c r="BM15" s="16"/>
      <c r="BN15" s="16"/>
      <c r="BO15" s="16"/>
      <c r="BP15" s="16"/>
      <c r="BQ15" s="16"/>
      <c r="BR15" s="16"/>
      <c r="BS15" s="16"/>
      <c r="BT15" s="16"/>
      <c r="BU15" s="16"/>
      <c r="BV15" s="16"/>
      <c r="BW15" s="16"/>
      <c r="BX15" s="16"/>
      <c r="BY15" s="16"/>
      <c r="BZ15" s="16"/>
      <c r="CA15" s="16"/>
      <c r="CB15" s="16"/>
      <c r="CC15" s="16"/>
      <c r="CD15" s="16"/>
      <c r="CE15" s="17" t="s">
        <v>12</v>
      </c>
      <c r="CF15" s="17"/>
      <c r="CG15" s="17"/>
      <c r="CH15" s="16" t="s">
        <v>13</v>
      </c>
      <c r="CI15" s="16"/>
      <c r="CJ15" s="16"/>
      <c r="CK15" s="16"/>
      <c r="CL15" s="16"/>
      <c r="CM15" s="17" t="s">
        <v>14</v>
      </c>
      <c r="CN15" s="17"/>
      <c r="CO15" s="17"/>
      <c r="CP15" s="15" t="s">
        <v>15</v>
      </c>
      <c r="CQ15" s="15"/>
      <c r="CR15" s="15"/>
      <c r="CS15" s="15"/>
      <c r="CT15" s="15"/>
      <c r="CU15" s="15"/>
      <c r="CV15" s="15"/>
      <c r="CW15" s="15"/>
      <c r="CX15" s="15"/>
      <c r="ES15" s="18" t="s">
        <v>16</v>
      </c>
      <c r="ET15" s="19"/>
      <c r="EU15" s="19"/>
      <c r="EV15" s="19"/>
      <c r="EW15" s="19"/>
      <c r="EX15" s="19"/>
      <c r="EY15" s="19"/>
      <c r="EZ15" s="19"/>
      <c r="FA15" s="19"/>
      <c r="FB15" s="19"/>
      <c r="FC15" s="19"/>
      <c r="FD15" s="19"/>
      <c r="FE15" s="20"/>
    </row>
    <row r="16" ht="9" customHeight="1">
      <c r="ES16" s="21"/>
      <c r="ET16" s="22"/>
      <c r="EU16" s="22"/>
      <c r="EV16" s="22"/>
      <c r="EW16" s="22"/>
      <c r="EX16" s="22"/>
      <c r="EY16" s="22"/>
      <c r="EZ16" s="22"/>
      <c r="FA16" s="22"/>
      <c r="FB16" s="22"/>
      <c r="FC16" s="22"/>
      <c r="FD16" s="22"/>
      <c r="FE16" s="23"/>
    </row>
    <row r="17" ht="12.75" customHeight="1">
      <c r="BG17" s="24" t="s">
        <v>17</v>
      </c>
      <c r="BH17" s="24"/>
      <c r="BI17" s="24"/>
      <c r="BJ17" s="24"/>
      <c r="BK17" s="25" t="s">
        <v>18</v>
      </c>
      <c r="BL17" s="25"/>
      <c r="BM17" s="25"/>
      <c r="BN17" s="1" t="s">
        <v>6</v>
      </c>
      <c r="BO17" s="1"/>
      <c r="BQ17" s="25" t="s">
        <v>19</v>
      </c>
      <c r="BR17" s="25"/>
      <c r="BS17" s="25"/>
      <c r="BT17" s="25"/>
      <c r="BU17" s="25"/>
      <c r="BV17" s="25"/>
      <c r="BW17" s="25"/>
      <c r="BX17" s="25"/>
      <c r="BY17" s="25"/>
      <c r="BZ17" s="25"/>
      <c r="CA17" s="25"/>
      <c r="CB17" s="25"/>
      <c r="CC17" s="25"/>
      <c r="CD17" s="25"/>
      <c r="CE17" s="25"/>
      <c r="CF17" s="24">
        <v>20</v>
      </c>
      <c r="CG17" s="24"/>
      <c r="CH17" s="24"/>
      <c r="CI17" s="26" t="s">
        <v>9</v>
      </c>
      <c r="CJ17" s="26"/>
      <c r="CK17" s="26"/>
      <c r="CL17" s="1" t="s">
        <v>20</v>
      </c>
      <c r="CM17" s="1"/>
      <c r="CN17" s="1"/>
      <c r="CO17" s="1"/>
      <c r="EQ17" s="24" t="s">
        <v>21</v>
      </c>
      <c r="ES17" s="27" t="s">
        <v>22</v>
      </c>
      <c r="ET17" s="28"/>
      <c r="EU17" s="28"/>
      <c r="EV17" s="28"/>
      <c r="EW17" s="28"/>
      <c r="EX17" s="28"/>
      <c r="EY17" s="28"/>
      <c r="EZ17" s="28"/>
      <c r="FA17" s="28"/>
      <c r="FB17" s="28"/>
      <c r="FC17" s="28"/>
      <c r="FD17" s="28"/>
      <c r="FE17" s="29"/>
    </row>
    <row r="18" ht="16.5" customHeight="1">
      <c r="A18" s="1" t="s">
        <v>23</v>
      </c>
      <c r="B18" s="1"/>
      <c r="C18" s="1"/>
      <c r="D18" s="1"/>
      <c r="E18" s="1"/>
      <c r="F18" s="1"/>
      <c r="G18" s="1"/>
      <c r="H18" s="1"/>
      <c r="I18" s="1"/>
      <c r="J18" s="1"/>
      <c r="K18" s="1"/>
      <c r="L18" s="1"/>
      <c r="M18" s="1"/>
      <c r="N18" s="1"/>
      <c r="O18" s="1"/>
      <c r="P18" s="1"/>
      <c r="Q18" s="1"/>
      <c r="R18" s="1"/>
      <c r="S18" s="1"/>
      <c r="T18" s="1"/>
      <c r="U18" s="1"/>
      <c r="V18" s="1"/>
      <c r="W18" s="1"/>
      <c r="X18" s="1"/>
      <c r="Y18" s="1"/>
      <c r="Z18" s="1"/>
      <c r="AA18" s="1"/>
      <c r="EQ18" s="24" t="s">
        <v>24</v>
      </c>
      <c r="ES18" s="30"/>
      <c r="ET18" s="31"/>
      <c r="EU18" s="31"/>
      <c r="EV18" s="31"/>
      <c r="EW18" s="31"/>
      <c r="EX18" s="31"/>
      <c r="EY18" s="31"/>
      <c r="EZ18" s="31"/>
      <c r="FA18" s="31"/>
      <c r="FB18" s="31"/>
      <c r="FC18" s="31"/>
      <c r="FD18" s="31"/>
      <c r="FE18" s="32"/>
    </row>
    <row r="19" ht="11.25" customHeight="1">
      <c r="A19" s="1" t="s">
        <v>25</v>
      </c>
      <c r="AB19" s="33" t="s">
        <v>26</v>
      </c>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EQ19" s="24" t="s">
        <v>27</v>
      </c>
      <c r="ES19" s="30" t="s">
        <v>28</v>
      </c>
      <c r="ET19" s="31"/>
      <c r="EU19" s="31"/>
      <c r="EV19" s="31"/>
      <c r="EW19" s="31"/>
      <c r="EX19" s="31"/>
      <c r="EY19" s="31"/>
      <c r="EZ19" s="31"/>
      <c r="FA19" s="31"/>
      <c r="FB19" s="31"/>
      <c r="FC19" s="31"/>
      <c r="FD19" s="31"/>
      <c r="FE19" s="32"/>
    </row>
    <row r="20">
      <c r="EQ20" s="24" t="s">
        <v>24</v>
      </c>
      <c r="ES20" s="30"/>
      <c r="ET20" s="31"/>
      <c r="EU20" s="31"/>
      <c r="EV20" s="31"/>
      <c r="EW20" s="31"/>
      <c r="EX20" s="31"/>
      <c r="EY20" s="31"/>
      <c r="EZ20" s="31"/>
      <c r="FA20" s="31"/>
      <c r="FB20" s="31"/>
      <c r="FC20" s="31"/>
      <c r="FD20" s="31"/>
      <c r="FE20" s="32"/>
    </row>
    <row r="21">
      <c r="EQ21" s="24" t="s">
        <v>29</v>
      </c>
      <c r="ES21" s="30" t="s">
        <v>30</v>
      </c>
      <c r="ET21" s="31"/>
      <c r="EU21" s="31"/>
      <c r="EV21" s="31"/>
      <c r="EW21" s="31"/>
      <c r="EX21" s="31"/>
      <c r="EY21" s="31"/>
      <c r="EZ21" s="31"/>
      <c r="FA21" s="31"/>
      <c r="FB21" s="31"/>
      <c r="FC21" s="31"/>
      <c r="FD21" s="31"/>
      <c r="FE21" s="32"/>
    </row>
    <row r="22">
      <c r="A22" s="1" t="s">
        <v>31</v>
      </c>
      <c r="K22" s="34" t="s">
        <v>32</v>
      </c>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EQ22" s="24" t="s">
        <v>33</v>
      </c>
      <c r="ES22" s="30" t="s">
        <v>34</v>
      </c>
      <c r="ET22" s="31"/>
      <c r="EU22" s="31"/>
      <c r="EV22" s="31"/>
      <c r="EW22" s="31"/>
      <c r="EX22" s="31"/>
      <c r="EY22" s="31"/>
      <c r="EZ22" s="31"/>
      <c r="FA22" s="31"/>
      <c r="FB22" s="31"/>
      <c r="FC22" s="31"/>
      <c r="FD22" s="31"/>
      <c r="FE22" s="32"/>
    </row>
    <row r="23" ht="13.5" customHeight="1">
      <c r="A23" s="1" t="s">
        <v>35</v>
      </c>
      <c r="EQ23" s="24" t="s">
        <v>36</v>
      </c>
      <c r="ES23" s="35" t="s">
        <v>37</v>
      </c>
      <c r="ET23" s="36"/>
      <c r="EU23" s="36"/>
      <c r="EV23" s="36"/>
      <c r="EW23" s="36"/>
      <c r="EX23" s="36"/>
      <c r="EY23" s="36"/>
      <c r="EZ23" s="36"/>
      <c r="FA23" s="36"/>
      <c r="FB23" s="36"/>
      <c r="FC23" s="36"/>
      <c r="FD23" s="36"/>
      <c r="FE23" s="37"/>
    </row>
    <row r="24" ht="6" customHeight="1"/>
    <row r="25" s="38" customFormat="1" ht="12" customHeight="1">
      <c r="A25" s="39" t="s">
        <v>38</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row>
    <row r="26" ht="4.5" customHeight="1"/>
    <row r="27" ht="4.5" customHeight="1"/>
    <row r="28" ht="12" customHeight="1">
      <c r="A28" s="19" t="s">
        <v>39</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20"/>
      <c r="BX28" s="40" t="s">
        <v>40</v>
      </c>
      <c r="BY28" s="41"/>
      <c r="BZ28" s="41"/>
      <c r="CA28" s="41"/>
      <c r="CB28" s="41"/>
      <c r="CC28" s="41"/>
      <c r="CD28" s="41"/>
      <c r="CE28" s="42"/>
      <c r="CF28" s="40" t="s">
        <v>41</v>
      </c>
      <c r="CG28" s="41"/>
      <c r="CH28" s="41"/>
      <c r="CI28" s="41"/>
      <c r="CJ28" s="41"/>
      <c r="CK28" s="41"/>
      <c r="CL28" s="41"/>
      <c r="CM28" s="41"/>
      <c r="CN28" s="41"/>
      <c r="CO28" s="41"/>
      <c r="CP28" s="41"/>
      <c r="CQ28" s="41"/>
      <c r="CR28" s="42"/>
      <c r="CS28" s="40" t="s">
        <v>42</v>
      </c>
      <c r="CT28" s="41"/>
      <c r="CU28" s="41"/>
      <c r="CV28" s="41"/>
      <c r="CW28" s="41"/>
      <c r="CX28" s="41"/>
      <c r="CY28" s="41"/>
      <c r="CZ28" s="41"/>
      <c r="DA28" s="41"/>
      <c r="DB28" s="41"/>
      <c r="DC28" s="41"/>
      <c r="DD28" s="41"/>
      <c r="DE28" s="42"/>
      <c r="DF28" s="43" t="s">
        <v>43</v>
      </c>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5"/>
    </row>
    <row r="29" ht="12.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3"/>
      <c r="BX29" s="46"/>
      <c r="BY29" s="47"/>
      <c r="BZ29" s="47"/>
      <c r="CA29" s="47"/>
      <c r="CB29" s="47"/>
      <c r="CC29" s="47"/>
      <c r="CD29" s="47"/>
      <c r="CE29" s="48"/>
      <c r="CF29" s="46"/>
      <c r="CG29" s="47"/>
      <c r="CH29" s="47"/>
      <c r="CI29" s="47"/>
      <c r="CJ29" s="47"/>
      <c r="CK29" s="47"/>
      <c r="CL29" s="47"/>
      <c r="CM29" s="47"/>
      <c r="CN29" s="47"/>
      <c r="CO29" s="47"/>
      <c r="CP29" s="47"/>
      <c r="CQ29" s="47"/>
      <c r="CR29" s="48"/>
      <c r="CS29" s="46"/>
      <c r="CT29" s="47"/>
      <c r="CU29" s="47"/>
      <c r="CV29" s="47"/>
      <c r="CW29" s="47"/>
      <c r="CX29" s="47"/>
      <c r="CY29" s="47"/>
      <c r="CZ29" s="47"/>
      <c r="DA29" s="47"/>
      <c r="DB29" s="47"/>
      <c r="DC29" s="47"/>
      <c r="DD29" s="47"/>
      <c r="DE29" s="48"/>
      <c r="DF29" s="49" t="s">
        <v>44</v>
      </c>
      <c r="DG29" s="50"/>
      <c r="DH29" s="50"/>
      <c r="DI29" s="50"/>
      <c r="DJ29" s="50"/>
      <c r="DK29" s="50"/>
      <c r="DL29" s="51" t="s">
        <v>9</v>
      </c>
      <c r="DM29" s="51"/>
      <c r="DN29" s="51"/>
      <c r="DO29" s="52" t="s">
        <v>7</v>
      </c>
      <c r="DP29" s="52"/>
      <c r="DQ29" s="52"/>
      <c r="DR29" s="53"/>
      <c r="DS29" s="49" t="s">
        <v>44</v>
      </c>
      <c r="DT29" s="50"/>
      <c r="DU29" s="50"/>
      <c r="DV29" s="50"/>
      <c r="DW29" s="50"/>
      <c r="DX29" s="50"/>
      <c r="DY29" s="51" t="s">
        <v>12</v>
      </c>
      <c r="DZ29" s="51"/>
      <c r="EA29" s="51"/>
      <c r="EB29" s="52" t="s">
        <v>7</v>
      </c>
      <c r="EC29" s="52"/>
      <c r="ED29" s="52"/>
      <c r="EE29" s="53"/>
      <c r="EF29" s="49" t="s">
        <v>44</v>
      </c>
      <c r="EG29" s="50"/>
      <c r="EH29" s="50"/>
      <c r="EI29" s="50"/>
      <c r="EJ29" s="50"/>
      <c r="EK29" s="50"/>
      <c r="EL29" s="51" t="s">
        <v>14</v>
      </c>
      <c r="EM29" s="51"/>
      <c r="EN29" s="51"/>
      <c r="EO29" s="52" t="s">
        <v>7</v>
      </c>
      <c r="EP29" s="52"/>
      <c r="EQ29" s="52"/>
      <c r="ER29" s="53"/>
      <c r="ES29" s="40" t="s">
        <v>45</v>
      </c>
      <c r="ET29" s="41"/>
      <c r="EU29" s="41"/>
      <c r="EV29" s="41"/>
      <c r="EW29" s="41"/>
      <c r="EX29" s="41"/>
      <c r="EY29" s="41"/>
      <c r="EZ29" s="41"/>
      <c r="FA29" s="41"/>
      <c r="FB29" s="41"/>
      <c r="FC29" s="41"/>
      <c r="FD29" s="41"/>
      <c r="FE29" s="54"/>
    </row>
    <row r="30" ht="36.7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6"/>
      <c r="BX30" s="57"/>
      <c r="BY30" s="58"/>
      <c r="BZ30" s="58"/>
      <c r="CA30" s="58"/>
      <c r="CB30" s="58"/>
      <c r="CC30" s="58"/>
      <c r="CD30" s="58"/>
      <c r="CE30" s="59"/>
      <c r="CF30" s="57"/>
      <c r="CG30" s="58"/>
      <c r="CH30" s="58"/>
      <c r="CI30" s="58"/>
      <c r="CJ30" s="58"/>
      <c r="CK30" s="58"/>
      <c r="CL30" s="58"/>
      <c r="CM30" s="58"/>
      <c r="CN30" s="58"/>
      <c r="CO30" s="58"/>
      <c r="CP30" s="58"/>
      <c r="CQ30" s="58"/>
      <c r="CR30" s="59"/>
      <c r="CS30" s="57"/>
      <c r="CT30" s="58"/>
      <c r="CU30" s="58"/>
      <c r="CV30" s="58"/>
      <c r="CW30" s="58"/>
      <c r="CX30" s="58"/>
      <c r="CY30" s="58"/>
      <c r="CZ30" s="58"/>
      <c r="DA30" s="58"/>
      <c r="DB30" s="58"/>
      <c r="DC30" s="58"/>
      <c r="DD30" s="58"/>
      <c r="DE30" s="59"/>
      <c r="DF30" s="60" t="s">
        <v>46</v>
      </c>
      <c r="DG30" s="61"/>
      <c r="DH30" s="61"/>
      <c r="DI30" s="61"/>
      <c r="DJ30" s="61"/>
      <c r="DK30" s="61"/>
      <c r="DL30" s="61"/>
      <c r="DM30" s="61"/>
      <c r="DN30" s="61"/>
      <c r="DO30" s="61"/>
      <c r="DP30" s="61"/>
      <c r="DQ30" s="61"/>
      <c r="DR30" s="62"/>
      <c r="DS30" s="60" t="s">
        <v>47</v>
      </c>
      <c r="DT30" s="61"/>
      <c r="DU30" s="61"/>
      <c r="DV30" s="61"/>
      <c r="DW30" s="61"/>
      <c r="DX30" s="61"/>
      <c r="DY30" s="61"/>
      <c r="DZ30" s="61"/>
      <c r="EA30" s="61"/>
      <c r="EB30" s="61"/>
      <c r="EC30" s="61"/>
      <c r="ED30" s="61"/>
      <c r="EE30" s="62"/>
      <c r="EF30" s="60" t="s">
        <v>48</v>
      </c>
      <c r="EG30" s="61"/>
      <c r="EH30" s="61"/>
      <c r="EI30" s="61"/>
      <c r="EJ30" s="61"/>
      <c r="EK30" s="61"/>
      <c r="EL30" s="61"/>
      <c r="EM30" s="61"/>
      <c r="EN30" s="61"/>
      <c r="EO30" s="61"/>
      <c r="EP30" s="61"/>
      <c r="EQ30" s="61"/>
      <c r="ER30" s="62"/>
      <c r="ES30" s="57"/>
      <c r="ET30" s="58"/>
      <c r="EU30" s="58"/>
      <c r="EV30" s="58"/>
      <c r="EW30" s="58"/>
      <c r="EX30" s="58"/>
      <c r="EY30" s="58"/>
      <c r="EZ30" s="58"/>
      <c r="FA30" s="58"/>
      <c r="FB30" s="58"/>
      <c r="FC30" s="58"/>
      <c r="FD30" s="58"/>
      <c r="FE30" s="63"/>
    </row>
    <row r="31" ht="11.25" customHeight="1">
      <c r="A31" s="64" t="s">
        <v>49</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6"/>
      <c r="BX31" s="67" t="s">
        <v>50</v>
      </c>
      <c r="BY31" s="68"/>
      <c r="BZ31" s="68"/>
      <c r="CA31" s="68"/>
      <c r="CB31" s="68"/>
      <c r="CC31" s="68"/>
      <c r="CD31" s="68"/>
      <c r="CE31" s="69"/>
      <c r="CF31" s="70" t="s">
        <v>51</v>
      </c>
      <c r="CG31" s="70"/>
      <c r="CH31" s="70"/>
      <c r="CI31" s="70"/>
      <c r="CJ31" s="70"/>
      <c r="CK31" s="70"/>
      <c r="CL31" s="70"/>
      <c r="CM31" s="70"/>
      <c r="CN31" s="70"/>
      <c r="CO31" s="70"/>
      <c r="CP31" s="70"/>
      <c r="CQ31" s="70"/>
      <c r="CR31" s="71"/>
      <c r="CS31" s="72" t="s">
        <v>52</v>
      </c>
      <c r="CT31" s="70"/>
      <c r="CU31" s="70"/>
      <c r="CV31" s="70"/>
      <c r="CW31" s="70"/>
      <c r="CX31" s="70"/>
      <c r="CY31" s="70"/>
      <c r="CZ31" s="70"/>
      <c r="DA31" s="70"/>
      <c r="DB31" s="70"/>
      <c r="DC31" s="70"/>
      <c r="DD31" s="70"/>
      <c r="DE31" s="70"/>
      <c r="DF31" s="73" t="s">
        <v>53</v>
      </c>
      <c r="DG31" s="74"/>
      <c r="DH31" s="74"/>
      <c r="DI31" s="74"/>
      <c r="DJ31" s="74"/>
      <c r="DK31" s="74"/>
      <c r="DL31" s="74"/>
      <c r="DM31" s="74"/>
      <c r="DN31" s="74"/>
      <c r="DO31" s="74"/>
      <c r="DP31" s="74"/>
      <c r="DQ31" s="74"/>
      <c r="DR31" s="75"/>
      <c r="DS31" s="73" t="s">
        <v>54</v>
      </c>
      <c r="DT31" s="74"/>
      <c r="DU31" s="74"/>
      <c r="DV31" s="74"/>
      <c r="DW31" s="74"/>
      <c r="DX31" s="74"/>
      <c r="DY31" s="74"/>
      <c r="DZ31" s="74"/>
      <c r="EA31" s="74"/>
      <c r="EB31" s="74"/>
      <c r="EC31" s="74"/>
      <c r="ED31" s="74"/>
      <c r="EE31" s="75"/>
      <c r="EF31" s="73" t="s">
        <v>55</v>
      </c>
      <c r="EG31" s="74"/>
      <c r="EH31" s="74"/>
      <c r="EI31" s="74"/>
      <c r="EJ31" s="74"/>
      <c r="EK31" s="74"/>
      <c r="EL31" s="74"/>
      <c r="EM31" s="74"/>
      <c r="EN31" s="74"/>
      <c r="EO31" s="74"/>
      <c r="EP31" s="74"/>
      <c r="EQ31" s="74"/>
      <c r="ER31" s="75"/>
      <c r="ES31" s="73" t="s">
        <v>56</v>
      </c>
      <c r="ET31" s="74"/>
      <c r="EU31" s="74"/>
      <c r="EV31" s="74"/>
      <c r="EW31" s="74"/>
      <c r="EX31" s="74"/>
      <c r="EY31" s="74"/>
      <c r="EZ31" s="74"/>
      <c r="FA31" s="74"/>
      <c r="FB31" s="74"/>
      <c r="FC31" s="74"/>
      <c r="FD31" s="74"/>
      <c r="FE31" s="76"/>
    </row>
    <row r="32" ht="13.5" customHeight="1">
      <c r="A32" s="77" t="s">
        <v>57</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8"/>
      <c r="BX32" s="30" t="s">
        <v>58</v>
      </c>
      <c r="BY32" s="31"/>
      <c r="BZ32" s="31"/>
      <c r="CA32" s="31"/>
      <c r="CB32" s="31"/>
      <c r="CC32" s="31"/>
      <c r="CD32" s="31"/>
      <c r="CE32" s="79"/>
      <c r="CF32" s="31" t="s">
        <v>59</v>
      </c>
      <c r="CG32" s="31"/>
      <c r="CH32" s="31"/>
      <c r="CI32" s="31"/>
      <c r="CJ32" s="31"/>
      <c r="CK32" s="31"/>
      <c r="CL32" s="31"/>
      <c r="CM32" s="31"/>
      <c r="CN32" s="31"/>
      <c r="CO32" s="31"/>
      <c r="CP32" s="31"/>
      <c r="CQ32" s="31"/>
      <c r="CR32" s="79"/>
      <c r="CS32" s="80" t="s">
        <v>59</v>
      </c>
      <c r="CT32" s="31"/>
      <c r="CU32" s="31"/>
      <c r="CV32" s="31"/>
      <c r="CW32" s="31"/>
      <c r="CX32" s="31"/>
      <c r="CY32" s="31"/>
      <c r="CZ32" s="31"/>
      <c r="DA32" s="31"/>
      <c r="DB32" s="31"/>
      <c r="DC32" s="31"/>
      <c r="DD32" s="31"/>
      <c r="DE32" s="79"/>
      <c r="DF32" s="81">
        <v>71793.360000000001</v>
      </c>
      <c r="DG32" s="82"/>
      <c r="DH32" s="82"/>
      <c r="DI32" s="82"/>
      <c r="DJ32" s="82"/>
      <c r="DK32" s="82"/>
      <c r="DL32" s="82"/>
      <c r="DM32" s="82"/>
      <c r="DN32" s="82"/>
      <c r="DO32" s="82"/>
      <c r="DP32" s="82"/>
      <c r="DQ32" s="82"/>
      <c r="DR32" s="83"/>
      <c r="DS32" s="81"/>
      <c r="DT32" s="82"/>
      <c r="DU32" s="82"/>
      <c r="DV32" s="82"/>
      <c r="DW32" s="82"/>
      <c r="DX32" s="82"/>
      <c r="DY32" s="82"/>
      <c r="DZ32" s="82"/>
      <c r="EA32" s="82"/>
      <c r="EB32" s="82"/>
      <c r="EC32" s="82"/>
      <c r="ED32" s="82"/>
      <c r="EE32" s="83"/>
      <c r="EF32" s="81"/>
      <c r="EG32" s="82"/>
      <c r="EH32" s="82"/>
      <c r="EI32" s="82"/>
      <c r="EJ32" s="82"/>
      <c r="EK32" s="82"/>
      <c r="EL32" s="82"/>
      <c r="EM32" s="82"/>
      <c r="EN32" s="82"/>
      <c r="EO32" s="82"/>
      <c r="EP32" s="82"/>
      <c r="EQ32" s="82"/>
      <c r="ER32" s="83"/>
      <c r="ES32" s="81"/>
      <c r="ET32" s="82"/>
      <c r="EU32" s="82"/>
      <c r="EV32" s="82"/>
      <c r="EW32" s="82"/>
      <c r="EX32" s="82"/>
      <c r="EY32" s="82"/>
      <c r="EZ32" s="82"/>
      <c r="FA32" s="82"/>
      <c r="FB32" s="82"/>
      <c r="FC32" s="82"/>
      <c r="FD32" s="82"/>
      <c r="FE32" s="84"/>
    </row>
    <row r="33" ht="12.75" customHeight="1">
      <c r="A33" s="77" t="s">
        <v>60</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30" t="s">
        <v>61</v>
      </c>
      <c r="BY33" s="31"/>
      <c r="BZ33" s="31"/>
      <c r="CA33" s="31"/>
      <c r="CB33" s="31"/>
      <c r="CC33" s="31"/>
      <c r="CD33" s="31"/>
      <c r="CE33" s="79"/>
      <c r="CF33" s="31" t="s">
        <v>59</v>
      </c>
      <c r="CG33" s="31"/>
      <c r="CH33" s="31"/>
      <c r="CI33" s="31"/>
      <c r="CJ33" s="31"/>
      <c r="CK33" s="31"/>
      <c r="CL33" s="31"/>
      <c r="CM33" s="31"/>
      <c r="CN33" s="31"/>
      <c r="CO33" s="31"/>
      <c r="CP33" s="31"/>
      <c r="CQ33" s="31"/>
      <c r="CR33" s="79"/>
      <c r="CS33" s="80" t="s">
        <v>59</v>
      </c>
      <c r="CT33" s="31"/>
      <c r="CU33" s="31"/>
      <c r="CV33" s="31"/>
      <c r="CW33" s="31"/>
      <c r="CX33" s="31"/>
      <c r="CY33" s="31"/>
      <c r="CZ33" s="31"/>
      <c r="DA33" s="31"/>
      <c r="DB33" s="31"/>
      <c r="DC33" s="31"/>
      <c r="DD33" s="31"/>
      <c r="DE33" s="79"/>
      <c r="DF33" s="85"/>
      <c r="DG33" s="86"/>
      <c r="DH33" s="86"/>
      <c r="DI33" s="86"/>
      <c r="DJ33" s="86"/>
      <c r="DK33" s="86"/>
      <c r="DL33" s="86"/>
      <c r="DM33" s="86"/>
      <c r="DN33" s="86"/>
      <c r="DO33" s="86"/>
      <c r="DP33" s="86"/>
      <c r="DQ33" s="86"/>
      <c r="DR33" s="87"/>
      <c r="DS33" s="85"/>
      <c r="DT33" s="86"/>
      <c r="DU33" s="86"/>
      <c r="DV33" s="86"/>
      <c r="DW33" s="86"/>
      <c r="DX33" s="86"/>
      <c r="DY33" s="86"/>
      <c r="DZ33" s="86"/>
      <c r="EA33" s="86"/>
      <c r="EB33" s="86"/>
      <c r="EC33" s="86"/>
      <c r="ED33" s="86"/>
      <c r="EE33" s="87"/>
      <c r="EF33" s="85"/>
      <c r="EG33" s="86"/>
      <c r="EH33" s="86"/>
      <c r="EI33" s="86"/>
      <c r="EJ33" s="86"/>
      <c r="EK33" s="86"/>
      <c r="EL33" s="86"/>
      <c r="EM33" s="86"/>
      <c r="EN33" s="86"/>
      <c r="EO33" s="86"/>
      <c r="EP33" s="86"/>
      <c r="EQ33" s="86"/>
      <c r="ER33" s="87"/>
      <c r="ES33" s="88"/>
      <c r="ET33" s="89"/>
      <c r="EU33" s="89"/>
      <c r="EV33" s="89"/>
      <c r="EW33" s="89"/>
      <c r="EX33" s="89"/>
      <c r="EY33" s="89"/>
      <c r="EZ33" s="89"/>
      <c r="FA33" s="89"/>
      <c r="FB33" s="89"/>
      <c r="FC33" s="89"/>
      <c r="FD33" s="89"/>
      <c r="FE33" s="90"/>
    </row>
    <row r="34">
      <c r="A34" s="91" t="s">
        <v>62</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2" t="s">
        <v>63</v>
      </c>
      <c r="BY34" s="93"/>
      <c r="BZ34" s="93"/>
      <c r="CA34" s="93"/>
      <c r="CB34" s="93"/>
      <c r="CC34" s="93"/>
      <c r="CD34" s="93"/>
      <c r="CE34" s="94"/>
      <c r="CF34" s="93"/>
      <c r="CG34" s="93"/>
      <c r="CH34" s="93"/>
      <c r="CI34" s="93"/>
      <c r="CJ34" s="93"/>
      <c r="CK34" s="93"/>
      <c r="CL34" s="93"/>
      <c r="CM34" s="93"/>
      <c r="CN34" s="93"/>
      <c r="CO34" s="93"/>
      <c r="CP34" s="93"/>
      <c r="CQ34" s="93"/>
      <c r="CR34" s="94"/>
      <c r="CS34" s="80"/>
      <c r="CT34" s="31"/>
      <c r="CU34" s="31"/>
      <c r="CV34" s="31"/>
      <c r="CW34" s="31"/>
      <c r="CX34" s="31"/>
      <c r="CY34" s="31"/>
      <c r="CZ34" s="31"/>
      <c r="DA34" s="31"/>
      <c r="DB34" s="31"/>
      <c r="DC34" s="31"/>
      <c r="DD34" s="31"/>
      <c r="DE34" s="79"/>
      <c r="DF34" s="95">
        <f>DF45+DF149</f>
        <v>53151700</v>
      </c>
      <c r="DG34" s="96"/>
      <c r="DH34" s="96"/>
      <c r="DI34" s="96"/>
      <c r="DJ34" s="96"/>
      <c r="DK34" s="96"/>
      <c r="DL34" s="96"/>
      <c r="DM34" s="96"/>
      <c r="DN34" s="96"/>
      <c r="DO34" s="96"/>
      <c r="DP34" s="96"/>
      <c r="DQ34" s="96"/>
      <c r="DR34" s="97"/>
      <c r="DS34" s="95">
        <f>DS45+DS149</f>
        <v>52101000</v>
      </c>
      <c r="DT34" s="98"/>
      <c r="DU34" s="98"/>
      <c r="DV34" s="98"/>
      <c r="DW34" s="98"/>
      <c r="DX34" s="98"/>
      <c r="DY34" s="98"/>
      <c r="DZ34" s="98"/>
      <c r="EA34" s="98"/>
      <c r="EB34" s="98"/>
      <c r="EC34" s="98"/>
      <c r="ED34" s="98"/>
      <c r="EE34" s="99"/>
      <c r="EF34" s="95">
        <f>EF45+EF149</f>
        <v>53768800</v>
      </c>
      <c r="EG34" s="98"/>
      <c r="EH34" s="98"/>
      <c r="EI34" s="98"/>
      <c r="EJ34" s="98"/>
      <c r="EK34" s="98"/>
      <c r="EL34" s="98"/>
      <c r="EM34" s="98"/>
      <c r="EN34" s="98"/>
      <c r="EO34" s="98"/>
      <c r="EP34" s="98"/>
      <c r="EQ34" s="98"/>
      <c r="ER34" s="99"/>
      <c r="ES34" s="88"/>
      <c r="ET34" s="89"/>
      <c r="EU34" s="89"/>
      <c r="EV34" s="89"/>
      <c r="EW34" s="89"/>
      <c r="EX34" s="89"/>
      <c r="EY34" s="89"/>
      <c r="EZ34" s="89"/>
      <c r="FA34" s="89"/>
      <c r="FB34" s="89"/>
      <c r="FC34" s="89"/>
      <c r="FD34" s="89"/>
      <c r="FE34" s="90"/>
    </row>
    <row r="35" ht="22.5" customHeight="1">
      <c r="A35" s="100" t="s">
        <v>64</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2" t="s">
        <v>65</v>
      </c>
      <c r="BY35" s="103"/>
      <c r="BZ35" s="103"/>
      <c r="CA35" s="103"/>
      <c r="CB35" s="103"/>
      <c r="CC35" s="103"/>
      <c r="CD35" s="103"/>
      <c r="CE35" s="104"/>
      <c r="CF35" s="31" t="s">
        <v>66</v>
      </c>
      <c r="CG35" s="31"/>
      <c r="CH35" s="31"/>
      <c r="CI35" s="31"/>
      <c r="CJ35" s="31"/>
      <c r="CK35" s="31"/>
      <c r="CL35" s="31"/>
      <c r="CM35" s="31"/>
      <c r="CN35" s="31"/>
      <c r="CO35" s="31"/>
      <c r="CP35" s="31"/>
      <c r="CQ35" s="31"/>
      <c r="CR35" s="79"/>
      <c r="CS35" s="80"/>
      <c r="CT35" s="31"/>
      <c r="CU35" s="31"/>
      <c r="CV35" s="31"/>
      <c r="CW35" s="31"/>
      <c r="CX35" s="31"/>
      <c r="CY35" s="31"/>
      <c r="CZ35" s="31"/>
      <c r="DA35" s="31"/>
      <c r="DB35" s="31"/>
      <c r="DC35" s="31"/>
      <c r="DD35" s="31"/>
      <c r="DE35" s="79"/>
      <c r="DF35" s="105">
        <f>SUM(DF36:DR44)</f>
        <v>0</v>
      </c>
      <c r="DG35" s="106"/>
      <c r="DH35" s="106"/>
      <c r="DI35" s="106"/>
      <c r="DJ35" s="106"/>
      <c r="DK35" s="106"/>
      <c r="DL35" s="106"/>
      <c r="DM35" s="106"/>
      <c r="DN35" s="106"/>
      <c r="DO35" s="106"/>
      <c r="DP35" s="106"/>
      <c r="DQ35" s="106"/>
      <c r="DR35" s="107"/>
      <c r="DS35" s="105">
        <f>SUM(DS36:EE44)</f>
        <v>0</v>
      </c>
      <c r="DT35" s="106"/>
      <c r="DU35" s="106"/>
      <c r="DV35" s="106"/>
      <c r="DW35" s="106"/>
      <c r="DX35" s="106"/>
      <c r="DY35" s="106"/>
      <c r="DZ35" s="106"/>
      <c r="EA35" s="106"/>
      <c r="EB35" s="106"/>
      <c r="EC35" s="106"/>
      <c r="ED35" s="106"/>
      <c r="EE35" s="107"/>
      <c r="EF35" s="105">
        <f>SUM(EF36:ER44)</f>
        <v>0</v>
      </c>
      <c r="EG35" s="106"/>
      <c r="EH35" s="106"/>
      <c r="EI35" s="106"/>
      <c r="EJ35" s="106"/>
      <c r="EK35" s="106"/>
      <c r="EL35" s="106"/>
      <c r="EM35" s="106"/>
      <c r="EN35" s="106"/>
      <c r="EO35" s="106"/>
      <c r="EP35" s="106"/>
      <c r="EQ35" s="106"/>
      <c r="ER35" s="107"/>
      <c r="ES35" s="108"/>
      <c r="ET35" s="109"/>
      <c r="EU35" s="109"/>
      <c r="EV35" s="109"/>
      <c r="EW35" s="109"/>
      <c r="EX35" s="109"/>
      <c r="EY35" s="109"/>
      <c r="EZ35" s="109"/>
      <c r="FA35" s="109"/>
      <c r="FB35" s="109"/>
      <c r="FC35" s="109"/>
      <c r="FD35" s="109"/>
      <c r="FE35" s="110"/>
    </row>
    <row r="36">
      <c r="A36" s="111" t="s">
        <v>67</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3"/>
      <c r="BX36" s="30" t="s">
        <v>68</v>
      </c>
      <c r="BY36" s="31"/>
      <c r="BZ36" s="31"/>
      <c r="CA36" s="31"/>
      <c r="CB36" s="31"/>
      <c r="CC36" s="31"/>
      <c r="CD36" s="31"/>
      <c r="CE36" s="79"/>
      <c r="CF36" s="31" t="s">
        <v>66</v>
      </c>
      <c r="CG36" s="31"/>
      <c r="CH36" s="31"/>
      <c r="CI36" s="31"/>
      <c r="CJ36" s="31"/>
      <c r="CK36" s="31"/>
      <c r="CL36" s="31"/>
      <c r="CM36" s="31"/>
      <c r="CN36" s="31"/>
      <c r="CO36" s="31"/>
      <c r="CP36" s="31"/>
      <c r="CQ36" s="31"/>
      <c r="CR36" s="79"/>
      <c r="CS36" s="80" t="s">
        <v>69</v>
      </c>
      <c r="CT36" s="31"/>
      <c r="CU36" s="31"/>
      <c r="CV36" s="31"/>
      <c r="CW36" s="31"/>
      <c r="CX36" s="31"/>
      <c r="CY36" s="31"/>
      <c r="CZ36" s="31"/>
      <c r="DA36" s="31"/>
      <c r="DB36" s="31"/>
      <c r="DC36" s="31"/>
      <c r="DD36" s="31"/>
      <c r="DE36" s="79"/>
      <c r="DF36" s="88"/>
      <c r="DG36" s="89"/>
      <c r="DH36" s="89"/>
      <c r="DI36" s="89"/>
      <c r="DJ36" s="89"/>
      <c r="DK36" s="89"/>
      <c r="DL36" s="89"/>
      <c r="DM36" s="89"/>
      <c r="DN36" s="89"/>
      <c r="DO36" s="89"/>
      <c r="DP36" s="89"/>
      <c r="DQ36" s="89"/>
      <c r="DR36" s="114"/>
      <c r="DS36" s="88"/>
      <c r="DT36" s="89"/>
      <c r="DU36" s="89"/>
      <c r="DV36" s="89"/>
      <c r="DW36" s="89"/>
      <c r="DX36" s="89"/>
      <c r="DY36" s="89"/>
      <c r="DZ36" s="89"/>
      <c r="EA36" s="89"/>
      <c r="EB36" s="89"/>
      <c r="EC36" s="89"/>
      <c r="ED36" s="89"/>
      <c r="EE36" s="114"/>
      <c r="EF36" s="88"/>
      <c r="EG36" s="89"/>
      <c r="EH36" s="89"/>
      <c r="EI36" s="89"/>
      <c r="EJ36" s="89"/>
      <c r="EK36" s="89"/>
      <c r="EL36" s="89"/>
      <c r="EM36" s="89"/>
      <c r="EN36" s="89"/>
      <c r="EO36" s="89"/>
      <c r="EP36" s="89"/>
      <c r="EQ36" s="89"/>
      <c r="ER36" s="89"/>
      <c r="ES36" s="88"/>
      <c r="ET36" s="89"/>
      <c r="EU36" s="89"/>
      <c r="EV36" s="89"/>
      <c r="EW36" s="89"/>
      <c r="EX36" s="89"/>
      <c r="EY36" s="89"/>
      <c r="EZ36" s="89"/>
      <c r="FA36" s="89"/>
      <c r="FB36" s="89"/>
      <c r="FC36" s="89"/>
      <c r="FD36" s="89"/>
      <c r="FE36" s="90"/>
    </row>
    <row r="37" ht="12.75" customHeight="1">
      <c r="A37" s="115" t="s">
        <v>70</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30" t="s">
        <v>68</v>
      </c>
      <c r="BY37" s="31"/>
      <c r="BZ37" s="31"/>
      <c r="CA37" s="31"/>
      <c r="CB37" s="31"/>
      <c r="CC37" s="31"/>
      <c r="CD37" s="31"/>
      <c r="CE37" s="79"/>
      <c r="CF37" s="31" t="s">
        <v>66</v>
      </c>
      <c r="CG37" s="31"/>
      <c r="CH37" s="31"/>
      <c r="CI37" s="31"/>
      <c r="CJ37" s="31"/>
      <c r="CK37" s="31"/>
      <c r="CL37" s="31"/>
      <c r="CM37" s="31"/>
      <c r="CN37" s="31"/>
      <c r="CO37" s="31"/>
      <c r="CP37" s="31"/>
      <c r="CQ37" s="31"/>
      <c r="CR37" s="79"/>
      <c r="CS37" s="80" t="s">
        <v>71</v>
      </c>
      <c r="CT37" s="31"/>
      <c r="CU37" s="31"/>
      <c r="CV37" s="31"/>
      <c r="CW37" s="31"/>
      <c r="CX37" s="31"/>
      <c r="CY37" s="31"/>
      <c r="CZ37" s="31"/>
      <c r="DA37" s="31"/>
      <c r="DB37" s="31"/>
      <c r="DC37" s="31"/>
      <c r="DD37" s="31"/>
      <c r="DE37" s="79"/>
      <c r="DF37" s="88"/>
      <c r="DG37" s="89"/>
      <c r="DH37" s="89"/>
      <c r="DI37" s="89"/>
      <c r="DJ37" s="89"/>
      <c r="DK37" s="89"/>
      <c r="DL37" s="89"/>
      <c r="DM37" s="89"/>
      <c r="DN37" s="89"/>
      <c r="DO37" s="89"/>
      <c r="DP37" s="89"/>
      <c r="DQ37" s="89"/>
      <c r="DR37" s="114"/>
      <c r="DS37" s="88"/>
      <c r="DT37" s="89"/>
      <c r="DU37" s="89"/>
      <c r="DV37" s="89"/>
      <c r="DW37" s="89"/>
      <c r="DX37" s="89"/>
      <c r="DY37" s="89"/>
      <c r="DZ37" s="89"/>
      <c r="EA37" s="89"/>
      <c r="EB37" s="89"/>
      <c r="EC37" s="89"/>
      <c r="ED37" s="89"/>
      <c r="EE37" s="114"/>
      <c r="EF37" s="88"/>
      <c r="EG37" s="89"/>
      <c r="EH37" s="89"/>
      <c r="EI37" s="89"/>
      <c r="EJ37" s="89"/>
      <c r="EK37" s="89"/>
      <c r="EL37" s="89"/>
      <c r="EM37" s="89"/>
      <c r="EN37" s="89"/>
      <c r="EO37" s="89"/>
      <c r="EP37" s="89"/>
      <c r="EQ37" s="89"/>
      <c r="ER37" s="114"/>
      <c r="ES37" s="81"/>
      <c r="ET37" s="82"/>
      <c r="EU37" s="82"/>
      <c r="EV37" s="82"/>
      <c r="EW37" s="82"/>
      <c r="EX37" s="82"/>
      <c r="EY37" s="82"/>
      <c r="EZ37" s="82"/>
      <c r="FA37" s="82"/>
      <c r="FB37" s="82"/>
      <c r="FC37" s="82"/>
      <c r="FD37" s="82"/>
      <c r="FE37" s="84"/>
    </row>
    <row r="38" hidden="1">
      <c r="A38" s="115" t="s">
        <v>72</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30" t="s">
        <v>68</v>
      </c>
      <c r="BY38" s="31"/>
      <c r="BZ38" s="31"/>
      <c r="CA38" s="31"/>
      <c r="CB38" s="31"/>
      <c r="CC38" s="31"/>
      <c r="CD38" s="31"/>
      <c r="CE38" s="79"/>
      <c r="CF38" s="31" t="s">
        <v>66</v>
      </c>
      <c r="CG38" s="31"/>
      <c r="CH38" s="31"/>
      <c r="CI38" s="31"/>
      <c r="CJ38" s="31"/>
      <c r="CK38" s="31"/>
      <c r="CL38" s="31"/>
      <c r="CM38" s="31"/>
      <c r="CN38" s="31"/>
      <c r="CO38" s="31"/>
      <c r="CP38" s="31"/>
      <c r="CQ38" s="31"/>
      <c r="CR38" s="79"/>
      <c r="CS38" s="80" t="s">
        <v>73</v>
      </c>
      <c r="CT38" s="31"/>
      <c r="CU38" s="31"/>
      <c r="CV38" s="31"/>
      <c r="CW38" s="31"/>
      <c r="CX38" s="31"/>
      <c r="CY38" s="31"/>
      <c r="CZ38" s="31"/>
      <c r="DA38" s="31"/>
      <c r="DB38" s="31"/>
      <c r="DC38" s="31"/>
      <c r="DD38" s="31"/>
      <c r="DE38" s="79"/>
      <c r="DF38" s="88"/>
      <c r="DG38" s="89"/>
      <c r="DH38" s="89"/>
      <c r="DI38" s="89"/>
      <c r="DJ38" s="89"/>
      <c r="DK38" s="89"/>
      <c r="DL38" s="89"/>
      <c r="DM38" s="89"/>
      <c r="DN38" s="89"/>
      <c r="DO38" s="89"/>
      <c r="DP38" s="89"/>
      <c r="DQ38" s="89"/>
      <c r="DR38" s="114"/>
      <c r="DS38" s="88"/>
      <c r="DT38" s="89"/>
      <c r="DU38" s="89"/>
      <c r="DV38" s="89"/>
      <c r="DW38" s="89"/>
      <c r="DX38" s="89"/>
      <c r="DY38" s="89"/>
      <c r="DZ38" s="89"/>
      <c r="EA38" s="89"/>
      <c r="EB38" s="89"/>
      <c r="EC38" s="89"/>
      <c r="ED38" s="89"/>
      <c r="EE38" s="114"/>
      <c r="EF38" s="88"/>
      <c r="EG38" s="89"/>
      <c r="EH38" s="89"/>
      <c r="EI38" s="89"/>
      <c r="EJ38" s="89"/>
      <c r="EK38" s="89"/>
      <c r="EL38" s="89"/>
      <c r="EM38" s="89"/>
      <c r="EN38" s="89"/>
      <c r="EO38" s="89"/>
      <c r="EP38" s="89"/>
      <c r="EQ38" s="89"/>
      <c r="ER38" s="114"/>
      <c r="ES38" s="88"/>
      <c r="ET38" s="89"/>
      <c r="EU38" s="89"/>
      <c r="EV38" s="89"/>
      <c r="EW38" s="89"/>
      <c r="EX38" s="89"/>
      <c r="EY38" s="89"/>
      <c r="EZ38" s="89"/>
      <c r="FA38" s="89"/>
      <c r="FB38" s="89"/>
      <c r="FC38" s="89"/>
      <c r="FD38" s="89"/>
      <c r="FE38" s="90"/>
    </row>
    <row r="39" hidden="1">
      <c r="A39" s="115" t="s">
        <v>74</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30" t="s">
        <v>68</v>
      </c>
      <c r="BY39" s="31"/>
      <c r="BZ39" s="31"/>
      <c r="CA39" s="31"/>
      <c r="CB39" s="31"/>
      <c r="CC39" s="31"/>
      <c r="CD39" s="31"/>
      <c r="CE39" s="79"/>
      <c r="CF39" s="31" t="s">
        <v>66</v>
      </c>
      <c r="CG39" s="31"/>
      <c r="CH39" s="31"/>
      <c r="CI39" s="31"/>
      <c r="CJ39" s="31"/>
      <c r="CK39" s="31"/>
      <c r="CL39" s="31"/>
      <c r="CM39" s="31"/>
      <c r="CN39" s="31"/>
      <c r="CO39" s="31"/>
      <c r="CP39" s="31"/>
      <c r="CQ39" s="31"/>
      <c r="CR39" s="79"/>
      <c r="CS39" s="80" t="s">
        <v>75</v>
      </c>
      <c r="CT39" s="31"/>
      <c r="CU39" s="31"/>
      <c r="CV39" s="31"/>
      <c r="CW39" s="31"/>
      <c r="CX39" s="31"/>
      <c r="CY39" s="31"/>
      <c r="CZ39" s="31"/>
      <c r="DA39" s="31"/>
      <c r="DB39" s="31"/>
      <c r="DC39" s="31"/>
      <c r="DD39" s="31"/>
      <c r="DE39" s="79"/>
      <c r="DF39" s="88"/>
      <c r="DG39" s="89"/>
      <c r="DH39" s="89"/>
      <c r="DI39" s="89"/>
      <c r="DJ39" s="89"/>
      <c r="DK39" s="89"/>
      <c r="DL39" s="89"/>
      <c r="DM39" s="89"/>
      <c r="DN39" s="89"/>
      <c r="DO39" s="89"/>
      <c r="DP39" s="89"/>
      <c r="DQ39" s="89"/>
      <c r="DR39" s="114"/>
      <c r="DS39" s="88"/>
      <c r="DT39" s="89"/>
      <c r="DU39" s="89"/>
      <c r="DV39" s="89"/>
      <c r="DW39" s="89"/>
      <c r="DX39" s="89"/>
      <c r="DY39" s="89"/>
      <c r="DZ39" s="89"/>
      <c r="EA39" s="89"/>
      <c r="EB39" s="89"/>
      <c r="EC39" s="89"/>
      <c r="ED39" s="89"/>
      <c r="EE39" s="114"/>
      <c r="EF39" s="88"/>
      <c r="EG39" s="89"/>
      <c r="EH39" s="89"/>
      <c r="EI39" s="89"/>
      <c r="EJ39" s="89"/>
      <c r="EK39" s="89"/>
      <c r="EL39" s="89"/>
      <c r="EM39" s="89"/>
      <c r="EN39" s="89"/>
      <c r="EO39" s="89"/>
      <c r="EP39" s="89"/>
      <c r="EQ39" s="89"/>
      <c r="ER39" s="114"/>
      <c r="ES39" s="88"/>
      <c r="ET39" s="89"/>
      <c r="EU39" s="89"/>
      <c r="EV39" s="89"/>
      <c r="EW39" s="89"/>
      <c r="EX39" s="89"/>
      <c r="EY39" s="89"/>
      <c r="EZ39" s="89"/>
      <c r="FA39" s="89"/>
      <c r="FB39" s="89"/>
      <c r="FC39" s="89"/>
      <c r="FD39" s="89"/>
      <c r="FE39" s="90"/>
    </row>
    <row r="40" hidden="1">
      <c r="A40" s="115" t="s">
        <v>76</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30" t="s">
        <v>68</v>
      </c>
      <c r="BY40" s="31"/>
      <c r="BZ40" s="31"/>
      <c r="CA40" s="31"/>
      <c r="CB40" s="31"/>
      <c r="CC40" s="31"/>
      <c r="CD40" s="31"/>
      <c r="CE40" s="79"/>
      <c r="CF40" s="31" t="s">
        <v>66</v>
      </c>
      <c r="CG40" s="31"/>
      <c r="CH40" s="31"/>
      <c r="CI40" s="31"/>
      <c r="CJ40" s="31"/>
      <c r="CK40" s="31"/>
      <c r="CL40" s="31"/>
      <c r="CM40" s="31"/>
      <c r="CN40" s="31"/>
      <c r="CO40" s="31"/>
      <c r="CP40" s="31"/>
      <c r="CQ40" s="31"/>
      <c r="CR40" s="79"/>
      <c r="CS40" s="80" t="s">
        <v>77</v>
      </c>
      <c r="CT40" s="31"/>
      <c r="CU40" s="31"/>
      <c r="CV40" s="31"/>
      <c r="CW40" s="31"/>
      <c r="CX40" s="31"/>
      <c r="CY40" s="31"/>
      <c r="CZ40" s="31"/>
      <c r="DA40" s="31"/>
      <c r="DB40" s="31"/>
      <c r="DC40" s="31"/>
      <c r="DD40" s="31"/>
      <c r="DE40" s="79"/>
      <c r="DF40" s="88"/>
      <c r="DG40" s="89"/>
      <c r="DH40" s="89"/>
      <c r="DI40" s="89"/>
      <c r="DJ40" s="89"/>
      <c r="DK40" s="89"/>
      <c r="DL40" s="89"/>
      <c r="DM40" s="89"/>
      <c r="DN40" s="89"/>
      <c r="DO40" s="89"/>
      <c r="DP40" s="89"/>
      <c r="DQ40" s="89"/>
      <c r="DR40" s="114"/>
      <c r="DS40" s="88"/>
      <c r="DT40" s="89"/>
      <c r="DU40" s="89"/>
      <c r="DV40" s="89"/>
      <c r="DW40" s="89"/>
      <c r="DX40" s="89"/>
      <c r="DY40" s="89"/>
      <c r="DZ40" s="89"/>
      <c r="EA40" s="89"/>
      <c r="EB40" s="89"/>
      <c r="EC40" s="89"/>
      <c r="ED40" s="89"/>
      <c r="EE40" s="114"/>
      <c r="EF40" s="88"/>
      <c r="EG40" s="89"/>
      <c r="EH40" s="89"/>
      <c r="EI40" s="89"/>
      <c r="EJ40" s="89"/>
      <c r="EK40" s="89"/>
      <c r="EL40" s="89"/>
      <c r="EM40" s="89"/>
      <c r="EN40" s="89"/>
      <c r="EO40" s="89"/>
      <c r="EP40" s="89"/>
      <c r="EQ40" s="89"/>
      <c r="ER40" s="114"/>
      <c r="ES40" s="88"/>
      <c r="ET40" s="89"/>
      <c r="EU40" s="89"/>
      <c r="EV40" s="89"/>
      <c r="EW40" s="89"/>
      <c r="EX40" s="89"/>
      <c r="EY40" s="89"/>
      <c r="EZ40" s="89"/>
      <c r="FA40" s="89"/>
      <c r="FB40" s="89"/>
      <c r="FC40" s="89"/>
      <c r="FD40" s="89"/>
      <c r="FE40" s="90"/>
    </row>
    <row r="41" hidden="1">
      <c r="A41" s="115" t="s">
        <v>78</v>
      </c>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30" t="s">
        <v>68</v>
      </c>
      <c r="BY41" s="31"/>
      <c r="BZ41" s="31"/>
      <c r="CA41" s="31"/>
      <c r="CB41" s="31"/>
      <c r="CC41" s="31"/>
      <c r="CD41" s="31"/>
      <c r="CE41" s="79"/>
      <c r="CF41" s="31" t="s">
        <v>66</v>
      </c>
      <c r="CG41" s="31"/>
      <c r="CH41" s="31"/>
      <c r="CI41" s="31"/>
      <c r="CJ41" s="31"/>
      <c r="CK41" s="31"/>
      <c r="CL41" s="31"/>
      <c r="CM41" s="31"/>
      <c r="CN41" s="31"/>
      <c r="CO41" s="31"/>
      <c r="CP41" s="31"/>
      <c r="CQ41" s="31"/>
      <c r="CR41" s="79"/>
      <c r="CS41" s="80" t="s">
        <v>79</v>
      </c>
      <c r="CT41" s="31"/>
      <c r="CU41" s="31"/>
      <c r="CV41" s="31"/>
      <c r="CW41" s="31"/>
      <c r="CX41" s="31"/>
      <c r="CY41" s="31"/>
      <c r="CZ41" s="31"/>
      <c r="DA41" s="31"/>
      <c r="DB41" s="31"/>
      <c r="DC41" s="31"/>
      <c r="DD41" s="31"/>
      <c r="DE41" s="79"/>
      <c r="DF41" s="88"/>
      <c r="DG41" s="89"/>
      <c r="DH41" s="89"/>
      <c r="DI41" s="89"/>
      <c r="DJ41" s="89"/>
      <c r="DK41" s="89"/>
      <c r="DL41" s="89"/>
      <c r="DM41" s="89"/>
      <c r="DN41" s="89"/>
      <c r="DO41" s="89"/>
      <c r="DP41" s="89"/>
      <c r="DQ41" s="89"/>
      <c r="DR41" s="114"/>
      <c r="DS41" s="88"/>
      <c r="DT41" s="89"/>
      <c r="DU41" s="89"/>
      <c r="DV41" s="89"/>
      <c r="DW41" s="89"/>
      <c r="DX41" s="89"/>
      <c r="DY41" s="89"/>
      <c r="DZ41" s="89"/>
      <c r="EA41" s="89"/>
      <c r="EB41" s="89"/>
      <c r="EC41" s="89"/>
      <c r="ED41" s="89"/>
      <c r="EE41" s="114"/>
      <c r="EF41" s="88"/>
      <c r="EG41" s="89"/>
      <c r="EH41" s="89"/>
      <c r="EI41" s="89"/>
      <c r="EJ41" s="89"/>
      <c r="EK41" s="89"/>
      <c r="EL41" s="89"/>
      <c r="EM41" s="89"/>
      <c r="EN41" s="89"/>
      <c r="EO41" s="89"/>
      <c r="EP41" s="89"/>
      <c r="EQ41" s="89"/>
      <c r="ER41" s="114"/>
      <c r="ES41" s="88"/>
      <c r="ET41" s="89"/>
      <c r="EU41" s="89"/>
      <c r="EV41" s="89"/>
      <c r="EW41" s="89"/>
      <c r="EX41" s="89"/>
      <c r="EY41" s="89"/>
      <c r="EZ41" s="89"/>
      <c r="FA41" s="89"/>
      <c r="FB41" s="89"/>
      <c r="FC41" s="89"/>
      <c r="FD41" s="89"/>
      <c r="FE41" s="90"/>
    </row>
    <row r="42" hidden="1">
      <c r="A42" s="115" t="s">
        <v>80</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30" t="s">
        <v>68</v>
      </c>
      <c r="BY42" s="31"/>
      <c r="BZ42" s="31"/>
      <c r="CA42" s="31"/>
      <c r="CB42" s="31"/>
      <c r="CC42" s="31"/>
      <c r="CD42" s="31"/>
      <c r="CE42" s="79"/>
      <c r="CF42" s="31" t="s">
        <v>66</v>
      </c>
      <c r="CG42" s="31"/>
      <c r="CH42" s="31"/>
      <c r="CI42" s="31"/>
      <c r="CJ42" s="31"/>
      <c r="CK42" s="31"/>
      <c r="CL42" s="31"/>
      <c r="CM42" s="31"/>
      <c r="CN42" s="31"/>
      <c r="CO42" s="31"/>
      <c r="CP42" s="31"/>
      <c r="CQ42" s="31"/>
      <c r="CR42" s="79"/>
      <c r="CS42" s="80" t="s">
        <v>81</v>
      </c>
      <c r="CT42" s="31"/>
      <c r="CU42" s="31"/>
      <c r="CV42" s="31"/>
      <c r="CW42" s="31"/>
      <c r="CX42" s="31"/>
      <c r="CY42" s="31"/>
      <c r="CZ42" s="31"/>
      <c r="DA42" s="31"/>
      <c r="DB42" s="31"/>
      <c r="DC42" s="31"/>
      <c r="DD42" s="31"/>
      <c r="DE42" s="79"/>
      <c r="DF42" s="88"/>
      <c r="DG42" s="89"/>
      <c r="DH42" s="89"/>
      <c r="DI42" s="89"/>
      <c r="DJ42" s="89"/>
      <c r="DK42" s="89"/>
      <c r="DL42" s="89"/>
      <c r="DM42" s="89"/>
      <c r="DN42" s="89"/>
      <c r="DO42" s="89"/>
      <c r="DP42" s="89"/>
      <c r="DQ42" s="89"/>
      <c r="DR42" s="114"/>
      <c r="DS42" s="88"/>
      <c r="DT42" s="89"/>
      <c r="DU42" s="89"/>
      <c r="DV42" s="89"/>
      <c r="DW42" s="89"/>
      <c r="DX42" s="89"/>
      <c r="DY42" s="89"/>
      <c r="DZ42" s="89"/>
      <c r="EA42" s="89"/>
      <c r="EB42" s="89"/>
      <c r="EC42" s="89"/>
      <c r="ED42" s="89"/>
      <c r="EE42" s="114"/>
      <c r="EF42" s="88"/>
      <c r="EG42" s="89"/>
      <c r="EH42" s="89"/>
      <c r="EI42" s="89"/>
      <c r="EJ42" s="89"/>
      <c r="EK42" s="89"/>
      <c r="EL42" s="89"/>
      <c r="EM42" s="89"/>
      <c r="EN42" s="89"/>
      <c r="EO42" s="89"/>
      <c r="EP42" s="89"/>
      <c r="EQ42" s="89"/>
      <c r="ER42" s="114"/>
      <c r="ES42" s="88"/>
      <c r="ET42" s="89"/>
      <c r="EU42" s="89"/>
      <c r="EV42" s="89"/>
      <c r="EW42" s="89"/>
      <c r="EX42" s="89"/>
      <c r="EY42" s="89"/>
      <c r="EZ42" s="89"/>
      <c r="FA42" s="89"/>
      <c r="FB42" s="89"/>
      <c r="FC42" s="89"/>
      <c r="FD42" s="89"/>
      <c r="FE42" s="90"/>
    </row>
    <row r="43" ht="23.25" hidden="1" customHeight="1">
      <c r="A43" s="116" t="s">
        <v>82</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30" t="s">
        <v>68</v>
      </c>
      <c r="BY43" s="31"/>
      <c r="BZ43" s="31"/>
      <c r="CA43" s="31"/>
      <c r="CB43" s="31"/>
      <c r="CC43" s="31"/>
      <c r="CD43" s="31"/>
      <c r="CE43" s="79"/>
      <c r="CF43" s="31" t="s">
        <v>66</v>
      </c>
      <c r="CG43" s="31"/>
      <c r="CH43" s="31"/>
      <c r="CI43" s="31"/>
      <c r="CJ43" s="31"/>
      <c r="CK43" s="31"/>
      <c r="CL43" s="31"/>
      <c r="CM43" s="31"/>
      <c r="CN43" s="31"/>
      <c r="CO43" s="31"/>
      <c r="CP43" s="31"/>
      <c r="CQ43" s="31"/>
      <c r="CR43" s="79"/>
      <c r="CS43" s="80" t="s">
        <v>83</v>
      </c>
      <c r="CT43" s="31"/>
      <c r="CU43" s="31"/>
      <c r="CV43" s="31"/>
      <c r="CW43" s="31"/>
      <c r="CX43" s="31"/>
      <c r="CY43" s="31"/>
      <c r="CZ43" s="31"/>
      <c r="DA43" s="31"/>
      <c r="DB43" s="31"/>
      <c r="DC43" s="31"/>
      <c r="DD43" s="31"/>
      <c r="DE43" s="79"/>
      <c r="DF43" s="88"/>
      <c r="DG43" s="89"/>
      <c r="DH43" s="89"/>
      <c r="DI43" s="89"/>
      <c r="DJ43" s="89"/>
      <c r="DK43" s="89"/>
      <c r="DL43" s="89"/>
      <c r="DM43" s="89"/>
      <c r="DN43" s="89"/>
      <c r="DO43" s="89"/>
      <c r="DP43" s="89"/>
      <c r="DQ43" s="89"/>
      <c r="DR43" s="114"/>
      <c r="DS43" s="88"/>
      <c r="DT43" s="89"/>
      <c r="DU43" s="89"/>
      <c r="DV43" s="89"/>
      <c r="DW43" s="89"/>
      <c r="DX43" s="89"/>
      <c r="DY43" s="89"/>
      <c r="DZ43" s="89"/>
      <c r="EA43" s="89"/>
      <c r="EB43" s="89"/>
      <c r="EC43" s="89"/>
      <c r="ED43" s="89"/>
      <c r="EE43" s="114"/>
      <c r="EF43" s="88"/>
      <c r="EG43" s="89"/>
      <c r="EH43" s="89"/>
      <c r="EI43" s="89"/>
      <c r="EJ43" s="89"/>
      <c r="EK43" s="89"/>
      <c r="EL43" s="89"/>
      <c r="EM43" s="89"/>
      <c r="EN43" s="89"/>
      <c r="EO43" s="89"/>
      <c r="EP43" s="89"/>
      <c r="EQ43" s="89"/>
      <c r="ER43" s="114"/>
      <c r="ES43" s="88"/>
      <c r="ET43" s="89"/>
      <c r="EU43" s="89"/>
      <c r="EV43" s="89"/>
      <c r="EW43" s="89"/>
      <c r="EX43" s="89"/>
      <c r="EY43" s="89"/>
      <c r="EZ43" s="89"/>
      <c r="FA43" s="89"/>
      <c r="FB43" s="89"/>
      <c r="FC43" s="89"/>
      <c r="FD43" s="89"/>
      <c r="FE43" s="90"/>
    </row>
    <row r="44">
      <c r="A44" s="115" t="s">
        <v>84</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02" t="s">
        <v>68</v>
      </c>
      <c r="BY44" s="103"/>
      <c r="BZ44" s="103"/>
      <c r="CA44" s="103"/>
      <c r="CB44" s="103"/>
      <c r="CC44" s="103"/>
      <c r="CD44" s="103"/>
      <c r="CE44" s="104"/>
      <c r="CF44" s="103" t="s">
        <v>66</v>
      </c>
      <c r="CG44" s="103"/>
      <c r="CH44" s="103"/>
      <c r="CI44" s="103"/>
      <c r="CJ44" s="103"/>
      <c r="CK44" s="103"/>
      <c r="CL44" s="103"/>
      <c r="CM44" s="103"/>
      <c r="CN44" s="103"/>
      <c r="CO44" s="103"/>
      <c r="CP44" s="103"/>
      <c r="CQ44" s="103"/>
      <c r="CR44" s="104"/>
      <c r="CS44" s="117" t="s">
        <v>85</v>
      </c>
      <c r="CT44" s="103"/>
      <c r="CU44" s="103"/>
      <c r="CV44" s="103"/>
      <c r="CW44" s="103"/>
      <c r="CX44" s="103"/>
      <c r="CY44" s="103"/>
      <c r="CZ44" s="103"/>
      <c r="DA44" s="103"/>
      <c r="DB44" s="103"/>
      <c r="DC44" s="103"/>
      <c r="DD44" s="103"/>
      <c r="DE44" s="104"/>
      <c r="DF44" s="108"/>
      <c r="DG44" s="109"/>
      <c r="DH44" s="109"/>
      <c r="DI44" s="109"/>
      <c r="DJ44" s="109"/>
      <c r="DK44" s="109"/>
      <c r="DL44" s="109"/>
      <c r="DM44" s="109"/>
      <c r="DN44" s="109"/>
      <c r="DO44" s="109"/>
      <c r="DP44" s="109"/>
      <c r="DQ44" s="109"/>
      <c r="DR44" s="118"/>
      <c r="DS44" s="108"/>
      <c r="DT44" s="109"/>
      <c r="DU44" s="109"/>
      <c r="DV44" s="109"/>
      <c r="DW44" s="109"/>
      <c r="DX44" s="109"/>
      <c r="DY44" s="109"/>
      <c r="DZ44" s="109"/>
      <c r="EA44" s="109"/>
      <c r="EB44" s="109"/>
      <c r="EC44" s="109"/>
      <c r="ED44" s="109"/>
      <c r="EE44" s="118"/>
      <c r="EF44" s="108"/>
      <c r="EG44" s="109"/>
      <c r="EH44" s="109"/>
      <c r="EI44" s="109"/>
      <c r="EJ44" s="109"/>
      <c r="EK44" s="109"/>
      <c r="EL44" s="109"/>
      <c r="EM44" s="109"/>
      <c r="EN44" s="109"/>
      <c r="EO44" s="109"/>
      <c r="EP44" s="109"/>
      <c r="EQ44" s="109"/>
      <c r="ER44" s="118"/>
      <c r="ES44" s="108"/>
      <c r="ET44" s="109"/>
      <c r="EU44" s="109"/>
      <c r="EV44" s="109"/>
      <c r="EW44" s="109"/>
      <c r="EX44" s="109"/>
      <c r="EY44" s="109"/>
      <c r="EZ44" s="109"/>
      <c r="FA44" s="109"/>
      <c r="FB44" s="109"/>
      <c r="FC44" s="109"/>
      <c r="FD44" s="109"/>
      <c r="FE44" s="110"/>
    </row>
    <row r="45" ht="11.25" customHeight="1">
      <c r="A45" s="119" t="s">
        <v>86</v>
      </c>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1"/>
      <c r="BX45" s="122" t="s">
        <v>87</v>
      </c>
      <c r="BY45" s="123"/>
      <c r="BZ45" s="123"/>
      <c r="CA45" s="123"/>
      <c r="CB45" s="123"/>
      <c r="CC45" s="123"/>
      <c r="CD45" s="123"/>
      <c r="CE45" s="123"/>
      <c r="CF45" s="79" t="s">
        <v>88</v>
      </c>
      <c r="CG45" s="123"/>
      <c r="CH45" s="123"/>
      <c r="CI45" s="123"/>
      <c r="CJ45" s="123"/>
      <c r="CK45" s="123"/>
      <c r="CL45" s="123"/>
      <c r="CM45" s="123"/>
      <c r="CN45" s="123"/>
      <c r="CO45" s="123"/>
      <c r="CP45" s="123"/>
      <c r="CQ45" s="123"/>
      <c r="CR45" s="123"/>
      <c r="CS45" s="123"/>
      <c r="CT45" s="123"/>
      <c r="CU45" s="123"/>
      <c r="CV45" s="123"/>
      <c r="CW45" s="123"/>
      <c r="CX45" s="123"/>
      <c r="CY45" s="123"/>
      <c r="CZ45" s="123"/>
      <c r="DA45" s="123"/>
      <c r="DB45" s="123"/>
      <c r="DC45" s="123"/>
      <c r="DD45" s="123"/>
      <c r="DE45" s="123"/>
      <c r="DF45" s="124">
        <f>SUM(DF133:DR142)</f>
        <v>53151700</v>
      </c>
      <c r="DG45" s="124"/>
      <c r="DH45" s="124"/>
      <c r="DI45" s="124"/>
      <c r="DJ45" s="124"/>
      <c r="DK45" s="124"/>
      <c r="DL45" s="124"/>
      <c r="DM45" s="124"/>
      <c r="DN45" s="124"/>
      <c r="DO45" s="124"/>
      <c r="DP45" s="124"/>
      <c r="DQ45" s="124"/>
      <c r="DR45" s="124"/>
      <c r="DS45" s="125">
        <v>52101000</v>
      </c>
      <c r="DT45" s="125"/>
      <c r="DU45" s="125"/>
      <c r="DV45" s="125"/>
      <c r="DW45" s="125"/>
      <c r="DX45" s="125"/>
      <c r="DY45" s="125"/>
      <c r="DZ45" s="125"/>
      <c r="EA45" s="125"/>
      <c r="EB45" s="125"/>
      <c r="EC45" s="125"/>
      <c r="ED45" s="125"/>
      <c r="EE45" s="125"/>
      <c r="EF45" s="125">
        <f>SUM(EF133:ER142)</f>
        <v>53768800</v>
      </c>
      <c r="EG45" s="125"/>
      <c r="EH45" s="125"/>
      <c r="EI45" s="125"/>
      <c r="EJ45" s="125"/>
      <c r="EK45" s="125"/>
      <c r="EL45" s="125"/>
      <c r="EM45" s="125"/>
      <c r="EN45" s="125"/>
      <c r="EO45" s="125"/>
      <c r="EP45" s="125"/>
      <c r="EQ45" s="125"/>
      <c r="ER45" s="125"/>
      <c r="ES45" s="126"/>
      <c r="ET45" s="126"/>
      <c r="EU45" s="126"/>
      <c r="EV45" s="126"/>
      <c r="EW45" s="126"/>
      <c r="EX45" s="126"/>
      <c r="EY45" s="126"/>
      <c r="EZ45" s="126"/>
      <c r="FA45" s="126"/>
      <c r="FB45" s="126"/>
      <c r="FC45" s="126"/>
      <c r="FD45" s="126"/>
      <c r="FE45" s="127"/>
    </row>
    <row r="46" ht="22.5" hidden="1" customHeight="1">
      <c r="A46" s="128" t="s">
        <v>89</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30" t="s">
        <v>90</v>
      </c>
      <c r="BY46" s="130"/>
      <c r="BZ46" s="130"/>
      <c r="CA46" s="130"/>
      <c r="CB46" s="130"/>
      <c r="CC46" s="130"/>
      <c r="CD46" s="130"/>
      <c r="CE46" s="130"/>
      <c r="CF46" s="130" t="s">
        <v>88</v>
      </c>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29"/>
      <c r="EP46" s="129"/>
      <c r="EQ46" s="129"/>
      <c r="ER46" s="129"/>
      <c r="ES46" s="129"/>
      <c r="ET46" s="129"/>
      <c r="EU46" s="129"/>
      <c r="EV46" s="129"/>
      <c r="EW46" s="129"/>
      <c r="EX46" s="129"/>
      <c r="EY46" s="129"/>
      <c r="EZ46" s="129"/>
      <c r="FA46" s="129"/>
      <c r="FB46" s="129"/>
      <c r="FC46" s="129"/>
      <c r="FD46" s="129"/>
      <c r="FE46" s="129"/>
    </row>
    <row r="47" ht="11.1" hidden="1" customHeight="1">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29"/>
      <c r="EP47" s="129"/>
      <c r="EQ47" s="129"/>
      <c r="ER47" s="129"/>
      <c r="ES47" s="129"/>
      <c r="ET47" s="129"/>
      <c r="EU47" s="129"/>
      <c r="EV47" s="129"/>
      <c r="EW47" s="129"/>
      <c r="EX47" s="129"/>
      <c r="EY47" s="129"/>
      <c r="EZ47" s="129"/>
      <c r="FA47" s="129"/>
      <c r="FB47" s="129"/>
      <c r="FC47" s="129"/>
      <c r="FD47" s="129"/>
      <c r="FE47" s="129"/>
    </row>
    <row r="48" ht="11.1" hidden="1" customHeight="1">
      <c r="A48" s="128" t="s">
        <v>91</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30" t="s">
        <v>92</v>
      </c>
      <c r="BY48" s="130"/>
      <c r="BZ48" s="130"/>
      <c r="CA48" s="130"/>
      <c r="CB48" s="130"/>
      <c r="CC48" s="130"/>
      <c r="CD48" s="130"/>
      <c r="CE48" s="130"/>
      <c r="CF48" s="130" t="s">
        <v>93</v>
      </c>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29"/>
      <c r="EP48" s="129"/>
      <c r="EQ48" s="129"/>
      <c r="ER48" s="129"/>
      <c r="ES48" s="129"/>
      <c r="ET48" s="129"/>
      <c r="EU48" s="129"/>
      <c r="EV48" s="129"/>
      <c r="EW48" s="129"/>
      <c r="EX48" s="129"/>
      <c r="EY48" s="129"/>
      <c r="EZ48" s="129"/>
      <c r="FA48" s="129"/>
      <c r="FB48" s="129"/>
      <c r="FC48" s="129"/>
      <c r="FD48" s="129"/>
      <c r="FE48" s="129"/>
    </row>
    <row r="49" ht="11.1" hidden="1" customHeight="1">
      <c r="A49" s="129" t="s">
        <v>94</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30" t="s">
        <v>95</v>
      </c>
      <c r="BY49" s="130"/>
      <c r="BZ49" s="130"/>
      <c r="CA49" s="130"/>
      <c r="CB49" s="130"/>
      <c r="CC49" s="130"/>
      <c r="CD49" s="130"/>
      <c r="CE49" s="130"/>
      <c r="CF49" s="130" t="s">
        <v>93</v>
      </c>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row>
    <row r="50" ht="11.1" hidden="1" customHeight="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129"/>
      <c r="EN50" s="129"/>
      <c r="EO50" s="129"/>
      <c r="EP50" s="129"/>
      <c r="EQ50" s="129"/>
      <c r="ER50" s="129"/>
      <c r="ES50" s="129"/>
      <c r="ET50" s="129"/>
      <c r="EU50" s="129"/>
      <c r="EV50" s="129"/>
      <c r="EW50" s="129"/>
      <c r="EX50" s="129"/>
      <c r="EY50" s="129"/>
      <c r="EZ50" s="129"/>
      <c r="FA50" s="129"/>
      <c r="FB50" s="129"/>
      <c r="FC50" s="129"/>
      <c r="FD50" s="129"/>
      <c r="FE50" s="129"/>
    </row>
    <row r="51" ht="11.1" hidden="1" customHeight="1">
      <c r="A51" s="128" t="s">
        <v>96</v>
      </c>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30" t="s">
        <v>97</v>
      </c>
      <c r="BY51" s="130"/>
      <c r="BZ51" s="130"/>
      <c r="CA51" s="130"/>
      <c r="CB51" s="130"/>
      <c r="CC51" s="130"/>
      <c r="CD51" s="130"/>
      <c r="CE51" s="130"/>
      <c r="CF51" s="130" t="s">
        <v>98</v>
      </c>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29"/>
      <c r="EP51" s="129"/>
      <c r="EQ51" s="129"/>
      <c r="ER51" s="129"/>
      <c r="ES51" s="129"/>
      <c r="ET51" s="129"/>
      <c r="EU51" s="129"/>
      <c r="EV51" s="129"/>
      <c r="EW51" s="129"/>
      <c r="EX51" s="129"/>
      <c r="EY51" s="129"/>
      <c r="EZ51" s="129"/>
      <c r="FA51" s="129"/>
      <c r="FB51" s="129"/>
      <c r="FC51" s="129"/>
      <c r="FD51" s="129"/>
      <c r="FE51" s="129"/>
    </row>
    <row r="52" ht="11.1" hidden="1" customHeight="1">
      <c r="A52" s="129" t="s">
        <v>94</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30" t="s">
        <v>99</v>
      </c>
      <c r="BY52" s="130"/>
      <c r="BZ52" s="130"/>
      <c r="CA52" s="130"/>
      <c r="CB52" s="130"/>
      <c r="CC52" s="130"/>
      <c r="CD52" s="130"/>
      <c r="CE52" s="130"/>
      <c r="CF52" s="130" t="s">
        <v>98</v>
      </c>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29"/>
      <c r="ED52" s="129"/>
      <c r="EE52" s="129"/>
      <c r="EF52" s="129"/>
      <c r="EG52" s="129"/>
      <c r="EH52" s="129"/>
      <c r="EI52" s="129"/>
      <c r="EJ52" s="129"/>
      <c r="EK52" s="129"/>
      <c r="EL52" s="129"/>
      <c r="EM52" s="129"/>
      <c r="EN52" s="129"/>
      <c r="EO52" s="129"/>
      <c r="EP52" s="129"/>
      <c r="EQ52" s="129"/>
      <c r="ER52" s="129"/>
      <c r="ES52" s="129"/>
      <c r="ET52" s="129"/>
      <c r="EU52" s="129"/>
      <c r="EV52" s="129"/>
      <c r="EW52" s="129"/>
      <c r="EX52" s="129"/>
      <c r="EY52" s="129"/>
      <c r="EZ52" s="129"/>
      <c r="FA52" s="129"/>
      <c r="FB52" s="129"/>
      <c r="FC52" s="129"/>
      <c r="FD52" s="129"/>
      <c r="FE52" s="129"/>
    </row>
    <row r="53" ht="11.1" hidden="1" customHeight="1">
      <c r="A53" s="129" t="s">
        <v>100</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c r="EX53" s="129"/>
      <c r="EY53" s="129"/>
      <c r="EZ53" s="129"/>
      <c r="FA53" s="129"/>
      <c r="FB53" s="129"/>
      <c r="FC53" s="129"/>
      <c r="FD53" s="129"/>
      <c r="FE53" s="129"/>
    </row>
    <row r="54" ht="11.1" hidden="1" customHeight="1">
      <c r="A54" s="128" t="s">
        <v>101</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30" t="s">
        <v>102</v>
      </c>
      <c r="BY54" s="130"/>
      <c r="BZ54" s="130"/>
      <c r="CA54" s="130"/>
      <c r="CB54" s="130"/>
      <c r="CC54" s="130"/>
      <c r="CD54" s="130"/>
      <c r="CE54" s="130"/>
      <c r="CF54" s="130" t="s">
        <v>98</v>
      </c>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c r="EW54" s="129"/>
      <c r="EX54" s="129"/>
      <c r="EY54" s="129"/>
      <c r="EZ54" s="129"/>
      <c r="FA54" s="129"/>
      <c r="FB54" s="129"/>
      <c r="FC54" s="129"/>
      <c r="FD54" s="129"/>
      <c r="FE54" s="129"/>
    </row>
    <row r="55" ht="11.1" hidden="1" customHeight="1">
      <c r="A55" s="128"/>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29"/>
      <c r="EP55" s="129"/>
      <c r="EQ55" s="129"/>
      <c r="ER55" s="129"/>
      <c r="ES55" s="129"/>
      <c r="ET55" s="129"/>
      <c r="EU55" s="129"/>
      <c r="EV55" s="129"/>
      <c r="EW55" s="129"/>
      <c r="EX55" s="129"/>
      <c r="EY55" s="129"/>
      <c r="EZ55" s="129"/>
      <c r="FA55" s="129"/>
      <c r="FB55" s="129"/>
      <c r="FC55" s="129"/>
      <c r="FD55" s="129"/>
      <c r="FE55" s="129"/>
    </row>
    <row r="56" ht="11.1" hidden="1" customHeight="1">
      <c r="A56" s="128" t="s">
        <v>103</v>
      </c>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30" t="s">
        <v>104</v>
      </c>
      <c r="BY56" s="130"/>
      <c r="BZ56" s="130"/>
      <c r="CA56" s="130"/>
      <c r="CB56" s="130"/>
      <c r="CC56" s="130"/>
      <c r="CD56" s="130"/>
      <c r="CE56" s="130"/>
      <c r="CF56" s="130" t="s">
        <v>105</v>
      </c>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29"/>
      <c r="EE56" s="129"/>
      <c r="EF56" s="129"/>
      <c r="EG56" s="129"/>
      <c r="EH56" s="129"/>
      <c r="EI56" s="129"/>
      <c r="EJ56" s="129"/>
      <c r="EK56" s="129"/>
      <c r="EL56" s="129"/>
      <c r="EM56" s="129"/>
      <c r="EN56" s="129"/>
      <c r="EO56" s="129"/>
      <c r="EP56" s="129"/>
      <c r="EQ56" s="129"/>
      <c r="ER56" s="129"/>
      <c r="ES56" s="129"/>
      <c r="ET56" s="129"/>
      <c r="EU56" s="129"/>
      <c r="EV56" s="129"/>
      <c r="EW56" s="129"/>
      <c r="EX56" s="129"/>
      <c r="EY56" s="129"/>
      <c r="EZ56" s="129"/>
      <c r="FA56" s="129"/>
      <c r="FB56" s="129"/>
      <c r="FC56" s="129"/>
      <c r="FD56" s="129"/>
      <c r="FE56" s="129"/>
    </row>
    <row r="57" ht="11.1" hidden="1" customHeight="1">
      <c r="A57" s="129" t="s">
        <v>94</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row>
    <row r="58" ht="11.1" hidden="1"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row>
    <row r="59" ht="11.1" hidden="1" customHeight="1">
      <c r="A59" s="128"/>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row>
    <row r="60" ht="11.1" hidden="1" customHeight="1">
      <c r="A60" s="128" t="s">
        <v>106</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30" t="s">
        <v>107</v>
      </c>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29"/>
      <c r="EP60" s="129"/>
      <c r="EQ60" s="129"/>
      <c r="ER60" s="129"/>
      <c r="ES60" s="129"/>
      <c r="ET60" s="129"/>
      <c r="EU60" s="129"/>
      <c r="EV60" s="129"/>
      <c r="EW60" s="129"/>
      <c r="EX60" s="129"/>
      <c r="EY60" s="129"/>
      <c r="EZ60" s="129"/>
      <c r="FA60" s="129"/>
      <c r="FB60" s="129"/>
      <c r="FC60" s="129"/>
      <c r="FD60" s="129"/>
      <c r="FE60" s="129"/>
    </row>
    <row r="61" ht="11.1" hidden="1" customHeight="1">
      <c r="A61" s="129" t="s">
        <v>94</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c r="DC61" s="130"/>
      <c r="DD61" s="130"/>
      <c r="DE61" s="130"/>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c r="EO61" s="129"/>
      <c r="EP61" s="129"/>
      <c r="EQ61" s="129"/>
      <c r="ER61" s="129"/>
      <c r="ES61" s="129"/>
      <c r="ET61" s="129"/>
      <c r="EU61" s="129"/>
      <c r="EV61" s="129"/>
      <c r="EW61" s="129"/>
      <c r="EX61" s="129"/>
      <c r="EY61" s="129"/>
      <c r="EZ61" s="129"/>
      <c r="FA61" s="129"/>
      <c r="FB61" s="129"/>
      <c r="FC61" s="129"/>
      <c r="FD61" s="129"/>
      <c r="FE61" s="129"/>
    </row>
    <row r="62" ht="11.1" hidden="1"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c r="DC62" s="130"/>
      <c r="DD62" s="130"/>
      <c r="DE62" s="130"/>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c r="EO62" s="129"/>
      <c r="EP62" s="129"/>
      <c r="EQ62" s="129"/>
      <c r="ER62" s="129"/>
      <c r="ES62" s="129"/>
      <c r="ET62" s="129"/>
      <c r="EU62" s="129"/>
      <c r="EV62" s="129"/>
      <c r="EW62" s="129"/>
      <c r="EX62" s="129"/>
      <c r="EY62" s="129"/>
      <c r="EZ62" s="129"/>
      <c r="FA62" s="129"/>
      <c r="FB62" s="129"/>
      <c r="FC62" s="129"/>
      <c r="FD62" s="129"/>
      <c r="FE62" s="129"/>
    </row>
    <row r="63" ht="11.1" hidden="1" customHeight="1">
      <c r="A63" s="128"/>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row>
    <row r="64" ht="12.75" hidden="1" customHeight="1">
      <c r="A64" s="128" t="s">
        <v>108</v>
      </c>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30" t="s">
        <v>109</v>
      </c>
      <c r="BY64" s="130"/>
      <c r="BZ64" s="130"/>
      <c r="CA64" s="130"/>
      <c r="CB64" s="130"/>
      <c r="CC64" s="130"/>
      <c r="CD64" s="130"/>
      <c r="CE64" s="130"/>
      <c r="CF64" s="130" t="s">
        <v>59</v>
      </c>
      <c r="CG64" s="130"/>
      <c r="CH64" s="130"/>
      <c r="CI64" s="130"/>
      <c r="CJ64" s="130"/>
      <c r="CK64" s="130"/>
      <c r="CL64" s="130"/>
      <c r="CM64" s="130"/>
      <c r="CN64" s="130"/>
      <c r="CO64" s="130"/>
      <c r="CP64" s="130"/>
      <c r="CQ64" s="130"/>
      <c r="CR64" s="130"/>
      <c r="CS64" s="130"/>
      <c r="CT64" s="130"/>
      <c r="CU64" s="130"/>
      <c r="CV64" s="130"/>
      <c r="CW64" s="130"/>
      <c r="CX64" s="130"/>
      <c r="CY64" s="130"/>
      <c r="CZ64" s="130"/>
      <c r="DA64" s="130"/>
      <c r="DB64" s="130"/>
      <c r="DC64" s="130"/>
      <c r="DD64" s="130"/>
      <c r="DE64" s="130"/>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row>
    <row r="65" ht="33.75" hidden="1" customHeight="1">
      <c r="A65" s="128" t="s">
        <v>110</v>
      </c>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30" t="s">
        <v>111</v>
      </c>
      <c r="BY65" s="130"/>
      <c r="BZ65" s="130"/>
      <c r="CA65" s="130"/>
      <c r="CB65" s="130"/>
      <c r="CC65" s="130"/>
      <c r="CD65" s="130"/>
      <c r="CE65" s="130"/>
      <c r="CF65" s="130" t="s">
        <v>112</v>
      </c>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t="s">
        <v>59</v>
      </c>
      <c r="ET65" s="129"/>
      <c r="EU65" s="129"/>
      <c r="EV65" s="129"/>
      <c r="EW65" s="129"/>
      <c r="EX65" s="129"/>
      <c r="EY65" s="129"/>
      <c r="EZ65" s="129"/>
      <c r="FA65" s="129"/>
      <c r="FB65" s="129"/>
      <c r="FC65" s="129"/>
      <c r="FD65" s="129"/>
      <c r="FE65" s="129"/>
    </row>
    <row r="66" ht="11.1" hidden="1" customHeight="1">
      <c r="A66" s="128"/>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row>
    <row r="67" ht="11.25" hidden="1" customHeight="1">
      <c r="A67" s="131" t="s">
        <v>113</v>
      </c>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2" t="s">
        <v>114</v>
      </c>
      <c r="BY67" s="132"/>
      <c r="BZ67" s="132"/>
      <c r="CA67" s="132"/>
      <c r="CB67" s="132"/>
      <c r="CC67" s="132"/>
      <c r="CD67" s="132"/>
      <c r="CE67" s="132"/>
      <c r="CF67" s="132" t="s">
        <v>59</v>
      </c>
      <c r="CG67" s="132"/>
      <c r="CH67" s="132"/>
      <c r="CI67" s="132"/>
      <c r="CJ67" s="132"/>
      <c r="CK67" s="132"/>
      <c r="CL67" s="132"/>
      <c r="CM67" s="132"/>
      <c r="CN67" s="132"/>
      <c r="CO67" s="132"/>
      <c r="CP67" s="132"/>
      <c r="CQ67" s="132"/>
      <c r="CR67" s="132"/>
      <c r="CS67" s="130"/>
      <c r="CT67" s="130"/>
      <c r="CU67" s="130"/>
      <c r="CV67" s="130"/>
      <c r="CW67" s="130"/>
      <c r="CX67" s="130"/>
      <c r="CY67" s="130"/>
      <c r="CZ67" s="130"/>
      <c r="DA67" s="130"/>
      <c r="DB67" s="130"/>
      <c r="DC67" s="130"/>
      <c r="DD67" s="130"/>
      <c r="DE67" s="130"/>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row>
    <row r="68" ht="22.5" hidden="1" customHeight="1">
      <c r="A68" s="128" t="s">
        <v>115</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30" t="s">
        <v>116</v>
      </c>
      <c r="BY68" s="130"/>
      <c r="BZ68" s="130"/>
      <c r="CA68" s="130"/>
      <c r="CB68" s="130"/>
      <c r="CC68" s="130"/>
      <c r="CD68" s="130"/>
      <c r="CE68" s="130"/>
      <c r="CF68" s="130" t="s">
        <v>59</v>
      </c>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t="s">
        <v>59</v>
      </c>
      <c r="ET68" s="129"/>
      <c r="EU68" s="129"/>
      <c r="EV68" s="129"/>
      <c r="EW68" s="129"/>
      <c r="EX68" s="129"/>
      <c r="EY68" s="129"/>
      <c r="EZ68" s="129"/>
      <c r="FA68" s="129"/>
      <c r="FB68" s="129"/>
      <c r="FC68" s="129"/>
      <c r="FD68" s="129"/>
      <c r="FE68" s="129"/>
    </row>
    <row r="69" ht="22.5" hidden="1" customHeight="1">
      <c r="A69" s="128" t="s">
        <v>117</v>
      </c>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c r="BW69" s="129"/>
      <c r="BX69" s="130" t="s">
        <v>118</v>
      </c>
      <c r="BY69" s="130"/>
      <c r="BZ69" s="130"/>
      <c r="CA69" s="130"/>
      <c r="CB69" s="130"/>
      <c r="CC69" s="130"/>
      <c r="CD69" s="130"/>
      <c r="CE69" s="130"/>
      <c r="CF69" s="130" t="s">
        <v>119</v>
      </c>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t="s">
        <v>59</v>
      </c>
      <c r="ET69" s="129"/>
      <c r="EU69" s="129"/>
      <c r="EV69" s="129"/>
      <c r="EW69" s="129"/>
      <c r="EX69" s="129"/>
      <c r="EY69" s="129"/>
      <c r="EZ69" s="129"/>
      <c r="FA69" s="129"/>
      <c r="FB69" s="129"/>
      <c r="FC69" s="129"/>
      <c r="FD69" s="129"/>
      <c r="FE69" s="129"/>
    </row>
    <row r="70" ht="11.1" hidden="1" customHeight="1">
      <c r="A70" s="128" t="s">
        <v>120</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30" t="s">
        <v>121</v>
      </c>
      <c r="BY70" s="130"/>
      <c r="BZ70" s="130"/>
      <c r="CA70" s="130"/>
      <c r="CB70" s="130"/>
      <c r="CC70" s="130"/>
      <c r="CD70" s="130"/>
      <c r="CE70" s="130"/>
      <c r="CF70" s="130" t="s">
        <v>122</v>
      </c>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t="s">
        <v>59</v>
      </c>
      <c r="ET70" s="129"/>
      <c r="EU70" s="129"/>
      <c r="EV70" s="129"/>
      <c r="EW70" s="129"/>
      <c r="EX70" s="129"/>
      <c r="EY70" s="129"/>
      <c r="EZ70" s="129"/>
      <c r="FA70" s="129"/>
      <c r="FB70" s="129"/>
      <c r="FC70" s="129"/>
      <c r="FD70" s="129"/>
      <c r="FE70" s="129"/>
    </row>
    <row r="71" ht="22.5" hidden="1" customHeight="1">
      <c r="A71" s="128" t="s">
        <v>123</v>
      </c>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30" t="s">
        <v>124</v>
      </c>
      <c r="BY71" s="130"/>
      <c r="BZ71" s="130"/>
      <c r="CA71" s="130"/>
      <c r="CB71" s="130"/>
      <c r="CC71" s="130"/>
      <c r="CD71" s="130"/>
      <c r="CE71" s="130"/>
      <c r="CF71" s="130" t="s">
        <v>125</v>
      </c>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t="s">
        <v>59</v>
      </c>
      <c r="ET71" s="129"/>
      <c r="EU71" s="129"/>
      <c r="EV71" s="129"/>
      <c r="EW71" s="129"/>
      <c r="EX71" s="129"/>
      <c r="EY71" s="129"/>
      <c r="EZ71" s="129"/>
      <c r="FA71" s="129"/>
      <c r="FB71" s="129"/>
      <c r="FC71" s="129"/>
      <c r="FD71" s="129"/>
      <c r="FE71" s="129"/>
    </row>
    <row r="72" ht="22.5" hidden="1" customHeight="1">
      <c r="A72" s="128" t="s">
        <v>126</v>
      </c>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30" t="s">
        <v>127</v>
      </c>
      <c r="BY72" s="130"/>
      <c r="BZ72" s="130"/>
      <c r="CA72" s="130"/>
      <c r="CB72" s="130"/>
      <c r="CC72" s="130"/>
      <c r="CD72" s="130"/>
      <c r="CE72" s="130"/>
      <c r="CF72" s="130" t="s">
        <v>128</v>
      </c>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t="s">
        <v>59</v>
      </c>
      <c r="ET72" s="129"/>
      <c r="EU72" s="129"/>
      <c r="EV72" s="129"/>
      <c r="EW72" s="129"/>
      <c r="EX72" s="129"/>
      <c r="EY72" s="129"/>
      <c r="EZ72" s="129"/>
      <c r="FA72" s="129"/>
      <c r="FB72" s="129"/>
      <c r="FC72" s="129"/>
      <c r="FD72" s="129"/>
      <c r="FE72" s="129"/>
    </row>
    <row r="73" ht="22.5" hidden="1" customHeight="1">
      <c r="A73" s="128" t="s">
        <v>129</v>
      </c>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30" t="s">
        <v>130</v>
      </c>
      <c r="BY73" s="130"/>
      <c r="BZ73" s="130"/>
      <c r="CA73" s="130"/>
      <c r="CB73" s="130"/>
      <c r="CC73" s="130"/>
      <c r="CD73" s="130"/>
      <c r="CE73" s="130"/>
      <c r="CF73" s="130" t="s">
        <v>128</v>
      </c>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t="s">
        <v>59</v>
      </c>
      <c r="ET73" s="129"/>
      <c r="EU73" s="129"/>
      <c r="EV73" s="129"/>
      <c r="EW73" s="129"/>
      <c r="EX73" s="129"/>
      <c r="EY73" s="129"/>
      <c r="EZ73" s="129"/>
      <c r="FA73" s="129"/>
      <c r="FB73" s="129"/>
      <c r="FC73" s="129"/>
      <c r="FD73" s="129"/>
      <c r="FE73" s="129"/>
    </row>
    <row r="74" s="133" customFormat="1" ht="11.25" hidden="1" customHeight="1">
      <c r="A74" s="128" t="s">
        <v>131</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30" t="s">
        <v>132</v>
      </c>
      <c r="BY74" s="130"/>
      <c r="BZ74" s="130"/>
      <c r="CA74" s="130"/>
      <c r="CB74" s="130"/>
      <c r="CC74" s="130"/>
      <c r="CD74" s="130"/>
      <c r="CE74" s="130"/>
      <c r="CF74" s="130" t="s">
        <v>128</v>
      </c>
      <c r="CG74" s="130"/>
      <c r="CH74" s="130"/>
      <c r="CI74" s="130"/>
      <c r="CJ74" s="130"/>
      <c r="CK74" s="130"/>
      <c r="CL74" s="130"/>
      <c r="CM74" s="130"/>
      <c r="CN74" s="130"/>
      <c r="CO74" s="130"/>
      <c r="CP74" s="130"/>
      <c r="CQ74" s="130"/>
      <c r="CR74" s="130"/>
      <c r="CS74" s="130"/>
      <c r="CT74" s="130"/>
      <c r="CU74" s="130"/>
      <c r="CV74" s="130"/>
      <c r="CW74" s="130"/>
      <c r="CX74" s="130"/>
      <c r="CY74" s="130"/>
      <c r="CZ74" s="130"/>
      <c r="DA74" s="130"/>
      <c r="DB74" s="130"/>
      <c r="DC74" s="130"/>
      <c r="DD74" s="130"/>
      <c r="DE74" s="130"/>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t="s">
        <v>59</v>
      </c>
      <c r="ET74" s="129"/>
      <c r="EU74" s="129"/>
      <c r="EV74" s="129"/>
      <c r="EW74" s="129"/>
      <c r="EX74" s="129"/>
      <c r="EY74" s="129"/>
      <c r="EZ74" s="129"/>
      <c r="FA74" s="129"/>
      <c r="FB74" s="129"/>
      <c r="FC74" s="129"/>
      <c r="FD74" s="129"/>
      <c r="FE74" s="129"/>
    </row>
    <row r="75" ht="11.25" hidden="1" customHeight="1">
      <c r="A75" s="128" t="s">
        <v>133</v>
      </c>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30" t="s">
        <v>134</v>
      </c>
      <c r="BY75" s="130"/>
      <c r="BZ75" s="130"/>
      <c r="CA75" s="130"/>
      <c r="CB75" s="130"/>
      <c r="CC75" s="130"/>
      <c r="CD75" s="130"/>
      <c r="CE75" s="130"/>
      <c r="CF75" s="130" t="s">
        <v>135</v>
      </c>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t="s">
        <v>59</v>
      </c>
      <c r="ET75" s="129"/>
      <c r="EU75" s="129"/>
      <c r="EV75" s="129"/>
      <c r="EW75" s="129"/>
      <c r="EX75" s="129"/>
      <c r="EY75" s="129"/>
      <c r="EZ75" s="129"/>
      <c r="FA75" s="129"/>
      <c r="FB75" s="129"/>
      <c r="FC75" s="129"/>
      <c r="FD75" s="129"/>
      <c r="FE75" s="129"/>
    </row>
    <row r="76" ht="21.75" hidden="1" customHeight="1">
      <c r="A76" s="128" t="s">
        <v>136</v>
      </c>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30" t="s">
        <v>137</v>
      </c>
      <c r="BY76" s="130"/>
      <c r="BZ76" s="130"/>
      <c r="CA76" s="130"/>
      <c r="CB76" s="130"/>
      <c r="CC76" s="130"/>
      <c r="CD76" s="130"/>
      <c r="CE76" s="130"/>
      <c r="CF76" s="130" t="s">
        <v>138</v>
      </c>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t="s">
        <v>59</v>
      </c>
      <c r="ET76" s="129"/>
      <c r="EU76" s="129"/>
      <c r="EV76" s="129"/>
      <c r="EW76" s="129"/>
      <c r="EX76" s="129"/>
      <c r="EY76" s="129"/>
      <c r="EZ76" s="129"/>
      <c r="FA76" s="129"/>
      <c r="FB76" s="129"/>
      <c r="FC76" s="129"/>
      <c r="FD76" s="129"/>
      <c r="FE76" s="129"/>
    </row>
    <row r="77" s="133" customFormat="1" ht="12" hidden="1" customHeight="1">
      <c r="A77" s="128" t="s">
        <v>139</v>
      </c>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30" t="s">
        <v>140</v>
      </c>
      <c r="BY77" s="130"/>
      <c r="BZ77" s="130"/>
      <c r="CA77" s="130"/>
      <c r="CB77" s="130"/>
      <c r="CC77" s="130"/>
      <c r="CD77" s="130"/>
      <c r="CE77" s="130"/>
      <c r="CF77" s="130" t="s">
        <v>141</v>
      </c>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t="s">
        <v>59</v>
      </c>
      <c r="ET77" s="129"/>
      <c r="EU77" s="129"/>
      <c r="EV77" s="129"/>
      <c r="EW77" s="129"/>
      <c r="EX77" s="129"/>
      <c r="EY77" s="129"/>
      <c r="EZ77" s="129"/>
      <c r="FA77" s="129"/>
      <c r="FB77" s="129"/>
      <c r="FC77" s="129"/>
      <c r="FD77" s="129"/>
      <c r="FE77" s="129"/>
    </row>
    <row r="78" ht="21" hidden="1" customHeight="1">
      <c r="A78" s="128" t="s">
        <v>142</v>
      </c>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30" t="s">
        <v>143</v>
      </c>
      <c r="BY78" s="130"/>
      <c r="BZ78" s="130"/>
      <c r="CA78" s="130"/>
      <c r="CB78" s="130"/>
      <c r="CC78" s="130"/>
      <c r="CD78" s="130"/>
      <c r="CE78" s="130"/>
      <c r="CF78" s="130" t="s">
        <v>144</v>
      </c>
      <c r="CG78" s="130"/>
      <c r="CH78" s="130"/>
      <c r="CI78" s="130"/>
      <c r="CJ78" s="130"/>
      <c r="CK78" s="130"/>
      <c r="CL78" s="130"/>
      <c r="CM78" s="130"/>
      <c r="CN78" s="130"/>
      <c r="CO78" s="130"/>
      <c r="CP78" s="130"/>
      <c r="CQ78" s="130"/>
      <c r="CR78" s="130"/>
      <c r="CS78" s="130"/>
      <c r="CT78" s="130"/>
      <c r="CU78" s="130"/>
      <c r="CV78" s="130"/>
      <c r="CW78" s="130"/>
      <c r="CX78" s="130"/>
      <c r="CY78" s="130"/>
      <c r="CZ78" s="130"/>
      <c r="DA78" s="130"/>
      <c r="DB78" s="130"/>
      <c r="DC78" s="130"/>
      <c r="DD78" s="130"/>
      <c r="DE78" s="130"/>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t="s">
        <v>59</v>
      </c>
      <c r="ET78" s="129"/>
      <c r="EU78" s="129"/>
      <c r="EV78" s="129"/>
      <c r="EW78" s="129"/>
      <c r="EX78" s="129"/>
      <c r="EY78" s="129"/>
      <c r="EZ78" s="129"/>
      <c r="FA78" s="129"/>
      <c r="FB78" s="129"/>
      <c r="FC78" s="129"/>
      <c r="FD78" s="129"/>
      <c r="FE78" s="129"/>
    </row>
    <row r="79" ht="21.75" hidden="1" customHeight="1">
      <c r="A79" s="128" t="s">
        <v>145</v>
      </c>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30" t="s">
        <v>146</v>
      </c>
      <c r="BY79" s="130"/>
      <c r="BZ79" s="130"/>
      <c r="CA79" s="130"/>
      <c r="CB79" s="130"/>
      <c r="CC79" s="130"/>
      <c r="CD79" s="130"/>
      <c r="CE79" s="130"/>
      <c r="CF79" s="130" t="s">
        <v>144</v>
      </c>
      <c r="CG79" s="130"/>
      <c r="CH79" s="130"/>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DE79" s="130"/>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t="s">
        <v>59</v>
      </c>
      <c r="ET79" s="129"/>
      <c r="EU79" s="129"/>
      <c r="EV79" s="129"/>
      <c r="EW79" s="129"/>
      <c r="EX79" s="129"/>
      <c r="EY79" s="129"/>
      <c r="EZ79" s="129"/>
      <c r="FA79" s="129"/>
      <c r="FB79" s="129"/>
      <c r="FC79" s="129"/>
      <c r="FD79" s="129"/>
      <c r="FE79" s="129"/>
    </row>
    <row r="80" ht="11.1" hidden="1" customHeight="1">
      <c r="A80" s="128" t="s">
        <v>147</v>
      </c>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30" t="s">
        <v>148</v>
      </c>
      <c r="BY80" s="130"/>
      <c r="BZ80" s="130"/>
      <c r="CA80" s="130"/>
      <c r="CB80" s="130"/>
      <c r="CC80" s="130"/>
      <c r="CD80" s="130"/>
      <c r="CE80" s="130"/>
      <c r="CF80" s="130" t="s">
        <v>149</v>
      </c>
      <c r="CG80" s="130"/>
      <c r="CH80" s="130"/>
      <c r="CI80" s="130"/>
      <c r="CJ80" s="130"/>
      <c r="CK80" s="130"/>
      <c r="CL80" s="130"/>
      <c r="CM80" s="130"/>
      <c r="CN80" s="130"/>
      <c r="CO80" s="130"/>
      <c r="CP80" s="130"/>
      <c r="CQ80" s="130"/>
      <c r="CR80" s="130"/>
      <c r="CS80" s="130"/>
      <c r="CT80" s="130"/>
      <c r="CU80" s="130"/>
      <c r="CV80" s="130"/>
      <c r="CW80" s="130"/>
      <c r="CX80" s="130"/>
      <c r="CY80" s="130"/>
      <c r="CZ80" s="130"/>
      <c r="DA80" s="130"/>
      <c r="DB80" s="130"/>
      <c r="DC80" s="130"/>
      <c r="DD80" s="130"/>
      <c r="DE80" s="130"/>
      <c r="DF80" s="129"/>
      <c r="DG80" s="129"/>
      <c r="DH80" s="129"/>
      <c r="DI80" s="129"/>
      <c r="DJ80" s="129"/>
      <c r="DK80" s="129"/>
      <c r="DL80" s="129"/>
      <c r="DM80" s="129"/>
      <c r="DN80" s="129"/>
      <c r="DO80" s="129"/>
      <c r="DP80" s="129"/>
      <c r="DQ80" s="129"/>
      <c r="DR80" s="129"/>
      <c r="DS80" s="129"/>
      <c r="DT80" s="129"/>
      <c r="DU80" s="129"/>
      <c r="DV80" s="129"/>
      <c r="DW80" s="129"/>
      <c r="DX80" s="129"/>
      <c r="DY80" s="129"/>
      <c r="DZ80" s="129"/>
      <c r="EA80" s="129"/>
      <c r="EB80" s="129"/>
      <c r="EC80" s="129"/>
      <c r="ED80" s="129"/>
      <c r="EE80" s="129"/>
      <c r="EF80" s="129"/>
      <c r="EG80" s="129"/>
      <c r="EH80" s="129"/>
      <c r="EI80" s="129"/>
      <c r="EJ80" s="129"/>
      <c r="EK80" s="129"/>
      <c r="EL80" s="129"/>
      <c r="EM80" s="129"/>
      <c r="EN80" s="129"/>
      <c r="EO80" s="129"/>
      <c r="EP80" s="129"/>
      <c r="EQ80" s="129"/>
      <c r="ER80" s="129"/>
      <c r="ES80" s="129" t="s">
        <v>59</v>
      </c>
      <c r="ET80" s="129"/>
      <c r="EU80" s="129"/>
      <c r="EV80" s="129"/>
      <c r="EW80" s="129"/>
      <c r="EX80" s="129"/>
      <c r="EY80" s="129"/>
      <c r="EZ80" s="129"/>
      <c r="FA80" s="129"/>
      <c r="FB80" s="129"/>
      <c r="FC80" s="129"/>
      <c r="FD80" s="129"/>
      <c r="FE80" s="129"/>
    </row>
    <row r="81" ht="21.75" hidden="1" customHeight="1">
      <c r="A81" s="128" t="s">
        <v>150</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30" t="s">
        <v>151</v>
      </c>
      <c r="BY81" s="130"/>
      <c r="BZ81" s="130"/>
      <c r="CA81" s="130"/>
      <c r="CB81" s="130"/>
      <c r="CC81" s="130"/>
      <c r="CD81" s="130"/>
      <c r="CE81" s="130"/>
      <c r="CF81" s="130" t="s">
        <v>152</v>
      </c>
      <c r="CG81" s="130"/>
      <c r="CH81" s="130"/>
      <c r="CI81" s="130"/>
      <c r="CJ81" s="130"/>
      <c r="CK81" s="130"/>
      <c r="CL81" s="130"/>
      <c r="CM81" s="130"/>
      <c r="CN81" s="130"/>
      <c r="CO81" s="130"/>
      <c r="CP81" s="130"/>
      <c r="CQ81" s="130"/>
      <c r="CR81" s="130"/>
      <c r="CS81" s="130"/>
      <c r="CT81" s="130"/>
      <c r="CU81" s="130"/>
      <c r="CV81" s="130"/>
      <c r="CW81" s="130"/>
      <c r="CX81" s="130"/>
      <c r="CY81" s="130"/>
      <c r="CZ81" s="130"/>
      <c r="DA81" s="130"/>
      <c r="DB81" s="130"/>
      <c r="DC81" s="130"/>
      <c r="DD81" s="130"/>
      <c r="DE81" s="130"/>
      <c r="DF81" s="129"/>
      <c r="DG81" s="129"/>
      <c r="DH81" s="129"/>
      <c r="DI81" s="129"/>
      <c r="DJ81" s="129"/>
      <c r="DK81" s="129"/>
      <c r="DL81" s="129"/>
      <c r="DM81" s="129"/>
      <c r="DN81" s="129"/>
      <c r="DO81" s="129"/>
      <c r="DP81" s="129"/>
      <c r="DQ81" s="129"/>
      <c r="DR81" s="129"/>
      <c r="DS81" s="129"/>
      <c r="DT81" s="129"/>
      <c r="DU81" s="129"/>
      <c r="DV81" s="129"/>
      <c r="DW81" s="129"/>
      <c r="DX81" s="129"/>
      <c r="DY81" s="129"/>
      <c r="DZ81" s="129"/>
      <c r="EA81" s="129"/>
      <c r="EB81" s="129"/>
      <c r="EC81" s="129"/>
      <c r="ED81" s="129"/>
      <c r="EE81" s="129"/>
      <c r="EF81" s="129"/>
      <c r="EG81" s="129"/>
      <c r="EH81" s="129"/>
      <c r="EI81" s="129"/>
      <c r="EJ81" s="129"/>
      <c r="EK81" s="129"/>
      <c r="EL81" s="129"/>
      <c r="EM81" s="129"/>
      <c r="EN81" s="129"/>
      <c r="EO81" s="129"/>
      <c r="EP81" s="129"/>
      <c r="EQ81" s="129"/>
      <c r="ER81" s="129"/>
      <c r="ES81" s="129" t="s">
        <v>59</v>
      </c>
      <c r="ET81" s="129"/>
      <c r="EU81" s="129"/>
      <c r="EV81" s="129"/>
      <c r="EW81" s="129"/>
      <c r="EX81" s="129"/>
      <c r="EY81" s="129"/>
      <c r="EZ81" s="129"/>
      <c r="FA81" s="129"/>
      <c r="FB81" s="129"/>
      <c r="FC81" s="129"/>
      <c r="FD81" s="129"/>
      <c r="FE81" s="129"/>
    </row>
    <row r="82" ht="33.75" hidden="1" customHeight="1">
      <c r="A82" s="128" t="s">
        <v>153</v>
      </c>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30" t="s">
        <v>154</v>
      </c>
      <c r="BY82" s="130"/>
      <c r="BZ82" s="130"/>
      <c r="CA82" s="130"/>
      <c r="CB82" s="130"/>
      <c r="CC82" s="130"/>
      <c r="CD82" s="130"/>
      <c r="CE82" s="130"/>
      <c r="CF82" s="130" t="s">
        <v>155</v>
      </c>
      <c r="CG82" s="130"/>
      <c r="CH82" s="130"/>
      <c r="CI82" s="130"/>
      <c r="CJ82" s="130"/>
      <c r="CK82" s="130"/>
      <c r="CL82" s="130"/>
      <c r="CM82" s="130"/>
      <c r="CN82" s="130"/>
      <c r="CO82" s="130"/>
      <c r="CP82" s="130"/>
      <c r="CQ82" s="130"/>
      <c r="CR82" s="130"/>
      <c r="CS82" s="130"/>
      <c r="CT82" s="130"/>
      <c r="CU82" s="130"/>
      <c r="CV82" s="130"/>
      <c r="CW82" s="130"/>
      <c r="CX82" s="130"/>
      <c r="CY82" s="130"/>
      <c r="CZ82" s="130"/>
      <c r="DA82" s="130"/>
      <c r="DB82" s="130"/>
      <c r="DC82" s="130"/>
      <c r="DD82" s="130"/>
      <c r="DE82" s="130"/>
      <c r="DF82" s="129"/>
      <c r="DG82" s="129"/>
      <c r="DH82" s="129"/>
      <c r="DI82" s="129"/>
      <c r="DJ82" s="129"/>
      <c r="DK82" s="129"/>
      <c r="DL82" s="129"/>
      <c r="DM82" s="129"/>
      <c r="DN82" s="129"/>
      <c r="DO82" s="129"/>
      <c r="DP82" s="129"/>
      <c r="DQ82" s="129"/>
      <c r="DR82" s="129"/>
      <c r="DS82" s="129"/>
      <c r="DT82" s="129"/>
      <c r="DU82" s="129"/>
      <c r="DV82" s="129"/>
      <c r="DW82" s="129"/>
      <c r="DX82" s="129"/>
      <c r="DY82" s="129"/>
      <c r="DZ82" s="129"/>
      <c r="EA82" s="129"/>
      <c r="EB82" s="129"/>
      <c r="EC82" s="129"/>
      <c r="ED82" s="129"/>
      <c r="EE82" s="129"/>
      <c r="EF82" s="129"/>
      <c r="EG82" s="129"/>
      <c r="EH82" s="129"/>
      <c r="EI82" s="129"/>
      <c r="EJ82" s="129"/>
      <c r="EK82" s="129"/>
      <c r="EL82" s="129"/>
      <c r="EM82" s="129"/>
      <c r="EN82" s="129"/>
      <c r="EO82" s="129"/>
      <c r="EP82" s="129"/>
      <c r="EQ82" s="129"/>
      <c r="ER82" s="129"/>
      <c r="ES82" s="129" t="s">
        <v>59</v>
      </c>
      <c r="ET82" s="129"/>
      <c r="EU82" s="129"/>
      <c r="EV82" s="129"/>
      <c r="EW82" s="129"/>
      <c r="EX82" s="129"/>
      <c r="EY82" s="129"/>
      <c r="EZ82" s="129"/>
      <c r="FA82" s="129"/>
      <c r="FB82" s="129"/>
      <c r="FC82" s="129"/>
      <c r="FD82" s="129"/>
      <c r="FE82" s="129"/>
    </row>
    <row r="83" ht="11.1" hidden="1" customHeight="1">
      <c r="A83" s="128"/>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30"/>
      <c r="BY83" s="130"/>
      <c r="BZ83" s="130"/>
      <c r="CA83" s="130"/>
      <c r="CB83" s="130"/>
      <c r="CC83" s="130"/>
      <c r="CD83" s="130"/>
      <c r="CE83" s="130"/>
      <c r="CF83" s="130"/>
      <c r="CG83" s="130"/>
      <c r="CH83" s="130"/>
      <c r="CI83" s="130"/>
      <c r="CJ83" s="130"/>
      <c r="CK83" s="130"/>
      <c r="CL83" s="130"/>
      <c r="CM83" s="130"/>
      <c r="CN83" s="130"/>
      <c r="CO83" s="130"/>
      <c r="CP83" s="130"/>
      <c r="CQ83" s="130"/>
      <c r="CR83" s="130"/>
      <c r="CS83" s="130"/>
      <c r="CT83" s="130"/>
      <c r="CU83" s="130"/>
      <c r="CV83" s="130"/>
      <c r="CW83" s="130"/>
      <c r="CX83" s="130"/>
      <c r="CY83" s="130"/>
      <c r="CZ83" s="130"/>
      <c r="DA83" s="130"/>
      <c r="DB83" s="130"/>
      <c r="DC83" s="130"/>
      <c r="DD83" s="130"/>
      <c r="DE83" s="130"/>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row>
    <row r="84" ht="21.75" hidden="1" customHeight="1">
      <c r="A84" s="128" t="s">
        <v>156</v>
      </c>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30" t="s">
        <v>157</v>
      </c>
      <c r="BY84" s="130"/>
      <c r="BZ84" s="130"/>
      <c r="CA84" s="130"/>
      <c r="CB84" s="130"/>
      <c r="CC84" s="130"/>
      <c r="CD84" s="130"/>
      <c r="CE84" s="130"/>
      <c r="CF84" s="130" t="s">
        <v>158</v>
      </c>
      <c r="CG84" s="130"/>
      <c r="CH84" s="130"/>
      <c r="CI84" s="130"/>
      <c r="CJ84" s="130"/>
      <c r="CK84" s="130"/>
      <c r="CL84" s="130"/>
      <c r="CM84" s="130"/>
      <c r="CN84" s="130"/>
      <c r="CO84" s="130"/>
      <c r="CP84" s="130"/>
      <c r="CQ84" s="130"/>
      <c r="CR84" s="130"/>
      <c r="CS84" s="130"/>
      <c r="CT84" s="130"/>
      <c r="CU84" s="130"/>
      <c r="CV84" s="130"/>
      <c r="CW84" s="130"/>
      <c r="CX84" s="130"/>
      <c r="CY84" s="130"/>
      <c r="CZ84" s="130"/>
      <c r="DA84" s="130"/>
      <c r="DB84" s="130"/>
      <c r="DC84" s="130"/>
      <c r="DD84" s="130"/>
      <c r="DE84" s="130"/>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t="s">
        <v>59</v>
      </c>
      <c r="ET84" s="129"/>
      <c r="EU84" s="129"/>
      <c r="EV84" s="129"/>
      <c r="EW84" s="129"/>
      <c r="EX84" s="129"/>
      <c r="EY84" s="129"/>
      <c r="EZ84" s="129"/>
      <c r="FA84" s="129"/>
      <c r="FB84" s="129"/>
      <c r="FC84" s="129"/>
      <c r="FD84" s="129"/>
      <c r="FE84" s="129"/>
    </row>
    <row r="85" ht="33.75" hidden="1" customHeight="1">
      <c r="A85" s="128" t="s">
        <v>159</v>
      </c>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30" t="s">
        <v>160</v>
      </c>
      <c r="BY85" s="130"/>
      <c r="BZ85" s="130"/>
      <c r="CA85" s="130"/>
      <c r="CB85" s="130"/>
      <c r="CC85" s="130"/>
      <c r="CD85" s="130"/>
      <c r="CE85" s="130"/>
      <c r="CF85" s="130" t="s">
        <v>161</v>
      </c>
      <c r="CG85" s="130"/>
      <c r="CH85" s="130"/>
      <c r="CI85" s="130"/>
      <c r="CJ85" s="130"/>
      <c r="CK85" s="130"/>
      <c r="CL85" s="130"/>
      <c r="CM85" s="130"/>
      <c r="CN85" s="130"/>
      <c r="CO85" s="130"/>
      <c r="CP85" s="130"/>
      <c r="CQ85" s="130"/>
      <c r="CR85" s="130"/>
      <c r="CS85" s="130"/>
      <c r="CT85" s="130"/>
      <c r="CU85" s="130"/>
      <c r="CV85" s="130"/>
      <c r="CW85" s="130"/>
      <c r="CX85" s="130"/>
      <c r="CY85" s="130"/>
      <c r="CZ85" s="130"/>
      <c r="DA85" s="130"/>
      <c r="DB85" s="130"/>
      <c r="DC85" s="130"/>
      <c r="DD85" s="130"/>
      <c r="DE85" s="130"/>
      <c r="DF85" s="129"/>
      <c r="DG85" s="129"/>
      <c r="DH85" s="129"/>
      <c r="DI85" s="129"/>
      <c r="DJ85" s="129"/>
      <c r="DK85" s="129"/>
      <c r="DL85" s="129"/>
      <c r="DM85" s="129"/>
      <c r="DN85" s="129"/>
      <c r="DO85" s="129"/>
      <c r="DP85" s="129"/>
      <c r="DQ85" s="129"/>
      <c r="DR85" s="129"/>
      <c r="DS85" s="129"/>
      <c r="DT85" s="129"/>
      <c r="DU85" s="129"/>
      <c r="DV85" s="129"/>
      <c r="DW85" s="129"/>
      <c r="DX85" s="129"/>
      <c r="DY85" s="129"/>
      <c r="DZ85" s="129"/>
      <c r="EA85" s="129"/>
      <c r="EB85" s="129"/>
      <c r="EC85" s="129"/>
      <c r="ED85" s="129"/>
      <c r="EE85" s="129"/>
      <c r="EF85" s="129"/>
      <c r="EG85" s="129"/>
      <c r="EH85" s="129"/>
      <c r="EI85" s="129"/>
      <c r="EJ85" s="129"/>
      <c r="EK85" s="129"/>
      <c r="EL85" s="129"/>
      <c r="EM85" s="129"/>
      <c r="EN85" s="129"/>
      <c r="EO85" s="129"/>
      <c r="EP85" s="129"/>
      <c r="EQ85" s="129"/>
      <c r="ER85" s="129"/>
      <c r="ES85" s="129" t="s">
        <v>59</v>
      </c>
      <c r="ET85" s="129"/>
      <c r="EU85" s="129"/>
      <c r="EV85" s="129"/>
      <c r="EW85" s="129"/>
      <c r="EX85" s="129"/>
      <c r="EY85" s="129"/>
      <c r="EZ85" s="129"/>
      <c r="FA85" s="129"/>
      <c r="FB85" s="129"/>
      <c r="FC85" s="129"/>
      <c r="FD85" s="129"/>
      <c r="FE85" s="129"/>
    </row>
    <row r="86" ht="11.1" hidden="1" customHeight="1">
      <c r="A86" s="128" t="s">
        <v>162</v>
      </c>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30" t="s">
        <v>163</v>
      </c>
      <c r="BY86" s="130"/>
      <c r="BZ86" s="130"/>
      <c r="CA86" s="130"/>
      <c r="CB86" s="130"/>
      <c r="CC86" s="130"/>
      <c r="CD86" s="130"/>
      <c r="CE86" s="130"/>
      <c r="CF86" s="130" t="s">
        <v>164</v>
      </c>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30"/>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t="s">
        <v>59</v>
      </c>
      <c r="ET86" s="129"/>
      <c r="EU86" s="129"/>
      <c r="EV86" s="129"/>
      <c r="EW86" s="129"/>
      <c r="EX86" s="129"/>
      <c r="EY86" s="129"/>
      <c r="EZ86" s="129"/>
      <c r="FA86" s="129"/>
      <c r="FB86" s="129"/>
      <c r="FC86" s="129"/>
      <c r="FD86" s="129"/>
      <c r="FE86" s="129"/>
    </row>
    <row r="87" ht="11.1" hidden="1" customHeight="1">
      <c r="A87" s="128" t="s">
        <v>165</v>
      </c>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30" t="s">
        <v>166</v>
      </c>
      <c r="BY87" s="130"/>
      <c r="BZ87" s="130"/>
      <c r="CA87" s="130"/>
      <c r="CB87" s="130"/>
      <c r="CC87" s="130"/>
      <c r="CD87" s="130"/>
      <c r="CE87" s="130"/>
      <c r="CF87" s="130" t="s">
        <v>167</v>
      </c>
      <c r="CG87" s="130"/>
      <c r="CH87" s="130"/>
      <c r="CI87" s="130"/>
      <c r="CJ87" s="130"/>
      <c r="CK87" s="130"/>
      <c r="CL87" s="130"/>
      <c r="CM87" s="130"/>
      <c r="CN87" s="130"/>
      <c r="CO87" s="130"/>
      <c r="CP87" s="130"/>
      <c r="CQ87" s="130"/>
      <c r="CR87" s="130"/>
      <c r="CS87" s="130"/>
      <c r="CT87" s="130"/>
      <c r="CU87" s="130"/>
      <c r="CV87" s="130"/>
      <c r="CW87" s="130"/>
      <c r="CX87" s="130"/>
      <c r="CY87" s="130"/>
      <c r="CZ87" s="130"/>
      <c r="DA87" s="130"/>
      <c r="DB87" s="130"/>
      <c r="DC87" s="130"/>
      <c r="DD87" s="130"/>
      <c r="DE87" s="130"/>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129"/>
      <c r="EE87" s="129"/>
      <c r="EF87" s="129"/>
      <c r="EG87" s="129"/>
      <c r="EH87" s="129"/>
      <c r="EI87" s="129"/>
      <c r="EJ87" s="129"/>
      <c r="EK87" s="129"/>
      <c r="EL87" s="129"/>
      <c r="EM87" s="129"/>
      <c r="EN87" s="129"/>
      <c r="EO87" s="129"/>
      <c r="EP87" s="129"/>
      <c r="EQ87" s="129"/>
      <c r="ER87" s="129"/>
      <c r="ES87" s="129" t="s">
        <v>59</v>
      </c>
      <c r="ET87" s="129"/>
      <c r="EU87" s="129"/>
      <c r="EV87" s="129"/>
      <c r="EW87" s="129"/>
      <c r="EX87" s="129"/>
      <c r="EY87" s="129"/>
      <c r="EZ87" s="129"/>
      <c r="FA87" s="129"/>
      <c r="FB87" s="129"/>
      <c r="FC87" s="129"/>
      <c r="FD87" s="129"/>
      <c r="FE87" s="129"/>
    </row>
    <row r="88" ht="21.75" hidden="1" customHeight="1">
      <c r="A88" s="128" t="s">
        <v>168</v>
      </c>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30" t="s">
        <v>169</v>
      </c>
      <c r="BY88" s="130"/>
      <c r="BZ88" s="130"/>
      <c r="CA88" s="130"/>
      <c r="CB88" s="130"/>
      <c r="CC88" s="130"/>
      <c r="CD88" s="130"/>
      <c r="CE88" s="130"/>
      <c r="CF88" s="130" t="s">
        <v>170</v>
      </c>
      <c r="CG88" s="130"/>
      <c r="CH88" s="130"/>
      <c r="CI88" s="130"/>
      <c r="CJ88" s="130"/>
      <c r="CK88" s="130"/>
      <c r="CL88" s="130"/>
      <c r="CM88" s="130"/>
      <c r="CN88" s="130"/>
      <c r="CO88" s="130"/>
      <c r="CP88" s="130"/>
      <c r="CQ88" s="130"/>
      <c r="CR88" s="130"/>
      <c r="CS88" s="130"/>
      <c r="CT88" s="130"/>
      <c r="CU88" s="130"/>
      <c r="CV88" s="130"/>
      <c r="CW88" s="130"/>
      <c r="CX88" s="130"/>
      <c r="CY88" s="130"/>
      <c r="CZ88" s="130"/>
      <c r="DA88" s="130"/>
      <c r="DB88" s="130"/>
      <c r="DC88" s="130"/>
      <c r="DD88" s="130"/>
      <c r="DE88" s="130"/>
      <c r="DF88" s="129"/>
      <c r="DG88" s="129"/>
      <c r="DH88" s="129"/>
      <c r="DI88" s="129"/>
      <c r="DJ88" s="129"/>
      <c r="DK88" s="129"/>
      <c r="DL88" s="129"/>
      <c r="DM88" s="129"/>
      <c r="DN88" s="129"/>
      <c r="DO88" s="129"/>
      <c r="DP88" s="129"/>
      <c r="DQ88" s="129"/>
      <c r="DR88" s="129"/>
      <c r="DS88" s="129"/>
      <c r="DT88" s="129"/>
      <c r="DU88" s="129"/>
      <c r="DV88" s="129"/>
      <c r="DW88" s="129"/>
      <c r="DX88" s="129"/>
      <c r="DY88" s="129"/>
      <c r="DZ88" s="129"/>
      <c r="EA88" s="129"/>
      <c r="EB88" s="129"/>
      <c r="EC88" s="129"/>
      <c r="ED88" s="129"/>
      <c r="EE88" s="129"/>
      <c r="EF88" s="129"/>
      <c r="EG88" s="129"/>
      <c r="EH88" s="129"/>
      <c r="EI88" s="129"/>
      <c r="EJ88" s="129"/>
      <c r="EK88" s="129"/>
      <c r="EL88" s="129"/>
      <c r="EM88" s="129"/>
      <c r="EN88" s="129"/>
      <c r="EO88" s="129"/>
      <c r="EP88" s="129"/>
      <c r="EQ88" s="129"/>
      <c r="ER88" s="129"/>
      <c r="ES88" s="129" t="s">
        <v>59</v>
      </c>
      <c r="ET88" s="129"/>
      <c r="EU88" s="129"/>
      <c r="EV88" s="129"/>
      <c r="EW88" s="129"/>
      <c r="EX88" s="129"/>
      <c r="EY88" s="129"/>
      <c r="EZ88" s="129"/>
      <c r="FA88" s="129"/>
      <c r="FB88" s="129"/>
      <c r="FC88" s="129"/>
      <c r="FD88" s="129"/>
      <c r="FE88" s="129"/>
    </row>
    <row r="89" ht="21.75" hidden="1" customHeight="1">
      <c r="A89" s="128" t="s">
        <v>171</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30" t="s">
        <v>172</v>
      </c>
      <c r="BY89" s="130"/>
      <c r="BZ89" s="130"/>
      <c r="CA89" s="130"/>
      <c r="CB89" s="130"/>
      <c r="CC89" s="130"/>
      <c r="CD89" s="130"/>
      <c r="CE89" s="130"/>
      <c r="CF89" s="130" t="s">
        <v>173</v>
      </c>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30"/>
      <c r="DD89" s="130"/>
      <c r="DE89" s="130"/>
      <c r="DF89" s="129"/>
      <c r="DG89" s="129"/>
      <c r="DH89" s="129"/>
      <c r="DI89" s="129"/>
      <c r="DJ89" s="129"/>
      <c r="DK89" s="129"/>
      <c r="DL89" s="129"/>
      <c r="DM89" s="129"/>
      <c r="DN89" s="129"/>
      <c r="DO89" s="129"/>
      <c r="DP89" s="129"/>
      <c r="DQ89" s="129"/>
      <c r="DR89" s="129"/>
      <c r="DS89" s="129"/>
      <c r="DT89" s="129"/>
      <c r="DU89" s="129"/>
      <c r="DV89" s="129"/>
      <c r="DW89" s="129"/>
      <c r="DX89" s="129"/>
      <c r="DY89" s="129"/>
      <c r="DZ89" s="129"/>
      <c r="EA89" s="129"/>
      <c r="EB89" s="129"/>
      <c r="EC89" s="129"/>
      <c r="ED89" s="129"/>
      <c r="EE89" s="129"/>
      <c r="EF89" s="129"/>
      <c r="EG89" s="129"/>
      <c r="EH89" s="129"/>
      <c r="EI89" s="129"/>
      <c r="EJ89" s="129"/>
      <c r="EK89" s="129"/>
      <c r="EL89" s="129"/>
      <c r="EM89" s="129"/>
      <c r="EN89" s="129"/>
      <c r="EO89" s="129"/>
      <c r="EP89" s="129"/>
      <c r="EQ89" s="129"/>
      <c r="ER89" s="129"/>
      <c r="ES89" s="129" t="s">
        <v>59</v>
      </c>
      <c r="ET89" s="129"/>
      <c r="EU89" s="129"/>
      <c r="EV89" s="129"/>
      <c r="EW89" s="129"/>
      <c r="EX89" s="129"/>
      <c r="EY89" s="129"/>
      <c r="EZ89" s="129"/>
      <c r="FA89" s="129"/>
      <c r="FB89" s="129"/>
      <c r="FC89" s="129"/>
      <c r="FD89" s="129"/>
      <c r="FE89" s="129"/>
    </row>
    <row r="90" ht="11.1" hidden="1" customHeight="1">
      <c r="A90" s="128" t="s">
        <v>174</v>
      </c>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30" t="s">
        <v>175</v>
      </c>
      <c r="BY90" s="130"/>
      <c r="BZ90" s="130"/>
      <c r="CA90" s="130"/>
      <c r="CB90" s="130"/>
      <c r="CC90" s="130"/>
      <c r="CD90" s="130"/>
      <c r="CE90" s="130"/>
      <c r="CF90" s="130" t="s">
        <v>176</v>
      </c>
      <c r="CG90" s="130"/>
      <c r="CH90" s="130"/>
      <c r="CI90" s="130"/>
      <c r="CJ90" s="130"/>
      <c r="CK90" s="130"/>
      <c r="CL90" s="130"/>
      <c r="CM90" s="130"/>
      <c r="CN90" s="130"/>
      <c r="CO90" s="130"/>
      <c r="CP90" s="130"/>
      <c r="CQ90" s="130"/>
      <c r="CR90" s="130"/>
      <c r="CS90" s="130"/>
      <c r="CT90" s="130"/>
      <c r="CU90" s="130"/>
      <c r="CV90" s="130"/>
      <c r="CW90" s="130"/>
      <c r="CX90" s="130"/>
      <c r="CY90" s="130"/>
      <c r="CZ90" s="130"/>
      <c r="DA90" s="130"/>
      <c r="DB90" s="130"/>
      <c r="DC90" s="130"/>
      <c r="DD90" s="130"/>
      <c r="DE90" s="130"/>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t="s">
        <v>59</v>
      </c>
      <c r="ET90" s="129"/>
      <c r="EU90" s="129"/>
      <c r="EV90" s="129"/>
      <c r="EW90" s="129"/>
      <c r="EX90" s="129"/>
      <c r="EY90" s="129"/>
      <c r="EZ90" s="129"/>
      <c r="FA90" s="129"/>
      <c r="FB90" s="129"/>
      <c r="FC90" s="129"/>
      <c r="FD90" s="129"/>
      <c r="FE90" s="129"/>
    </row>
    <row r="91" ht="11.1" hidden="1" customHeight="1">
      <c r="A91" s="128" t="s">
        <v>177</v>
      </c>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30" t="s">
        <v>178</v>
      </c>
      <c r="BY91" s="130"/>
      <c r="BZ91" s="130"/>
      <c r="CA91" s="130"/>
      <c r="CB91" s="130"/>
      <c r="CC91" s="130"/>
      <c r="CD91" s="130"/>
      <c r="CE91" s="130"/>
      <c r="CF91" s="130" t="s">
        <v>59</v>
      </c>
      <c r="CG91" s="130"/>
      <c r="CH91" s="130"/>
      <c r="CI91" s="130"/>
      <c r="CJ91" s="130"/>
      <c r="CK91" s="130"/>
      <c r="CL91" s="130"/>
      <c r="CM91" s="130"/>
      <c r="CN91" s="130"/>
      <c r="CO91" s="130"/>
      <c r="CP91" s="130"/>
      <c r="CQ91" s="130"/>
      <c r="CR91" s="130"/>
      <c r="CS91" s="130"/>
      <c r="CT91" s="130"/>
      <c r="CU91" s="130"/>
      <c r="CV91" s="130"/>
      <c r="CW91" s="130"/>
      <c r="CX91" s="130"/>
      <c r="CY91" s="130"/>
      <c r="CZ91" s="130"/>
      <c r="DA91" s="130"/>
      <c r="DB91" s="130"/>
      <c r="DC91" s="130"/>
      <c r="DD91" s="130"/>
      <c r="DE91" s="130"/>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t="s">
        <v>59</v>
      </c>
      <c r="ET91" s="129"/>
      <c r="EU91" s="129"/>
      <c r="EV91" s="129"/>
      <c r="EW91" s="129"/>
      <c r="EX91" s="129"/>
      <c r="EY91" s="129"/>
      <c r="EZ91" s="129"/>
      <c r="FA91" s="129"/>
      <c r="FB91" s="129"/>
      <c r="FC91" s="129"/>
      <c r="FD91" s="129"/>
      <c r="FE91" s="129"/>
    </row>
    <row r="92" ht="21.75" hidden="1" customHeight="1">
      <c r="A92" s="128" t="s">
        <v>179</v>
      </c>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30" t="s">
        <v>180</v>
      </c>
      <c r="BY92" s="130"/>
      <c r="BZ92" s="130"/>
      <c r="CA92" s="130"/>
      <c r="CB92" s="130"/>
      <c r="CC92" s="130"/>
      <c r="CD92" s="130"/>
      <c r="CE92" s="130"/>
      <c r="CF92" s="130" t="s">
        <v>181</v>
      </c>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29"/>
      <c r="DG92" s="129"/>
      <c r="DH92" s="129"/>
      <c r="DI92" s="129"/>
      <c r="DJ92" s="129"/>
      <c r="DK92" s="129"/>
      <c r="DL92" s="129"/>
      <c r="DM92" s="129"/>
      <c r="DN92" s="129"/>
      <c r="DO92" s="129"/>
      <c r="DP92" s="129"/>
      <c r="DQ92" s="129"/>
      <c r="DR92" s="129"/>
      <c r="DS92" s="129"/>
      <c r="DT92" s="129"/>
      <c r="DU92" s="129"/>
      <c r="DV92" s="129"/>
      <c r="DW92" s="129"/>
      <c r="DX92" s="129"/>
      <c r="DY92" s="129"/>
      <c r="DZ92" s="129"/>
      <c r="EA92" s="129"/>
      <c r="EB92" s="129"/>
      <c r="EC92" s="129"/>
      <c r="ED92" s="129"/>
      <c r="EE92" s="129"/>
      <c r="EF92" s="129"/>
      <c r="EG92" s="129"/>
      <c r="EH92" s="129"/>
      <c r="EI92" s="129"/>
      <c r="EJ92" s="129"/>
      <c r="EK92" s="129"/>
      <c r="EL92" s="129"/>
      <c r="EM92" s="129"/>
      <c r="EN92" s="129"/>
      <c r="EO92" s="129"/>
      <c r="EP92" s="129"/>
      <c r="EQ92" s="129"/>
      <c r="ER92" s="129"/>
      <c r="ES92" s="129"/>
      <c r="ET92" s="129"/>
      <c r="EU92" s="129"/>
      <c r="EV92" s="129"/>
      <c r="EW92" s="129"/>
      <c r="EX92" s="129"/>
      <c r="EY92" s="129"/>
      <c r="EZ92" s="129"/>
      <c r="FA92" s="129"/>
      <c r="FB92" s="129"/>
      <c r="FC92" s="129"/>
      <c r="FD92" s="129"/>
      <c r="FE92" s="129"/>
    </row>
    <row r="93" ht="11.1" hidden="1" customHeight="1">
      <c r="A93" s="128" t="s">
        <v>182</v>
      </c>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c r="BS93" s="129"/>
      <c r="BT93" s="129"/>
      <c r="BU93" s="129"/>
      <c r="BV93" s="129"/>
      <c r="BW93" s="129"/>
      <c r="BX93" s="130" t="s">
        <v>183</v>
      </c>
      <c r="BY93" s="130"/>
      <c r="BZ93" s="130"/>
      <c r="CA93" s="130"/>
      <c r="CB93" s="130"/>
      <c r="CC93" s="130"/>
      <c r="CD93" s="130"/>
      <c r="CE93" s="130"/>
      <c r="CF93" s="130" t="s">
        <v>184</v>
      </c>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row>
    <row r="94" ht="21.75" hidden="1" customHeight="1">
      <c r="A94" s="128" t="s">
        <v>185</v>
      </c>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30" t="s">
        <v>186</v>
      </c>
      <c r="BY94" s="130"/>
      <c r="BZ94" s="130"/>
      <c r="CA94" s="130"/>
      <c r="CB94" s="130"/>
      <c r="CC94" s="130"/>
      <c r="CD94" s="130"/>
      <c r="CE94" s="130"/>
      <c r="CF94" s="130" t="s">
        <v>187</v>
      </c>
      <c r="CG94" s="130"/>
      <c r="CH94" s="130"/>
      <c r="CI94" s="130"/>
      <c r="CJ94" s="130"/>
      <c r="CK94" s="130"/>
      <c r="CL94" s="130"/>
      <c r="CM94" s="130"/>
      <c r="CN94" s="130"/>
      <c r="CO94" s="130"/>
      <c r="CP94" s="130"/>
      <c r="CQ94" s="130"/>
      <c r="CR94" s="130"/>
      <c r="CS94" s="130"/>
      <c r="CT94" s="130"/>
      <c r="CU94" s="130"/>
      <c r="CV94" s="130"/>
      <c r="CW94" s="130"/>
      <c r="CX94" s="130"/>
      <c r="CY94" s="130"/>
      <c r="CZ94" s="130"/>
      <c r="DA94" s="130"/>
      <c r="DB94" s="130"/>
      <c r="DC94" s="130"/>
      <c r="DD94" s="130"/>
      <c r="DE94" s="130"/>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row>
    <row r="95" hidden="1">
      <c r="A95" s="128" t="s">
        <v>188</v>
      </c>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29"/>
      <c r="BR95" s="129"/>
      <c r="BS95" s="129"/>
      <c r="BT95" s="129"/>
      <c r="BU95" s="129"/>
      <c r="BV95" s="129"/>
      <c r="BW95" s="129"/>
      <c r="BX95" s="130" t="s">
        <v>189</v>
      </c>
      <c r="BY95" s="130"/>
      <c r="BZ95" s="130"/>
      <c r="CA95" s="130"/>
      <c r="CB95" s="130"/>
      <c r="CC95" s="130"/>
      <c r="CD95" s="130"/>
      <c r="CE95" s="130"/>
      <c r="CF95" s="130" t="s">
        <v>190</v>
      </c>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29"/>
      <c r="DG95" s="129"/>
      <c r="DH95" s="129"/>
      <c r="DI95" s="129"/>
      <c r="DJ95" s="129"/>
      <c r="DK95" s="129"/>
      <c r="DL95" s="129"/>
      <c r="DM95" s="129"/>
      <c r="DN95" s="129"/>
      <c r="DO95" s="129"/>
      <c r="DP95" s="129"/>
      <c r="DQ95" s="129"/>
      <c r="DR95" s="129"/>
      <c r="DS95" s="129"/>
      <c r="DT95" s="129"/>
      <c r="DU95" s="129"/>
      <c r="DV95" s="129"/>
      <c r="DW95" s="129"/>
      <c r="DX95" s="129"/>
      <c r="DY95" s="129"/>
      <c r="DZ95" s="129"/>
      <c r="EA95" s="129"/>
      <c r="EB95" s="129"/>
      <c r="EC95" s="129"/>
      <c r="ED95" s="129"/>
      <c r="EE95" s="129"/>
      <c r="EF95" s="129"/>
      <c r="EG95" s="129"/>
      <c r="EH95" s="129"/>
      <c r="EI95" s="129"/>
      <c r="EJ95" s="129"/>
      <c r="EK95" s="129"/>
      <c r="EL95" s="129"/>
      <c r="EM95" s="129"/>
      <c r="EN95" s="129"/>
      <c r="EO95" s="129"/>
      <c r="EP95" s="129"/>
      <c r="EQ95" s="129"/>
      <c r="ER95" s="129"/>
      <c r="ES95" s="129"/>
      <c r="ET95" s="129"/>
      <c r="EU95" s="129"/>
      <c r="EV95" s="129"/>
      <c r="EW95" s="129"/>
      <c r="EX95" s="129"/>
      <c r="EY95" s="129"/>
      <c r="EZ95" s="129"/>
      <c r="FA95" s="129"/>
      <c r="FB95" s="129"/>
      <c r="FC95" s="129"/>
      <c r="FD95" s="129"/>
      <c r="FE95" s="129"/>
    </row>
    <row r="96" hidden="1">
      <c r="A96" s="128" t="s">
        <v>191</v>
      </c>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29"/>
      <c r="BR96" s="129"/>
      <c r="BS96" s="129"/>
      <c r="BT96" s="129"/>
      <c r="BU96" s="129"/>
      <c r="BV96" s="129"/>
      <c r="BW96" s="129"/>
      <c r="BX96" s="130" t="s">
        <v>192</v>
      </c>
      <c r="BY96" s="130"/>
      <c r="BZ96" s="130"/>
      <c r="CA96" s="130"/>
      <c r="CB96" s="130"/>
      <c r="CC96" s="130"/>
      <c r="CD96" s="130"/>
      <c r="CE96" s="130"/>
      <c r="CF96" s="130" t="s">
        <v>193</v>
      </c>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row>
    <row r="97" ht="21.75" hidden="1" customHeight="1">
      <c r="A97" s="128" t="s">
        <v>194</v>
      </c>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29"/>
      <c r="BR97" s="129"/>
      <c r="BS97" s="129"/>
      <c r="BT97" s="129"/>
      <c r="BU97" s="129"/>
      <c r="BV97" s="129"/>
      <c r="BW97" s="129"/>
      <c r="BX97" s="130" t="s">
        <v>195</v>
      </c>
      <c r="BY97" s="130"/>
      <c r="BZ97" s="130"/>
      <c r="CA97" s="130"/>
      <c r="CB97" s="130"/>
      <c r="CC97" s="130"/>
      <c r="CD97" s="130"/>
      <c r="CE97" s="130"/>
      <c r="CF97" s="130" t="s">
        <v>196</v>
      </c>
      <c r="CG97" s="130"/>
      <c r="CH97" s="130"/>
      <c r="CI97" s="130"/>
      <c r="CJ97" s="130"/>
      <c r="CK97" s="130"/>
      <c r="CL97" s="130"/>
      <c r="CM97" s="130"/>
      <c r="CN97" s="130"/>
      <c r="CO97" s="130"/>
      <c r="CP97" s="130"/>
      <c r="CQ97" s="130"/>
      <c r="CR97" s="130"/>
      <c r="CS97" s="130"/>
      <c r="CT97" s="130"/>
      <c r="CU97" s="130"/>
      <c r="CV97" s="130"/>
      <c r="CW97" s="130"/>
      <c r="CX97" s="130"/>
      <c r="CY97" s="130"/>
      <c r="CZ97" s="130"/>
      <c r="DA97" s="130"/>
      <c r="DB97" s="130"/>
      <c r="DC97" s="130"/>
      <c r="DD97" s="130"/>
      <c r="DE97" s="130"/>
      <c r="DF97" s="129"/>
      <c r="DG97" s="129"/>
      <c r="DH97" s="129"/>
      <c r="DI97" s="129"/>
      <c r="DJ97" s="129"/>
      <c r="DK97" s="129"/>
      <c r="DL97" s="129"/>
      <c r="DM97" s="129"/>
      <c r="DN97" s="129"/>
      <c r="DO97" s="129"/>
      <c r="DP97" s="129"/>
      <c r="DQ97" s="129"/>
      <c r="DR97" s="129"/>
      <c r="DS97" s="129"/>
      <c r="DT97" s="129"/>
      <c r="DU97" s="129"/>
      <c r="DV97" s="129"/>
      <c r="DW97" s="129"/>
      <c r="DX97" s="129"/>
      <c r="DY97" s="129"/>
      <c r="DZ97" s="129"/>
      <c r="EA97" s="129"/>
      <c r="EB97" s="129"/>
      <c r="EC97" s="129"/>
      <c r="ED97" s="129"/>
      <c r="EE97" s="129"/>
      <c r="EF97" s="129"/>
      <c r="EG97" s="129"/>
      <c r="EH97" s="129"/>
      <c r="EI97" s="129"/>
      <c r="EJ97" s="129"/>
      <c r="EK97" s="129"/>
      <c r="EL97" s="129"/>
      <c r="EM97" s="129"/>
      <c r="EN97" s="129"/>
      <c r="EO97" s="129"/>
      <c r="EP97" s="129"/>
      <c r="EQ97" s="129"/>
      <c r="ER97" s="129"/>
      <c r="ES97" s="129"/>
      <c r="ET97" s="129"/>
      <c r="EU97" s="129"/>
      <c r="EV97" s="129"/>
      <c r="EW97" s="129"/>
      <c r="EX97" s="129"/>
      <c r="EY97" s="129"/>
      <c r="EZ97" s="129"/>
      <c r="FA97" s="129"/>
      <c r="FB97" s="129"/>
      <c r="FC97" s="129"/>
      <c r="FD97" s="129"/>
      <c r="FE97" s="129"/>
    </row>
    <row r="98" hidden="1">
      <c r="A98" s="128"/>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29"/>
      <c r="BR98" s="129"/>
      <c r="BS98" s="129"/>
      <c r="BT98" s="129"/>
      <c r="BU98" s="129"/>
      <c r="BV98" s="129"/>
      <c r="BW98" s="129"/>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130"/>
      <c r="CY98" s="130"/>
      <c r="CZ98" s="130"/>
      <c r="DA98" s="130"/>
      <c r="DB98" s="130"/>
      <c r="DC98" s="130"/>
      <c r="DD98" s="130"/>
      <c r="DE98" s="130"/>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row>
    <row r="99" ht="11.1" hidden="1" customHeight="1">
      <c r="A99" s="128" t="s">
        <v>197</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30" t="s">
        <v>198</v>
      </c>
      <c r="BY99" s="130"/>
      <c r="BZ99" s="130"/>
      <c r="CA99" s="130"/>
      <c r="CB99" s="130"/>
      <c r="CC99" s="130"/>
      <c r="CD99" s="130"/>
      <c r="CE99" s="130"/>
      <c r="CF99" s="130" t="s">
        <v>59</v>
      </c>
      <c r="CG99" s="130"/>
      <c r="CH99" s="130"/>
      <c r="CI99" s="130"/>
      <c r="CJ99" s="130"/>
      <c r="CK99" s="130"/>
      <c r="CL99" s="130"/>
      <c r="CM99" s="130"/>
      <c r="CN99" s="130"/>
      <c r="CO99" s="130"/>
      <c r="CP99" s="130"/>
      <c r="CQ99" s="130"/>
      <c r="CR99" s="130"/>
      <c r="CS99" s="130"/>
      <c r="CT99" s="130"/>
      <c r="CU99" s="130"/>
      <c r="CV99" s="130"/>
      <c r="CW99" s="130"/>
      <c r="CX99" s="130"/>
      <c r="CY99" s="130"/>
      <c r="CZ99" s="130"/>
      <c r="DA99" s="130"/>
      <c r="DB99" s="130"/>
      <c r="DC99" s="130"/>
      <c r="DD99" s="130"/>
      <c r="DE99" s="130"/>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t="s">
        <v>59</v>
      </c>
      <c r="ET99" s="129"/>
      <c r="EU99" s="129"/>
      <c r="EV99" s="129"/>
      <c r="EW99" s="129"/>
      <c r="EX99" s="129"/>
      <c r="EY99" s="129"/>
      <c r="EZ99" s="129"/>
      <c r="FA99" s="129"/>
      <c r="FB99" s="129"/>
      <c r="FC99" s="129"/>
      <c r="FD99" s="129"/>
      <c r="FE99" s="129"/>
    </row>
    <row r="100" ht="21.75" hidden="1" customHeight="1">
      <c r="A100" s="128" t="s">
        <v>199</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30" t="s">
        <v>200</v>
      </c>
      <c r="BY100" s="130"/>
      <c r="BZ100" s="130"/>
      <c r="CA100" s="130"/>
      <c r="CB100" s="130"/>
      <c r="CC100" s="130"/>
      <c r="CD100" s="130"/>
      <c r="CE100" s="130"/>
      <c r="CF100" s="130" t="s">
        <v>201</v>
      </c>
      <c r="CG100" s="130"/>
      <c r="CH100" s="130"/>
      <c r="CI100" s="130"/>
      <c r="CJ100" s="130"/>
      <c r="CK100" s="130"/>
      <c r="CL100" s="130"/>
      <c r="CM100" s="130"/>
      <c r="CN100" s="130"/>
      <c r="CO100" s="130"/>
      <c r="CP100" s="130"/>
      <c r="CQ100" s="130"/>
      <c r="CR100" s="130"/>
      <c r="CS100" s="130"/>
      <c r="CT100" s="130"/>
      <c r="CU100" s="130"/>
      <c r="CV100" s="130"/>
      <c r="CW100" s="130"/>
      <c r="CX100" s="130"/>
      <c r="CY100" s="130"/>
      <c r="CZ100" s="130"/>
      <c r="DA100" s="130"/>
      <c r="DB100" s="130"/>
      <c r="DC100" s="130"/>
      <c r="DD100" s="130"/>
      <c r="DE100" s="130"/>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t="s">
        <v>59</v>
      </c>
      <c r="ET100" s="129"/>
      <c r="EU100" s="129"/>
      <c r="EV100" s="129"/>
      <c r="EW100" s="129"/>
      <c r="EX100" s="129"/>
      <c r="EY100" s="129"/>
      <c r="EZ100" s="129"/>
      <c r="FA100" s="129"/>
      <c r="FB100" s="129"/>
      <c r="FC100" s="129"/>
      <c r="FD100" s="129"/>
      <c r="FE100" s="129"/>
    </row>
    <row r="101" ht="12.75" hidden="1" customHeight="1">
      <c r="A101" s="128" t="s">
        <v>202</v>
      </c>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30" t="s">
        <v>203</v>
      </c>
      <c r="BY101" s="130"/>
      <c r="BZ101" s="130"/>
      <c r="CA101" s="130"/>
      <c r="CB101" s="130"/>
      <c r="CC101" s="130"/>
      <c r="CD101" s="130"/>
      <c r="CE101" s="130"/>
      <c r="CF101" s="130" t="s">
        <v>59</v>
      </c>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130"/>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row>
    <row r="102" ht="21.75" hidden="1" customHeight="1">
      <c r="A102" s="128" t="s">
        <v>204</v>
      </c>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30" t="s">
        <v>205</v>
      </c>
      <c r="BY102" s="130"/>
      <c r="BZ102" s="130"/>
      <c r="CA102" s="130"/>
      <c r="CB102" s="130"/>
      <c r="CC102" s="130"/>
      <c r="CD102" s="130"/>
      <c r="CE102" s="130"/>
      <c r="CF102" s="130" t="s">
        <v>206</v>
      </c>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c r="DA102" s="130"/>
      <c r="DB102" s="130"/>
      <c r="DC102" s="130"/>
      <c r="DD102" s="130"/>
      <c r="DE102" s="130"/>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row>
    <row r="103" ht="23.25" hidden="1" customHeight="1">
      <c r="A103" s="128" t="s">
        <v>207</v>
      </c>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30" t="s">
        <v>208</v>
      </c>
      <c r="BY103" s="130"/>
      <c r="BZ103" s="130"/>
      <c r="CA103" s="130"/>
      <c r="CB103" s="130"/>
      <c r="CC103" s="130"/>
      <c r="CD103" s="130"/>
      <c r="CE103" s="130"/>
      <c r="CF103" s="130" t="s">
        <v>209</v>
      </c>
      <c r="CG103" s="130"/>
      <c r="CH103" s="130"/>
      <c r="CI103" s="130"/>
      <c r="CJ103" s="130"/>
      <c r="CK103" s="130"/>
      <c r="CL103" s="130"/>
      <c r="CM103" s="130"/>
      <c r="CN103" s="130"/>
      <c r="CO103" s="130"/>
      <c r="CP103" s="130"/>
      <c r="CQ103" s="130"/>
      <c r="CR103" s="130"/>
      <c r="CS103" s="130"/>
      <c r="CT103" s="130"/>
      <c r="CU103" s="130"/>
      <c r="CV103" s="130"/>
      <c r="CW103" s="130"/>
      <c r="CX103" s="130"/>
      <c r="CY103" s="130"/>
      <c r="CZ103" s="130"/>
      <c r="DA103" s="130"/>
      <c r="DB103" s="130"/>
      <c r="DC103" s="130"/>
      <c r="DD103" s="130"/>
      <c r="DE103" s="130"/>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row>
    <row r="104" ht="11.25" hidden="1" customHeight="1">
      <c r="A104" s="128" t="s">
        <v>210</v>
      </c>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c r="BS104" s="129"/>
      <c r="BT104" s="129"/>
      <c r="BU104" s="129"/>
      <c r="BV104" s="129"/>
      <c r="BW104" s="129"/>
      <c r="BX104" s="130" t="s">
        <v>211</v>
      </c>
      <c r="BY104" s="130"/>
      <c r="BZ104" s="130"/>
      <c r="CA104" s="130"/>
      <c r="CB104" s="130"/>
      <c r="CC104" s="130"/>
      <c r="CD104" s="130"/>
      <c r="CE104" s="130"/>
      <c r="CF104" s="130" t="s">
        <v>212</v>
      </c>
      <c r="CG104" s="130"/>
      <c r="CH104" s="130"/>
      <c r="CI104" s="130"/>
      <c r="CJ104" s="130"/>
      <c r="CK104" s="130"/>
      <c r="CL104" s="130"/>
      <c r="CM104" s="130"/>
      <c r="CN104" s="130"/>
      <c r="CO104" s="130"/>
      <c r="CP104" s="130"/>
      <c r="CQ104" s="130"/>
      <c r="CR104" s="130"/>
      <c r="CS104" s="130"/>
      <c r="CT104" s="130"/>
      <c r="CU104" s="130"/>
      <c r="CV104" s="130"/>
      <c r="CW104" s="130"/>
      <c r="CX104" s="130"/>
      <c r="CY104" s="130"/>
      <c r="CZ104" s="130"/>
      <c r="DA104" s="130"/>
      <c r="DB104" s="130"/>
      <c r="DC104" s="130"/>
      <c r="DD104" s="130"/>
      <c r="DE104" s="130"/>
      <c r="DF104" s="129"/>
      <c r="DG104" s="129"/>
      <c r="DH104" s="129"/>
      <c r="DI104" s="129"/>
      <c r="DJ104" s="129"/>
      <c r="DK104" s="129"/>
      <c r="DL104" s="129"/>
      <c r="DM104" s="129"/>
      <c r="DN104" s="129"/>
      <c r="DO104" s="129"/>
      <c r="DP104" s="129"/>
      <c r="DQ104" s="129"/>
      <c r="DR104" s="129"/>
      <c r="DS104" s="129"/>
      <c r="DT104" s="129"/>
      <c r="DU104" s="129"/>
      <c r="DV104" s="129"/>
      <c r="DW104" s="129"/>
      <c r="DX104" s="129"/>
      <c r="DY104" s="129"/>
      <c r="DZ104" s="129"/>
      <c r="EA104" s="129"/>
      <c r="EB104" s="129"/>
      <c r="EC104" s="129"/>
      <c r="ED104" s="129"/>
      <c r="EE104" s="129"/>
      <c r="EF104" s="129"/>
      <c r="EG104" s="129"/>
      <c r="EH104" s="129"/>
      <c r="EI104" s="129"/>
      <c r="EJ104" s="129"/>
      <c r="EK104" s="129"/>
      <c r="EL104" s="129"/>
      <c r="EM104" s="129"/>
      <c r="EN104" s="129"/>
      <c r="EO104" s="129"/>
      <c r="EP104" s="129"/>
      <c r="EQ104" s="129"/>
      <c r="ER104" s="129"/>
      <c r="ES104" s="129"/>
      <c r="ET104" s="129"/>
      <c r="EU104" s="129"/>
      <c r="EV104" s="129"/>
      <c r="EW104" s="129"/>
      <c r="EX104" s="129"/>
      <c r="EY104" s="129"/>
      <c r="EZ104" s="129"/>
      <c r="FA104" s="129"/>
      <c r="FB104" s="129"/>
      <c r="FC104" s="129"/>
      <c r="FD104" s="129"/>
      <c r="FE104" s="129"/>
    </row>
    <row r="105" ht="22.5" hidden="1" customHeight="1">
      <c r="A105" s="128" t="s">
        <v>213</v>
      </c>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30" t="s">
        <v>214</v>
      </c>
      <c r="BY105" s="130"/>
      <c r="BZ105" s="130"/>
      <c r="CA105" s="130"/>
      <c r="CB105" s="130"/>
      <c r="CC105" s="130"/>
      <c r="CD105" s="130"/>
      <c r="CE105" s="130"/>
      <c r="CF105" s="130" t="s">
        <v>215</v>
      </c>
      <c r="CG105" s="130"/>
      <c r="CH105" s="130"/>
      <c r="CI105" s="130"/>
      <c r="CJ105" s="130"/>
      <c r="CK105" s="130"/>
      <c r="CL105" s="130"/>
      <c r="CM105" s="130"/>
      <c r="CN105" s="130"/>
      <c r="CO105" s="130"/>
      <c r="CP105" s="130"/>
      <c r="CQ105" s="130"/>
      <c r="CR105" s="130"/>
      <c r="CS105" s="130"/>
      <c r="CT105" s="130"/>
      <c r="CU105" s="130"/>
      <c r="CV105" s="130"/>
      <c r="CW105" s="130"/>
      <c r="CX105" s="130"/>
      <c r="CY105" s="130"/>
      <c r="CZ105" s="130"/>
      <c r="DA105" s="130"/>
      <c r="DB105" s="130"/>
      <c r="DC105" s="130"/>
      <c r="DD105" s="130"/>
      <c r="DE105" s="130"/>
      <c r="DF105" s="129"/>
      <c r="DG105" s="129"/>
      <c r="DH105" s="129"/>
      <c r="DI105" s="129"/>
      <c r="DJ105" s="129"/>
      <c r="DK105" s="129"/>
      <c r="DL105" s="129"/>
      <c r="DM105" s="129"/>
      <c r="DN105" s="129"/>
      <c r="DO105" s="129"/>
      <c r="DP105" s="129"/>
      <c r="DQ105" s="129"/>
      <c r="DR105" s="129"/>
      <c r="DS105" s="129"/>
      <c r="DT105" s="129"/>
      <c r="DU105" s="129"/>
      <c r="DV105" s="129"/>
      <c r="DW105" s="129"/>
      <c r="DX105" s="129"/>
      <c r="DY105" s="129"/>
      <c r="DZ105" s="129"/>
      <c r="EA105" s="129"/>
      <c r="EB105" s="129"/>
      <c r="EC105" s="129"/>
      <c r="ED105" s="129"/>
      <c r="EE105" s="129"/>
      <c r="EF105" s="129"/>
      <c r="EG105" s="129"/>
      <c r="EH105" s="129"/>
      <c r="EI105" s="129"/>
      <c r="EJ105" s="129"/>
      <c r="EK105" s="129"/>
      <c r="EL105" s="129"/>
      <c r="EM105" s="129"/>
      <c r="EN105" s="129"/>
      <c r="EO105" s="129"/>
      <c r="EP105" s="129"/>
      <c r="EQ105" s="129"/>
      <c r="ER105" s="129"/>
      <c r="ES105" s="129"/>
      <c r="ET105" s="129"/>
      <c r="EU105" s="129"/>
      <c r="EV105" s="129"/>
      <c r="EW105" s="129"/>
      <c r="EX105" s="129"/>
      <c r="EY105" s="129"/>
      <c r="EZ105" s="129"/>
      <c r="FA105" s="129"/>
      <c r="FB105" s="129"/>
      <c r="FC105" s="129"/>
      <c r="FD105" s="129"/>
      <c r="FE105" s="129"/>
    </row>
    <row r="106" ht="11.25" hidden="1" customHeight="1">
      <c r="A106" s="128" t="s">
        <v>216</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c r="BM106" s="129"/>
      <c r="BN106" s="129"/>
      <c r="BO106" s="129"/>
      <c r="BP106" s="129"/>
      <c r="BQ106" s="129"/>
      <c r="BR106" s="129"/>
      <c r="BS106" s="129"/>
      <c r="BT106" s="129"/>
      <c r="BU106" s="129"/>
      <c r="BV106" s="129"/>
      <c r="BW106" s="129"/>
      <c r="BX106" s="130" t="s">
        <v>217</v>
      </c>
      <c r="BY106" s="130"/>
      <c r="BZ106" s="130"/>
      <c r="CA106" s="130"/>
      <c r="CB106" s="130"/>
      <c r="CC106" s="130"/>
      <c r="CD106" s="130"/>
      <c r="CE106" s="130"/>
      <c r="CF106" s="130" t="s">
        <v>218</v>
      </c>
      <c r="CG106" s="130"/>
      <c r="CH106" s="130"/>
      <c r="CI106" s="130"/>
      <c r="CJ106" s="130"/>
      <c r="CK106" s="130"/>
      <c r="CL106" s="130"/>
      <c r="CM106" s="130"/>
      <c r="CN106" s="130"/>
      <c r="CO106" s="130"/>
      <c r="CP106" s="130"/>
      <c r="CQ106" s="130"/>
      <c r="CR106" s="130"/>
      <c r="CS106" s="130"/>
      <c r="CT106" s="130"/>
      <c r="CU106" s="130"/>
      <c r="CV106" s="130"/>
      <c r="CW106" s="130"/>
      <c r="CX106" s="130"/>
      <c r="CY106" s="130"/>
      <c r="CZ106" s="130"/>
      <c r="DA106" s="130"/>
      <c r="DB106" s="130"/>
      <c r="DC106" s="130"/>
      <c r="DD106" s="130"/>
      <c r="DE106" s="130"/>
      <c r="DF106" s="129"/>
      <c r="DG106" s="129"/>
      <c r="DH106" s="129"/>
      <c r="DI106" s="129"/>
      <c r="DJ106" s="129"/>
      <c r="DK106" s="129"/>
      <c r="DL106" s="129"/>
      <c r="DM106" s="129"/>
      <c r="DN106" s="129"/>
      <c r="DO106" s="129"/>
      <c r="DP106" s="129"/>
      <c r="DQ106" s="129"/>
      <c r="DR106" s="129"/>
      <c r="DS106" s="129"/>
      <c r="DT106" s="129"/>
      <c r="DU106" s="129"/>
      <c r="DV106" s="129"/>
      <c r="DW106" s="129"/>
      <c r="DX106" s="129"/>
      <c r="DY106" s="129"/>
      <c r="DZ106" s="129"/>
      <c r="EA106" s="129"/>
      <c r="EB106" s="129"/>
      <c r="EC106" s="129"/>
      <c r="ED106" s="129"/>
      <c r="EE106" s="129"/>
      <c r="EF106" s="129"/>
      <c r="EG106" s="129"/>
      <c r="EH106" s="129"/>
      <c r="EI106" s="129"/>
      <c r="EJ106" s="129"/>
      <c r="EK106" s="129"/>
      <c r="EL106" s="129"/>
      <c r="EM106" s="129"/>
      <c r="EN106" s="129"/>
      <c r="EO106" s="129"/>
      <c r="EP106" s="129"/>
      <c r="EQ106" s="129"/>
      <c r="ER106" s="129"/>
      <c r="ES106" s="129"/>
      <c r="ET106" s="129"/>
      <c r="EU106" s="129"/>
      <c r="EV106" s="129"/>
      <c r="EW106" s="129"/>
      <c r="EX106" s="129"/>
      <c r="EY106" s="129"/>
      <c r="EZ106" s="129"/>
      <c r="FA106" s="129"/>
      <c r="FB106" s="129"/>
      <c r="FC106" s="129"/>
      <c r="FD106" s="129"/>
      <c r="FE106" s="129"/>
    </row>
    <row r="107" ht="11.25" hidden="1" customHeight="1">
      <c r="A107" s="128" t="s">
        <v>219</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c r="BM107" s="129"/>
      <c r="BN107" s="129"/>
      <c r="BO107" s="129"/>
      <c r="BP107" s="129"/>
      <c r="BQ107" s="129"/>
      <c r="BR107" s="129"/>
      <c r="BS107" s="129"/>
      <c r="BT107" s="129"/>
      <c r="BU107" s="129"/>
      <c r="BV107" s="129"/>
      <c r="BW107" s="129"/>
      <c r="BX107" s="130" t="s">
        <v>220</v>
      </c>
      <c r="BY107" s="130"/>
      <c r="BZ107" s="130"/>
      <c r="CA107" s="130"/>
      <c r="CB107" s="130"/>
      <c r="CC107" s="130"/>
      <c r="CD107" s="130"/>
      <c r="CE107" s="130"/>
      <c r="CF107" s="130" t="s">
        <v>221</v>
      </c>
      <c r="CG107" s="130"/>
      <c r="CH107" s="130"/>
      <c r="CI107" s="130"/>
      <c r="CJ107" s="130"/>
      <c r="CK107" s="130"/>
      <c r="CL107" s="130"/>
      <c r="CM107" s="130"/>
      <c r="CN107" s="130"/>
      <c r="CO107" s="130"/>
      <c r="CP107" s="130"/>
      <c r="CQ107" s="130"/>
      <c r="CR107" s="130"/>
      <c r="CS107" s="130"/>
      <c r="CT107" s="130"/>
      <c r="CU107" s="130"/>
      <c r="CV107" s="130"/>
      <c r="CW107" s="130"/>
      <c r="CX107" s="130"/>
      <c r="CY107" s="130"/>
      <c r="CZ107" s="130"/>
      <c r="DA107" s="130"/>
      <c r="DB107" s="130"/>
      <c r="DC107" s="130"/>
      <c r="DD107" s="130"/>
      <c r="DE107" s="130"/>
      <c r="DF107" s="129"/>
      <c r="DG107" s="129"/>
      <c r="DH107" s="129"/>
      <c r="DI107" s="129"/>
      <c r="DJ107" s="129"/>
      <c r="DK107" s="129"/>
      <c r="DL107" s="129"/>
      <c r="DM107" s="129"/>
      <c r="DN107" s="129"/>
      <c r="DO107" s="129"/>
      <c r="DP107" s="129"/>
      <c r="DQ107" s="129"/>
      <c r="DR107" s="129"/>
      <c r="DS107" s="129"/>
      <c r="DT107" s="129"/>
      <c r="DU107" s="129"/>
      <c r="DV107" s="129"/>
      <c r="DW107" s="129"/>
      <c r="DX107" s="129"/>
      <c r="DY107" s="129"/>
      <c r="DZ107" s="129"/>
      <c r="EA107" s="129"/>
      <c r="EB107" s="129"/>
      <c r="EC107" s="129"/>
      <c r="ED107" s="129"/>
      <c r="EE107" s="129"/>
      <c r="EF107" s="129"/>
      <c r="EG107" s="129"/>
      <c r="EH107" s="129"/>
      <c r="EI107" s="129"/>
      <c r="EJ107" s="129"/>
      <c r="EK107" s="129"/>
      <c r="EL107" s="129"/>
      <c r="EM107" s="129"/>
      <c r="EN107" s="129"/>
      <c r="EO107" s="129"/>
      <c r="EP107" s="129"/>
      <c r="EQ107" s="129"/>
      <c r="ER107" s="129"/>
      <c r="ES107" s="129"/>
      <c r="ET107" s="129"/>
      <c r="EU107" s="129"/>
      <c r="EV107" s="129"/>
      <c r="EW107" s="129"/>
      <c r="EX107" s="129"/>
      <c r="EY107" s="129"/>
      <c r="EZ107" s="129"/>
      <c r="FA107" s="129"/>
      <c r="FB107" s="129"/>
      <c r="FC107" s="129"/>
      <c r="FD107" s="129"/>
      <c r="FE107" s="129"/>
    </row>
    <row r="108" ht="33.75" hidden="1" customHeight="1">
      <c r="A108" s="128" t="s">
        <v>222</v>
      </c>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c r="BM108" s="129"/>
      <c r="BN108" s="129"/>
      <c r="BO108" s="129"/>
      <c r="BP108" s="129"/>
      <c r="BQ108" s="129"/>
      <c r="BR108" s="129"/>
      <c r="BS108" s="129"/>
      <c r="BT108" s="129"/>
      <c r="BU108" s="129"/>
      <c r="BV108" s="129"/>
      <c r="BW108" s="129"/>
      <c r="BX108" s="130" t="s">
        <v>223</v>
      </c>
      <c r="BY108" s="130"/>
      <c r="BZ108" s="130"/>
      <c r="CA108" s="130"/>
      <c r="CB108" s="130"/>
      <c r="CC108" s="130"/>
      <c r="CD108" s="130"/>
      <c r="CE108" s="130"/>
      <c r="CF108" s="130" t="s">
        <v>224</v>
      </c>
      <c r="CG108" s="130"/>
      <c r="CH108" s="130"/>
      <c r="CI108" s="130"/>
      <c r="CJ108" s="130"/>
      <c r="CK108" s="130"/>
      <c r="CL108" s="130"/>
      <c r="CM108" s="130"/>
      <c r="CN108" s="130"/>
      <c r="CO108" s="130"/>
      <c r="CP108" s="130"/>
      <c r="CQ108" s="130"/>
      <c r="CR108" s="130"/>
      <c r="CS108" s="130"/>
      <c r="CT108" s="130"/>
      <c r="CU108" s="130"/>
      <c r="CV108" s="130"/>
      <c r="CW108" s="130"/>
      <c r="CX108" s="130"/>
      <c r="CY108" s="130"/>
      <c r="CZ108" s="130"/>
      <c r="DA108" s="130"/>
      <c r="DB108" s="130"/>
      <c r="DC108" s="130"/>
      <c r="DD108" s="130"/>
      <c r="DE108" s="130"/>
      <c r="DF108" s="129"/>
      <c r="DG108" s="129"/>
      <c r="DH108" s="129"/>
      <c r="DI108" s="129"/>
      <c r="DJ108" s="129"/>
      <c r="DK108" s="129"/>
      <c r="DL108" s="129"/>
      <c r="DM108" s="129"/>
      <c r="DN108" s="129"/>
      <c r="DO108" s="129"/>
      <c r="DP108" s="129"/>
      <c r="DQ108" s="129"/>
      <c r="DR108" s="129"/>
      <c r="DS108" s="129"/>
      <c r="DT108" s="129"/>
      <c r="DU108" s="129"/>
      <c r="DV108" s="129"/>
      <c r="DW108" s="129"/>
      <c r="DX108" s="129"/>
      <c r="DY108" s="129"/>
      <c r="DZ108" s="129"/>
      <c r="EA108" s="129"/>
      <c r="EB108" s="129"/>
      <c r="EC108" s="129"/>
      <c r="ED108" s="129"/>
      <c r="EE108" s="129"/>
      <c r="EF108" s="129"/>
      <c r="EG108" s="129"/>
      <c r="EH108" s="129"/>
      <c r="EI108" s="129"/>
      <c r="EJ108" s="129"/>
      <c r="EK108" s="129"/>
      <c r="EL108" s="129"/>
      <c r="EM108" s="129"/>
      <c r="EN108" s="129"/>
      <c r="EO108" s="129"/>
      <c r="EP108" s="129"/>
      <c r="EQ108" s="129"/>
      <c r="ER108" s="129"/>
      <c r="ES108" s="129"/>
      <c r="ET108" s="129"/>
      <c r="EU108" s="129"/>
      <c r="EV108" s="129"/>
      <c r="EW108" s="129"/>
      <c r="EX108" s="129"/>
      <c r="EY108" s="129"/>
      <c r="EZ108" s="129"/>
      <c r="FA108" s="129"/>
      <c r="FB108" s="129"/>
      <c r="FC108" s="129"/>
      <c r="FD108" s="129"/>
      <c r="FE108" s="129"/>
    </row>
    <row r="109" ht="22.5" hidden="1" customHeight="1">
      <c r="A109" s="128" t="s">
        <v>225</v>
      </c>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c r="BH109" s="129"/>
      <c r="BI109" s="129"/>
      <c r="BJ109" s="129"/>
      <c r="BK109" s="129"/>
      <c r="BL109" s="129"/>
      <c r="BM109" s="129"/>
      <c r="BN109" s="129"/>
      <c r="BO109" s="129"/>
      <c r="BP109" s="129"/>
      <c r="BQ109" s="129"/>
      <c r="BR109" s="129"/>
      <c r="BS109" s="129"/>
      <c r="BT109" s="129"/>
      <c r="BU109" s="129"/>
      <c r="BV109" s="129"/>
      <c r="BW109" s="129"/>
      <c r="BX109" s="130" t="s">
        <v>226</v>
      </c>
      <c r="BY109" s="130"/>
      <c r="BZ109" s="130"/>
      <c r="CA109" s="130"/>
      <c r="CB109" s="130"/>
      <c r="CC109" s="130"/>
      <c r="CD109" s="130"/>
      <c r="CE109" s="130"/>
      <c r="CF109" s="130" t="s">
        <v>227</v>
      </c>
      <c r="CG109" s="130"/>
      <c r="CH109" s="130"/>
      <c r="CI109" s="130"/>
      <c r="CJ109" s="130"/>
      <c r="CK109" s="130"/>
      <c r="CL109" s="130"/>
      <c r="CM109" s="130"/>
      <c r="CN109" s="130"/>
      <c r="CO109" s="130"/>
      <c r="CP109" s="130"/>
      <c r="CQ109" s="130"/>
      <c r="CR109" s="130"/>
      <c r="CS109" s="130"/>
      <c r="CT109" s="130"/>
      <c r="CU109" s="130"/>
      <c r="CV109" s="130"/>
      <c r="CW109" s="130"/>
      <c r="CX109" s="130"/>
      <c r="CY109" s="130"/>
      <c r="CZ109" s="130"/>
      <c r="DA109" s="130"/>
      <c r="DB109" s="130"/>
      <c r="DC109" s="130"/>
      <c r="DD109" s="130"/>
      <c r="DE109" s="130"/>
      <c r="DF109" s="129"/>
      <c r="DG109" s="129"/>
      <c r="DH109" s="129"/>
      <c r="DI109" s="129"/>
      <c r="DJ109" s="129"/>
      <c r="DK109" s="129"/>
      <c r="DL109" s="129"/>
      <c r="DM109" s="129"/>
      <c r="DN109" s="129"/>
      <c r="DO109" s="129"/>
      <c r="DP109" s="129"/>
      <c r="DQ109" s="129"/>
      <c r="DR109" s="129"/>
      <c r="DS109" s="129"/>
      <c r="DT109" s="129"/>
      <c r="DU109" s="129"/>
      <c r="DV109" s="129"/>
      <c r="DW109" s="129"/>
      <c r="DX109" s="129"/>
      <c r="DY109" s="129"/>
      <c r="DZ109" s="129"/>
      <c r="EA109" s="129"/>
      <c r="EB109" s="129"/>
      <c r="EC109" s="129"/>
      <c r="ED109" s="129"/>
      <c r="EE109" s="129"/>
      <c r="EF109" s="129"/>
      <c r="EG109" s="129"/>
      <c r="EH109" s="129"/>
      <c r="EI109" s="129"/>
      <c r="EJ109" s="129"/>
      <c r="EK109" s="129"/>
      <c r="EL109" s="129"/>
      <c r="EM109" s="129"/>
      <c r="EN109" s="129"/>
      <c r="EO109" s="129"/>
      <c r="EP109" s="129"/>
      <c r="EQ109" s="129"/>
      <c r="ER109" s="129"/>
      <c r="ES109" s="129"/>
      <c r="ET109" s="129"/>
      <c r="EU109" s="129"/>
      <c r="EV109" s="129"/>
      <c r="EW109" s="129"/>
      <c r="EX109" s="129"/>
      <c r="EY109" s="129"/>
      <c r="EZ109" s="129"/>
      <c r="FA109" s="129"/>
      <c r="FB109" s="129"/>
      <c r="FC109" s="129"/>
      <c r="FD109" s="129"/>
      <c r="FE109" s="129"/>
    </row>
    <row r="110" ht="11.25" hidden="1" customHeight="1">
      <c r="A110" s="128" t="s">
        <v>228</v>
      </c>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30" t="s">
        <v>229</v>
      </c>
      <c r="BY110" s="130"/>
      <c r="BZ110" s="130"/>
      <c r="CA110" s="130"/>
      <c r="CB110" s="130"/>
      <c r="CC110" s="130"/>
      <c r="CD110" s="130"/>
      <c r="CE110" s="130"/>
      <c r="CF110" s="130" t="s">
        <v>230</v>
      </c>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c r="DA110" s="130"/>
      <c r="DB110" s="130"/>
      <c r="DC110" s="130"/>
      <c r="DD110" s="130"/>
      <c r="DE110" s="130"/>
      <c r="DF110" s="129"/>
      <c r="DG110" s="129"/>
      <c r="DH110" s="129"/>
      <c r="DI110" s="129"/>
      <c r="DJ110" s="129"/>
      <c r="DK110" s="129"/>
      <c r="DL110" s="129"/>
      <c r="DM110" s="129"/>
      <c r="DN110" s="129"/>
      <c r="DO110" s="129"/>
      <c r="DP110" s="129"/>
      <c r="DQ110" s="129"/>
      <c r="DR110" s="129"/>
      <c r="DS110" s="129"/>
      <c r="DT110" s="129"/>
      <c r="DU110" s="129"/>
      <c r="DV110" s="129"/>
      <c r="DW110" s="129"/>
      <c r="DX110" s="129"/>
      <c r="DY110" s="129"/>
      <c r="DZ110" s="129"/>
      <c r="EA110" s="129"/>
      <c r="EB110" s="129"/>
      <c r="EC110" s="129"/>
      <c r="ED110" s="129"/>
      <c r="EE110" s="129"/>
      <c r="EF110" s="129"/>
      <c r="EG110" s="129"/>
      <c r="EH110" s="129"/>
      <c r="EI110" s="129"/>
      <c r="EJ110" s="129"/>
      <c r="EK110" s="129"/>
      <c r="EL110" s="129"/>
      <c r="EM110" s="129"/>
      <c r="EN110" s="129"/>
      <c r="EO110" s="129"/>
      <c r="EP110" s="129"/>
      <c r="EQ110" s="129"/>
      <c r="ER110" s="129"/>
      <c r="ES110" s="129"/>
      <c r="ET110" s="129"/>
      <c r="EU110" s="129"/>
      <c r="EV110" s="129"/>
      <c r="EW110" s="129"/>
      <c r="EX110" s="129"/>
      <c r="EY110" s="129"/>
      <c r="EZ110" s="129"/>
      <c r="FA110" s="129"/>
      <c r="FB110" s="129"/>
      <c r="FC110" s="129"/>
      <c r="FD110" s="129"/>
      <c r="FE110" s="129"/>
    </row>
    <row r="111" ht="12.75" hidden="1" customHeight="1">
      <c r="A111" s="131" t="s">
        <v>231</v>
      </c>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1"/>
      <c r="BM111" s="131"/>
      <c r="BN111" s="131"/>
      <c r="BO111" s="131"/>
      <c r="BP111" s="131"/>
      <c r="BQ111" s="131"/>
      <c r="BR111" s="131"/>
      <c r="BS111" s="131"/>
      <c r="BT111" s="131"/>
      <c r="BU111" s="131"/>
      <c r="BV111" s="131"/>
      <c r="BW111" s="131"/>
      <c r="BX111" s="132" t="s">
        <v>232</v>
      </c>
      <c r="BY111" s="132"/>
      <c r="BZ111" s="132"/>
      <c r="CA111" s="132"/>
      <c r="CB111" s="132"/>
      <c r="CC111" s="132"/>
      <c r="CD111" s="132"/>
      <c r="CE111" s="132"/>
      <c r="CF111" s="132" t="s">
        <v>233</v>
      </c>
      <c r="CG111" s="132"/>
      <c r="CH111" s="132"/>
      <c r="CI111" s="132"/>
      <c r="CJ111" s="132"/>
      <c r="CK111" s="132"/>
      <c r="CL111" s="132"/>
      <c r="CM111" s="132"/>
      <c r="CN111" s="132"/>
      <c r="CO111" s="132"/>
      <c r="CP111" s="132"/>
      <c r="CQ111" s="132"/>
      <c r="CR111" s="132"/>
      <c r="CS111" s="130"/>
      <c r="CT111" s="130"/>
      <c r="CU111" s="130"/>
      <c r="CV111" s="130"/>
      <c r="CW111" s="130"/>
      <c r="CX111" s="130"/>
      <c r="CY111" s="130"/>
      <c r="CZ111" s="130"/>
      <c r="DA111" s="130"/>
      <c r="DB111" s="130"/>
      <c r="DC111" s="130"/>
      <c r="DD111" s="130"/>
      <c r="DE111" s="130"/>
      <c r="DF111" s="129"/>
      <c r="DG111" s="129"/>
      <c r="DH111" s="129"/>
      <c r="DI111" s="129"/>
      <c r="DJ111" s="129"/>
      <c r="DK111" s="129"/>
      <c r="DL111" s="129"/>
      <c r="DM111" s="129"/>
      <c r="DN111" s="129"/>
      <c r="DO111" s="129"/>
      <c r="DP111" s="129"/>
      <c r="DQ111" s="129"/>
      <c r="DR111" s="129"/>
      <c r="DS111" s="129"/>
      <c r="DT111" s="129"/>
      <c r="DU111" s="129"/>
      <c r="DV111" s="129"/>
      <c r="DW111" s="129"/>
      <c r="DX111" s="129"/>
      <c r="DY111" s="129"/>
      <c r="DZ111" s="129"/>
      <c r="EA111" s="129"/>
      <c r="EB111" s="129"/>
      <c r="EC111" s="129"/>
      <c r="ED111" s="129"/>
      <c r="EE111" s="129"/>
      <c r="EF111" s="129"/>
      <c r="EG111" s="129"/>
      <c r="EH111" s="129"/>
      <c r="EI111" s="129"/>
      <c r="EJ111" s="129"/>
      <c r="EK111" s="129"/>
      <c r="EL111" s="129"/>
      <c r="EM111" s="129"/>
      <c r="EN111" s="129"/>
      <c r="EO111" s="129"/>
      <c r="EP111" s="129"/>
      <c r="EQ111" s="129"/>
      <c r="ER111" s="129"/>
      <c r="ES111" s="129" t="s">
        <v>59</v>
      </c>
      <c r="ET111" s="129"/>
      <c r="EU111" s="129"/>
      <c r="EV111" s="129"/>
      <c r="EW111" s="129"/>
      <c r="EX111" s="129"/>
      <c r="EY111" s="129"/>
      <c r="EZ111" s="129"/>
      <c r="FA111" s="129"/>
      <c r="FB111" s="129"/>
      <c r="FC111" s="129"/>
      <c r="FD111" s="129"/>
      <c r="FE111" s="129"/>
    </row>
    <row r="112" ht="22.5" hidden="1" customHeight="1">
      <c r="A112" s="128" t="s">
        <v>234</v>
      </c>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c r="BL112" s="129"/>
      <c r="BM112" s="129"/>
      <c r="BN112" s="129"/>
      <c r="BO112" s="129"/>
      <c r="BP112" s="129"/>
      <c r="BQ112" s="129"/>
      <c r="BR112" s="129"/>
      <c r="BS112" s="129"/>
      <c r="BT112" s="129"/>
      <c r="BU112" s="129"/>
      <c r="BV112" s="129"/>
      <c r="BW112" s="129"/>
      <c r="BX112" s="130" t="s">
        <v>235</v>
      </c>
      <c r="BY112" s="130"/>
      <c r="BZ112" s="130"/>
      <c r="CA112" s="130"/>
      <c r="CB112" s="130"/>
      <c r="CC112" s="130"/>
      <c r="CD112" s="130"/>
      <c r="CE112" s="130"/>
      <c r="CF112" s="130"/>
      <c r="CG112" s="130"/>
      <c r="CH112" s="130"/>
      <c r="CI112" s="130"/>
      <c r="CJ112" s="130"/>
      <c r="CK112" s="130"/>
      <c r="CL112" s="130"/>
      <c r="CM112" s="130"/>
      <c r="CN112" s="130"/>
      <c r="CO112" s="130"/>
      <c r="CP112" s="130"/>
      <c r="CQ112" s="130"/>
      <c r="CR112" s="130"/>
      <c r="CS112" s="130"/>
      <c r="CT112" s="130"/>
      <c r="CU112" s="130"/>
      <c r="CV112" s="130"/>
      <c r="CW112" s="130"/>
      <c r="CX112" s="130"/>
      <c r="CY112" s="130"/>
      <c r="CZ112" s="130"/>
      <c r="DA112" s="130"/>
      <c r="DB112" s="130"/>
      <c r="DC112" s="130"/>
      <c r="DD112" s="130"/>
      <c r="DE112" s="130"/>
      <c r="DF112" s="129"/>
      <c r="DG112" s="129"/>
      <c r="DH112" s="129"/>
      <c r="DI112" s="129"/>
      <c r="DJ112" s="129"/>
      <c r="DK112" s="129"/>
      <c r="DL112" s="129"/>
      <c r="DM112" s="129"/>
      <c r="DN112" s="129"/>
      <c r="DO112" s="129"/>
      <c r="DP112" s="129"/>
      <c r="DQ112" s="129"/>
      <c r="DR112" s="129"/>
      <c r="DS112" s="129"/>
      <c r="DT112" s="129"/>
      <c r="DU112" s="129"/>
      <c r="DV112" s="129"/>
      <c r="DW112" s="129"/>
      <c r="DX112" s="129"/>
      <c r="DY112" s="129"/>
      <c r="DZ112" s="129"/>
      <c r="EA112" s="129"/>
      <c r="EB112" s="129"/>
      <c r="EC112" s="129"/>
      <c r="ED112" s="129"/>
      <c r="EE112" s="129"/>
      <c r="EF112" s="129"/>
      <c r="EG112" s="129"/>
      <c r="EH112" s="129"/>
      <c r="EI112" s="129"/>
      <c r="EJ112" s="129"/>
      <c r="EK112" s="129"/>
      <c r="EL112" s="129"/>
      <c r="EM112" s="129"/>
      <c r="EN112" s="129"/>
      <c r="EO112" s="129"/>
      <c r="EP112" s="129"/>
      <c r="EQ112" s="129"/>
      <c r="ER112" s="129"/>
      <c r="ES112" s="129" t="s">
        <v>59</v>
      </c>
      <c r="ET112" s="129"/>
      <c r="EU112" s="129"/>
      <c r="EV112" s="129"/>
      <c r="EW112" s="129"/>
      <c r="EX112" s="129"/>
      <c r="EY112" s="129"/>
      <c r="EZ112" s="129"/>
      <c r="FA112" s="129"/>
      <c r="FB112" s="129"/>
      <c r="FC112" s="129"/>
      <c r="FD112" s="129"/>
      <c r="FE112" s="129"/>
    </row>
    <row r="113" ht="12.75" hidden="1" customHeight="1">
      <c r="A113" s="128" t="s">
        <v>236</v>
      </c>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E113" s="129"/>
      <c r="BF113" s="129"/>
      <c r="BG113" s="129"/>
      <c r="BH113" s="129"/>
      <c r="BI113" s="129"/>
      <c r="BJ113" s="129"/>
      <c r="BK113" s="129"/>
      <c r="BL113" s="129"/>
      <c r="BM113" s="129"/>
      <c r="BN113" s="129"/>
      <c r="BO113" s="129"/>
      <c r="BP113" s="129"/>
      <c r="BQ113" s="129"/>
      <c r="BR113" s="129"/>
      <c r="BS113" s="129"/>
      <c r="BT113" s="129"/>
      <c r="BU113" s="129"/>
      <c r="BV113" s="129"/>
      <c r="BW113" s="129"/>
      <c r="BX113" s="130" t="s">
        <v>237</v>
      </c>
      <c r="BY113" s="130"/>
      <c r="BZ113" s="130"/>
      <c r="CA113" s="130"/>
      <c r="CB113" s="130"/>
      <c r="CC113" s="130"/>
      <c r="CD113" s="130"/>
      <c r="CE113" s="130"/>
      <c r="CF113" s="130"/>
      <c r="CG113" s="130"/>
      <c r="CH113" s="130"/>
      <c r="CI113" s="130"/>
      <c r="CJ113" s="130"/>
      <c r="CK113" s="130"/>
      <c r="CL113" s="130"/>
      <c r="CM113" s="130"/>
      <c r="CN113" s="130"/>
      <c r="CO113" s="130"/>
      <c r="CP113" s="130"/>
      <c r="CQ113" s="130"/>
      <c r="CR113" s="130"/>
      <c r="CS113" s="130"/>
      <c r="CT113" s="130"/>
      <c r="CU113" s="130"/>
      <c r="CV113" s="130"/>
      <c r="CW113" s="130"/>
      <c r="CX113" s="130"/>
      <c r="CY113" s="130"/>
      <c r="CZ113" s="130"/>
      <c r="DA113" s="130"/>
      <c r="DB113" s="130"/>
      <c r="DC113" s="130"/>
      <c r="DD113" s="130"/>
      <c r="DE113" s="130"/>
      <c r="DF113" s="129"/>
      <c r="DG113" s="129"/>
      <c r="DH113" s="129"/>
      <c r="DI113" s="129"/>
      <c r="DJ113" s="129"/>
      <c r="DK113" s="129"/>
      <c r="DL113" s="129"/>
      <c r="DM113" s="129"/>
      <c r="DN113" s="129"/>
      <c r="DO113" s="129"/>
      <c r="DP113" s="129"/>
      <c r="DQ113" s="129"/>
      <c r="DR113" s="129"/>
      <c r="DS113" s="129"/>
      <c r="DT113" s="129"/>
      <c r="DU113" s="129"/>
      <c r="DV113" s="129"/>
      <c r="DW113" s="129"/>
      <c r="DX113" s="129"/>
      <c r="DY113" s="129"/>
      <c r="DZ113" s="129"/>
      <c r="EA113" s="129"/>
      <c r="EB113" s="129"/>
      <c r="EC113" s="129"/>
      <c r="ED113" s="129"/>
      <c r="EE113" s="129"/>
      <c r="EF113" s="129"/>
      <c r="EG113" s="129"/>
      <c r="EH113" s="129"/>
      <c r="EI113" s="129"/>
      <c r="EJ113" s="129"/>
      <c r="EK113" s="129"/>
      <c r="EL113" s="129"/>
      <c r="EM113" s="129"/>
      <c r="EN113" s="129"/>
      <c r="EO113" s="129"/>
      <c r="EP113" s="129"/>
      <c r="EQ113" s="129"/>
      <c r="ER113" s="129"/>
      <c r="ES113" s="129" t="s">
        <v>59</v>
      </c>
      <c r="ET113" s="129"/>
      <c r="EU113" s="129"/>
      <c r="EV113" s="129"/>
      <c r="EW113" s="129"/>
      <c r="EX113" s="129"/>
      <c r="EY113" s="129"/>
      <c r="EZ113" s="129"/>
      <c r="FA113" s="129"/>
      <c r="FB113" s="129"/>
      <c r="FC113" s="129"/>
      <c r="FD113" s="129"/>
      <c r="FE113" s="129"/>
    </row>
    <row r="114" ht="12.75" hidden="1" customHeight="1">
      <c r="A114" s="128" t="s">
        <v>238</v>
      </c>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c r="BH114" s="129"/>
      <c r="BI114" s="129"/>
      <c r="BJ114" s="129"/>
      <c r="BK114" s="129"/>
      <c r="BL114" s="129"/>
      <c r="BM114" s="129"/>
      <c r="BN114" s="129"/>
      <c r="BO114" s="129"/>
      <c r="BP114" s="129"/>
      <c r="BQ114" s="129"/>
      <c r="BR114" s="129"/>
      <c r="BS114" s="129"/>
      <c r="BT114" s="129"/>
      <c r="BU114" s="129"/>
      <c r="BV114" s="129"/>
      <c r="BW114" s="129"/>
      <c r="BX114" s="130" t="s">
        <v>239</v>
      </c>
      <c r="BY114" s="130"/>
      <c r="BZ114" s="130"/>
      <c r="CA114" s="130"/>
      <c r="CB114" s="130"/>
      <c r="CC114" s="130"/>
      <c r="CD114" s="130"/>
      <c r="CE114" s="130"/>
      <c r="CF114" s="130"/>
      <c r="CG114" s="130"/>
      <c r="CH114" s="130"/>
      <c r="CI114" s="130"/>
      <c r="CJ114" s="130"/>
      <c r="CK114" s="130"/>
      <c r="CL114" s="130"/>
      <c r="CM114" s="130"/>
      <c r="CN114" s="130"/>
      <c r="CO114" s="130"/>
      <c r="CP114" s="130"/>
      <c r="CQ114" s="130"/>
      <c r="CR114" s="130"/>
      <c r="CS114" s="130"/>
      <c r="CT114" s="130"/>
      <c r="CU114" s="130"/>
      <c r="CV114" s="130"/>
      <c r="CW114" s="130"/>
      <c r="CX114" s="130"/>
      <c r="CY114" s="130"/>
      <c r="CZ114" s="130"/>
      <c r="DA114" s="130"/>
      <c r="DB114" s="130"/>
      <c r="DC114" s="130"/>
      <c r="DD114" s="130"/>
      <c r="DE114" s="130"/>
      <c r="DF114" s="129"/>
      <c r="DG114" s="129"/>
      <c r="DH114" s="129"/>
      <c r="DI114" s="129"/>
      <c r="DJ114" s="129"/>
      <c r="DK114" s="129"/>
      <c r="DL114" s="129"/>
      <c r="DM114" s="129"/>
      <c r="DN114" s="129"/>
      <c r="DO114" s="129"/>
      <c r="DP114" s="129"/>
      <c r="DQ114" s="129"/>
      <c r="DR114" s="129"/>
      <c r="DS114" s="129"/>
      <c r="DT114" s="129"/>
      <c r="DU114" s="129"/>
      <c r="DV114" s="129"/>
      <c r="DW114" s="129"/>
      <c r="DX114" s="129"/>
      <c r="DY114" s="129"/>
      <c r="DZ114" s="129"/>
      <c r="EA114" s="129"/>
      <c r="EB114" s="129"/>
      <c r="EC114" s="129"/>
      <c r="ED114" s="129"/>
      <c r="EE114" s="129"/>
      <c r="EF114" s="129"/>
      <c r="EG114" s="129"/>
      <c r="EH114" s="129"/>
      <c r="EI114" s="129"/>
      <c r="EJ114" s="129"/>
      <c r="EK114" s="129"/>
      <c r="EL114" s="129"/>
      <c r="EM114" s="129"/>
      <c r="EN114" s="129"/>
      <c r="EO114" s="129"/>
      <c r="EP114" s="129"/>
      <c r="EQ114" s="129"/>
      <c r="ER114" s="129"/>
      <c r="ES114" s="129" t="s">
        <v>59</v>
      </c>
      <c r="ET114" s="129"/>
      <c r="EU114" s="129"/>
      <c r="EV114" s="129"/>
      <c r="EW114" s="129"/>
      <c r="EX114" s="129"/>
      <c r="EY114" s="129"/>
      <c r="EZ114" s="129"/>
      <c r="FA114" s="129"/>
      <c r="FB114" s="129"/>
      <c r="FC114" s="129"/>
      <c r="FD114" s="129"/>
      <c r="FE114" s="129"/>
    </row>
    <row r="115" ht="12.75" hidden="1" customHeight="1">
      <c r="A115" s="131" t="s">
        <v>240</v>
      </c>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c r="BL115" s="131"/>
      <c r="BM115" s="131"/>
      <c r="BN115" s="131"/>
      <c r="BO115" s="131"/>
      <c r="BP115" s="131"/>
      <c r="BQ115" s="131"/>
      <c r="BR115" s="131"/>
      <c r="BS115" s="131"/>
      <c r="BT115" s="131"/>
      <c r="BU115" s="131"/>
      <c r="BV115" s="131"/>
      <c r="BW115" s="131"/>
      <c r="BX115" s="132" t="s">
        <v>241</v>
      </c>
      <c r="BY115" s="132"/>
      <c r="BZ115" s="132"/>
      <c r="CA115" s="132"/>
      <c r="CB115" s="132"/>
      <c r="CC115" s="132"/>
      <c r="CD115" s="132"/>
      <c r="CE115" s="132"/>
      <c r="CF115" s="132" t="s">
        <v>59</v>
      </c>
      <c r="CG115" s="132"/>
      <c r="CH115" s="132"/>
      <c r="CI115" s="132"/>
      <c r="CJ115" s="132"/>
      <c r="CK115" s="132"/>
      <c r="CL115" s="132"/>
      <c r="CM115" s="132"/>
      <c r="CN115" s="132"/>
      <c r="CO115" s="132"/>
      <c r="CP115" s="132"/>
      <c r="CQ115" s="132"/>
      <c r="CR115" s="132"/>
      <c r="CS115" s="130"/>
      <c r="CT115" s="130"/>
      <c r="CU115" s="130"/>
      <c r="CV115" s="130"/>
      <c r="CW115" s="130"/>
      <c r="CX115" s="130"/>
      <c r="CY115" s="130"/>
      <c r="CZ115" s="130"/>
      <c r="DA115" s="130"/>
      <c r="DB115" s="130"/>
      <c r="DC115" s="130"/>
      <c r="DD115" s="130"/>
      <c r="DE115" s="130"/>
      <c r="DF115" s="129"/>
      <c r="DG115" s="129"/>
      <c r="DH115" s="129"/>
      <c r="DI115" s="129"/>
      <c r="DJ115" s="129"/>
      <c r="DK115" s="129"/>
      <c r="DL115" s="129"/>
      <c r="DM115" s="129"/>
      <c r="DN115" s="129"/>
      <c r="DO115" s="129"/>
      <c r="DP115" s="129"/>
      <c r="DQ115" s="129"/>
      <c r="DR115" s="129"/>
      <c r="DS115" s="129"/>
      <c r="DT115" s="129"/>
      <c r="DU115" s="129"/>
      <c r="DV115" s="129"/>
      <c r="DW115" s="129"/>
      <c r="DX115" s="129"/>
      <c r="DY115" s="129"/>
      <c r="DZ115" s="129"/>
      <c r="EA115" s="129"/>
      <c r="EB115" s="129"/>
      <c r="EC115" s="129"/>
      <c r="ED115" s="129"/>
      <c r="EE115" s="129"/>
      <c r="EF115" s="129"/>
      <c r="EG115" s="129"/>
      <c r="EH115" s="129"/>
      <c r="EI115" s="129"/>
      <c r="EJ115" s="129"/>
      <c r="EK115" s="129"/>
      <c r="EL115" s="129"/>
      <c r="EM115" s="129"/>
      <c r="EN115" s="129"/>
      <c r="EO115" s="129"/>
      <c r="EP115" s="129"/>
      <c r="EQ115" s="129"/>
      <c r="ER115" s="129"/>
      <c r="ES115" s="129" t="s">
        <v>59</v>
      </c>
      <c r="ET115" s="129"/>
      <c r="EU115" s="129"/>
      <c r="EV115" s="129"/>
      <c r="EW115" s="129"/>
      <c r="EX115" s="129"/>
      <c r="EY115" s="129"/>
      <c r="EZ115" s="129"/>
      <c r="FA115" s="129"/>
      <c r="FB115" s="129"/>
      <c r="FC115" s="129"/>
      <c r="FD115" s="129"/>
      <c r="FE115" s="129"/>
    </row>
    <row r="116" ht="22.5" hidden="1" customHeight="1">
      <c r="A116" s="128" t="s">
        <v>242</v>
      </c>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29"/>
      <c r="BR116" s="129"/>
      <c r="BS116" s="129"/>
      <c r="BT116" s="129"/>
      <c r="BU116" s="129"/>
      <c r="BV116" s="129"/>
      <c r="BW116" s="129"/>
      <c r="BX116" s="130" t="s">
        <v>243</v>
      </c>
      <c r="BY116" s="130"/>
      <c r="BZ116" s="130"/>
      <c r="CA116" s="130"/>
      <c r="CB116" s="130"/>
      <c r="CC116" s="130"/>
      <c r="CD116" s="130"/>
      <c r="CE116" s="130"/>
      <c r="CF116" s="130" t="s">
        <v>244</v>
      </c>
      <c r="CG116" s="130"/>
      <c r="CH116" s="130"/>
      <c r="CI116" s="130"/>
      <c r="CJ116" s="130"/>
      <c r="CK116" s="130"/>
      <c r="CL116" s="130"/>
      <c r="CM116" s="130"/>
      <c r="CN116" s="130"/>
      <c r="CO116" s="130"/>
      <c r="CP116" s="130"/>
      <c r="CQ116" s="130"/>
      <c r="CR116" s="130"/>
      <c r="CS116" s="130"/>
      <c r="CT116" s="130"/>
      <c r="CU116" s="130"/>
      <c r="CV116" s="130"/>
      <c r="CW116" s="130"/>
      <c r="CX116" s="130"/>
      <c r="CY116" s="130"/>
      <c r="CZ116" s="130"/>
      <c r="DA116" s="130"/>
      <c r="DB116" s="130"/>
      <c r="DC116" s="130"/>
      <c r="DD116" s="130"/>
      <c r="DE116" s="130"/>
      <c r="DF116" s="129"/>
      <c r="DG116" s="129"/>
      <c r="DH116" s="129"/>
      <c r="DI116" s="129"/>
      <c r="DJ116" s="129"/>
      <c r="DK116" s="129"/>
      <c r="DL116" s="129"/>
      <c r="DM116" s="129"/>
      <c r="DN116" s="129"/>
      <c r="DO116" s="129"/>
      <c r="DP116" s="129"/>
      <c r="DQ116" s="129"/>
      <c r="DR116" s="129"/>
      <c r="DS116" s="129"/>
      <c r="DT116" s="129"/>
      <c r="DU116" s="129"/>
      <c r="DV116" s="129"/>
      <c r="DW116" s="129"/>
      <c r="DX116" s="129"/>
      <c r="DY116" s="129"/>
      <c r="DZ116" s="129"/>
      <c r="EA116" s="129"/>
      <c r="EB116" s="129"/>
      <c r="EC116" s="129"/>
      <c r="ED116" s="129"/>
      <c r="EE116" s="129"/>
      <c r="EF116" s="129"/>
      <c r="EG116" s="129"/>
      <c r="EH116" s="129"/>
      <c r="EI116" s="129"/>
      <c r="EJ116" s="129"/>
      <c r="EK116" s="129"/>
      <c r="EL116" s="129"/>
      <c r="EM116" s="129"/>
      <c r="EN116" s="129"/>
      <c r="EO116" s="129"/>
      <c r="EP116" s="129"/>
      <c r="EQ116" s="129"/>
      <c r="ER116" s="129"/>
      <c r="ES116" s="129" t="s">
        <v>59</v>
      </c>
      <c r="ET116" s="129"/>
      <c r="EU116" s="129"/>
      <c r="EV116" s="129"/>
      <c r="EW116" s="129"/>
      <c r="EX116" s="129"/>
      <c r="EY116" s="129"/>
      <c r="EZ116" s="129"/>
      <c r="FA116" s="129"/>
      <c r="FB116" s="129"/>
      <c r="FC116" s="129"/>
      <c r="FD116" s="129"/>
      <c r="FE116" s="129"/>
    </row>
    <row r="117" ht="11.25" hidden="1" customHeight="1">
      <c r="A117" s="128"/>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c r="BO117" s="129"/>
      <c r="BP117" s="129"/>
      <c r="BQ117" s="129"/>
      <c r="BR117" s="129"/>
      <c r="BS117" s="129"/>
      <c r="BT117" s="129"/>
      <c r="BU117" s="129"/>
      <c r="BV117" s="129"/>
      <c r="BW117" s="129"/>
      <c r="BX117" s="130"/>
      <c r="BY117" s="130"/>
      <c r="BZ117" s="130"/>
      <c r="CA117" s="130"/>
      <c r="CB117" s="130"/>
      <c r="CC117" s="130"/>
      <c r="CD117" s="130"/>
      <c r="CE117" s="130"/>
      <c r="CF117" s="130"/>
      <c r="CG117" s="130"/>
      <c r="CH117" s="130"/>
      <c r="CI117" s="130"/>
      <c r="CJ117" s="130"/>
      <c r="CK117" s="130"/>
      <c r="CL117" s="130"/>
      <c r="CM117" s="130"/>
      <c r="CN117" s="130"/>
      <c r="CO117" s="130"/>
      <c r="CP117" s="130"/>
      <c r="CQ117" s="130"/>
      <c r="CR117" s="130"/>
      <c r="CS117" s="130"/>
      <c r="CT117" s="130"/>
      <c r="CU117" s="130"/>
      <c r="CV117" s="130"/>
      <c r="CW117" s="130"/>
      <c r="CX117" s="130"/>
      <c r="CY117" s="130"/>
      <c r="CZ117" s="130"/>
      <c r="DA117" s="130"/>
      <c r="DB117" s="130"/>
      <c r="DC117" s="130"/>
      <c r="DD117" s="130"/>
      <c r="DE117" s="130"/>
      <c r="DF117" s="129"/>
      <c r="DG117" s="129"/>
      <c r="DH117" s="129"/>
      <c r="DI117" s="129"/>
      <c r="DJ117" s="129"/>
      <c r="DK117" s="129"/>
      <c r="DL117" s="129"/>
      <c r="DM117" s="129"/>
      <c r="DN117" s="129"/>
      <c r="DO117" s="129"/>
      <c r="DP117" s="129"/>
      <c r="DQ117" s="129"/>
      <c r="DR117" s="129"/>
      <c r="DS117" s="129"/>
      <c r="DT117" s="129"/>
      <c r="DU117" s="129"/>
      <c r="DV117" s="129"/>
      <c r="DW117" s="129"/>
      <c r="DX117" s="129"/>
      <c r="DY117" s="129"/>
      <c r="DZ117" s="129"/>
      <c r="EA117" s="129"/>
      <c r="EB117" s="129"/>
      <c r="EC117" s="129"/>
      <c r="ED117" s="129"/>
      <c r="EE117" s="129"/>
      <c r="EF117" s="129"/>
      <c r="EG117" s="129"/>
      <c r="EH117" s="129"/>
      <c r="EI117" s="129"/>
      <c r="EJ117" s="129"/>
      <c r="EK117" s="129"/>
      <c r="EL117" s="129"/>
      <c r="EM117" s="129"/>
      <c r="EN117" s="129"/>
      <c r="EO117" s="129"/>
      <c r="EP117" s="129"/>
      <c r="EQ117" s="129"/>
      <c r="ER117" s="129"/>
      <c r="ES117" s="129"/>
      <c r="ET117" s="129"/>
      <c r="EU117" s="129"/>
      <c r="EV117" s="129"/>
      <c r="EW117" s="129"/>
      <c r="EX117" s="129"/>
      <c r="EY117" s="129"/>
      <c r="EZ117" s="129"/>
      <c r="FA117" s="129"/>
      <c r="FB117" s="129"/>
      <c r="FC117" s="129"/>
      <c r="FD117" s="129"/>
      <c r="FE117" s="129"/>
    </row>
    <row r="118" ht="3" hidden="1"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c r="CG118" s="129"/>
      <c r="CH118" s="129"/>
      <c r="CI118" s="129"/>
      <c r="CJ118" s="129"/>
      <c r="CK118" s="129"/>
      <c r="CL118" s="129"/>
      <c r="CM118" s="129"/>
      <c r="CN118" s="129"/>
      <c r="CO118" s="129"/>
      <c r="CP118" s="129"/>
      <c r="CQ118" s="129"/>
      <c r="CR118" s="129"/>
      <c r="CS118" s="129"/>
      <c r="CT118" s="129"/>
      <c r="CU118" s="129"/>
      <c r="CV118" s="129"/>
      <c r="CW118" s="129"/>
      <c r="CX118" s="129"/>
      <c r="CY118" s="129"/>
      <c r="CZ118" s="129"/>
      <c r="DA118" s="129"/>
      <c r="DB118" s="129"/>
      <c r="DC118" s="129"/>
      <c r="DD118" s="129"/>
      <c r="DE118" s="129"/>
      <c r="DF118" s="129"/>
      <c r="DG118" s="129"/>
      <c r="DH118" s="129"/>
      <c r="DI118" s="129"/>
      <c r="DJ118" s="129"/>
      <c r="DK118" s="129"/>
      <c r="DL118" s="129"/>
      <c r="DM118" s="129"/>
      <c r="DN118" s="129"/>
      <c r="DO118" s="129"/>
      <c r="DP118" s="129"/>
      <c r="DQ118" s="129"/>
      <c r="DR118" s="129"/>
      <c r="DS118" s="129"/>
      <c r="DT118" s="129"/>
      <c r="DU118" s="129"/>
      <c r="DV118" s="129"/>
      <c r="DW118" s="129"/>
      <c r="DX118" s="129"/>
      <c r="DY118" s="129"/>
      <c r="DZ118" s="129"/>
      <c r="EA118" s="129"/>
      <c r="EB118" s="129"/>
      <c r="EC118" s="129"/>
      <c r="ED118" s="129"/>
      <c r="EE118" s="129"/>
      <c r="EF118" s="129"/>
      <c r="EG118" s="129"/>
      <c r="EH118" s="129"/>
      <c r="EI118" s="129"/>
      <c r="EJ118" s="129"/>
      <c r="EK118" s="129"/>
      <c r="EL118" s="129"/>
      <c r="EM118" s="129"/>
      <c r="EN118" s="129"/>
      <c r="EO118" s="129"/>
      <c r="EP118" s="129"/>
      <c r="EQ118" s="129"/>
      <c r="ER118" s="129"/>
      <c r="ES118" s="129"/>
      <c r="ET118" s="129"/>
      <c r="EU118" s="129"/>
      <c r="EV118" s="129"/>
      <c r="EW118" s="129"/>
      <c r="EX118" s="129"/>
      <c r="EY118" s="129"/>
      <c r="EZ118" s="129"/>
      <c r="FA118" s="129"/>
      <c r="FB118" s="129"/>
      <c r="FC118" s="129"/>
      <c r="FD118" s="129"/>
      <c r="FE118" s="129"/>
    </row>
    <row r="119" s="4" customFormat="1" ht="12" hidden="1" customHeight="1">
      <c r="A119" s="134" t="s">
        <v>245</v>
      </c>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4"/>
      <c r="BO119" s="134"/>
      <c r="BP119" s="134"/>
      <c r="BQ119" s="134"/>
      <c r="BR119" s="134"/>
      <c r="BS119" s="134"/>
      <c r="BT119" s="134"/>
      <c r="BU119" s="134"/>
      <c r="BV119" s="134"/>
      <c r="BW119" s="134"/>
      <c r="BX119" s="134"/>
      <c r="BY119" s="134"/>
      <c r="BZ119" s="134"/>
      <c r="CA119" s="134"/>
      <c r="CB119" s="134"/>
      <c r="CC119" s="134"/>
      <c r="CD119" s="134"/>
      <c r="CE119" s="134"/>
      <c r="CF119" s="134"/>
      <c r="CG119" s="134"/>
      <c r="CH119" s="134"/>
      <c r="CI119" s="134"/>
      <c r="CJ119" s="134"/>
      <c r="CK119" s="134"/>
      <c r="CL119" s="134"/>
      <c r="CM119" s="134"/>
      <c r="CN119" s="134"/>
      <c r="CO119" s="134"/>
      <c r="CP119" s="134"/>
      <c r="CQ119" s="134"/>
      <c r="CR119" s="134"/>
      <c r="CS119" s="134"/>
      <c r="CT119" s="134"/>
      <c r="CU119" s="134"/>
      <c r="CV119" s="134"/>
      <c r="CW119" s="134"/>
      <c r="CX119" s="134"/>
      <c r="CY119" s="134"/>
      <c r="CZ119" s="134"/>
      <c r="DA119" s="134"/>
      <c r="DB119" s="134"/>
      <c r="DC119" s="134"/>
      <c r="DD119" s="134"/>
      <c r="DE119" s="134"/>
      <c r="DF119" s="134"/>
      <c r="DG119" s="134"/>
      <c r="DH119" s="134"/>
      <c r="DI119" s="134"/>
      <c r="DJ119" s="134"/>
      <c r="DK119" s="134"/>
      <c r="DL119" s="134"/>
      <c r="DM119" s="134"/>
      <c r="DN119" s="134"/>
      <c r="DO119" s="134"/>
      <c r="DP119" s="134"/>
      <c r="DQ119" s="134"/>
      <c r="DR119" s="134"/>
      <c r="DS119" s="134"/>
      <c r="DT119" s="134"/>
      <c r="DU119" s="134"/>
      <c r="DV119" s="134"/>
      <c r="DW119" s="134"/>
      <c r="DX119" s="134"/>
      <c r="DY119" s="134"/>
      <c r="DZ119" s="134"/>
      <c r="EA119" s="134"/>
      <c r="EB119" s="134"/>
      <c r="EC119" s="134"/>
      <c r="ED119" s="134"/>
      <c r="EE119" s="134"/>
      <c r="EF119" s="134"/>
      <c r="EG119" s="134"/>
      <c r="EH119" s="134"/>
      <c r="EI119" s="134"/>
      <c r="EJ119" s="134"/>
      <c r="EK119" s="134"/>
      <c r="EL119" s="134"/>
      <c r="EM119" s="134"/>
      <c r="EN119" s="134"/>
      <c r="EO119" s="134"/>
      <c r="EP119" s="134"/>
      <c r="EQ119" s="134"/>
      <c r="ER119" s="134"/>
      <c r="ES119" s="134"/>
      <c r="ET119" s="134"/>
      <c r="EU119" s="134"/>
      <c r="EV119" s="134"/>
      <c r="EW119" s="134"/>
      <c r="EX119" s="134"/>
      <c r="EY119" s="134"/>
      <c r="EZ119" s="134"/>
      <c r="FA119" s="134"/>
      <c r="FB119" s="134"/>
      <c r="FC119" s="134"/>
      <c r="FD119" s="134"/>
      <c r="FE119" s="134"/>
    </row>
    <row r="120" s="4" customFormat="1" ht="11.25" hidden="1" customHeight="1">
      <c r="A120" s="134" t="s">
        <v>246</v>
      </c>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34"/>
      <c r="BR120" s="134"/>
      <c r="BS120" s="134"/>
      <c r="BT120" s="134"/>
      <c r="BU120" s="134"/>
      <c r="BV120" s="134"/>
      <c r="BW120" s="134"/>
      <c r="BX120" s="134"/>
      <c r="BY120" s="134"/>
      <c r="BZ120" s="134"/>
      <c r="CA120" s="134"/>
      <c r="CB120" s="134"/>
      <c r="CC120" s="134"/>
      <c r="CD120" s="134"/>
      <c r="CE120" s="134"/>
      <c r="CF120" s="134"/>
      <c r="CG120" s="134"/>
      <c r="CH120" s="134"/>
      <c r="CI120" s="134"/>
      <c r="CJ120" s="134"/>
      <c r="CK120" s="134"/>
      <c r="CL120" s="134"/>
      <c r="CM120" s="134"/>
      <c r="CN120" s="134"/>
      <c r="CO120" s="134"/>
      <c r="CP120" s="134"/>
      <c r="CQ120" s="134"/>
      <c r="CR120" s="134"/>
      <c r="CS120" s="134"/>
      <c r="CT120" s="134"/>
      <c r="CU120" s="134"/>
      <c r="CV120" s="134"/>
      <c r="CW120" s="134"/>
      <c r="CX120" s="134"/>
      <c r="CY120" s="134"/>
      <c r="CZ120" s="134"/>
      <c r="DA120" s="134"/>
      <c r="DB120" s="134"/>
      <c r="DC120" s="134"/>
      <c r="DD120" s="134"/>
      <c r="DE120" s="134"/>
      <c r="DF120" s="134"/>
      <c r="DG120" s="134"/>
      <c r="DH120" s="134"/>
      <c r="DI120" s="134"/>
      <c r="DJ120" s="134"/>
      <c r="DK120" s="134"/>
      <c r="DL120" s="134"/>
      <c r="DM120" s="134"/>
      <c r="DN120" s="134"/>
      <c r="DO120" s="134"/>
      <c r="DP120" s="134"/>
      <c r="DQ120" s="134"/>
      <c r="DR120" s="134"/>
      <c r="DS120" s="134"/>
      <c r="DT120" s="134"/>
      <c r="DU120" s="134"/>
      <c r="DV120" s="134"/>
      <c r="DW120" s="134"/>
      <c r="DX120" s="134"/>
      <c r="DY120" s="134"/>
      <c r="DZ120" s="134"/>
      <c r="EA120" s="134"/>
      <c r="EB120" s="134"/>
      <c r="EC120" s="134"/>
      <c r="ED120" s="134"/>
      <c r="EE120" s="134"/>
      <c r="EF120" s="134"/>
      <c r="EG120" s="134"/>
      <c r="EH120" s="134"/>
      <c r="EI120" s="134"/>
      <c r="EJ120" s="134"/>
      <c r="EK120" s="134"/>
      <c r="EL120" s="134"/>
      <c r="EM120" s="134"/>
      <c r="EN120" s="134"/>
      <c r="EO120" s="134"/>
      <c r="EP120" s="134"/>
      <c r="EQ120" s="134"/>
      <c r="ER120" s="134"/>
      <c r="ES120" s="134"/>
      <c r="ET120" s="134"/>
      <c r="EU120" s="134"/>
      <c r="EV120" s="134"/>
      <c r="EW120" s="134"/>
      <c r="EX120" s="134"/>
      <c r="EY120" s="134"/>
      <c r="EZ120" s="134"/>
      <c r="FA120" s="134"/>
      <c r="FB120" s="134"/>
      <c r="FC120" s="134"/>
      <c r="FD120" s="134"/>
      <c r="FE120" s="134"/>
    </row>
    <row r="121" s="4" customFormat="1" ht="11.25" hidden="1" customHeight="1">
      <c r="A121" s="134" t="s">
        <v>247</v>
      </c>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4"/>
      <c r="BO121" s="134"/>
      <c r="BP121" s="134"/>
      <c r="BQ121" s="134"/>
      <c r="BR121" s="134"/>
      <c r="BS121" s="134"/>
      <c r="BT121" s="134"/>
      <c r="BU121" s="134"/>
      <c r="BV121" s="134"/>
      <c r="BW121" s="134"/>
      <c r="BX121" s="134"/>
      <c r="BY121" s="134"/>
      <c r="BZ121" s="134"/>
      <c r="CA121" s="134"/>
      <c r="CB121" s="134"/>
      <c r="CC121" s="134"/>
      <c r="CD121" s="134"/>
      <c r="CE121" s="134"/>
      <c r="CF121" s="134"/>
      <c r="CG121" s="134"/>
      <c r="CH121" s="134"/>
      <c r="CI121" s="134"/>
      <c r="CJ121" s="134"/>
      <c r="CK121" s="134"/>
      <c r="CL121" s="134"/>
      <c r="CM121" s="134"/>
      <c r="CN121" s="134"/>
      <c r="CO121" s="134"/>
      <c r="CP121" s="134"/>
      <c r="CQ121" s="134"/>
      <c r="CR121" s="134"/>
      <c r="CS121" s="134"/>
      <c r="CT121" s="134"/>
      <c r="CU121" s="134"/>
      <c r="CV121" s="134"/>
      <c r="CW121" s="134"/>
      <c r="CX121" s="134"/>
      <c r="CY121" s="134"/>
      <c r="CZ121" s="134"/>
      <c r="DA121" s="134"/>
      <c r="DB121" s="134"/>
      <c r="DC121" s="134"/>
      <c r="DD121" s="134"/>
      <c r="DE121" s="134"/>
      <c r="DF121" s="134"/>
      <c r="DG121" s="134"/>
      <c r="DH121" s="134"/>
      <c r="DI121" s="134"/>
      <c r="DJ121" s="134"/>
      <c r="DK121" s="134"/>
      <c r="DL121" s="134"/>
      <c r="DM121" s="134"/>
      <c r="DN121" s="134"/>
      <c r="DO121" s="134"/>
      <c r="DP121" s="134"/>
      <c r="DQ121" s="134"/>
      <c r="DR121" s="134"/>
      <c r="DS121" s="134"/>
      <c r="DT121" s="134"/>
      <c r="DU121" s="134"/>
      <c r="DV121" s="134"/>
      <c r="DW121" s="134"/>
      <c r="DX121" s="134"/>
      <c r="DY121" s="134"/>
      <c r="DZ121" s="134"/>
      <c r="EA121" s="134"/>
      <c r="EB121" s="134"/>
      <c r="EC121" s="134"/>
      <c r="ED121" s="134"/>
      <c r="EE121" s="134"/>
      <c r="EF121" s="134"/>
      <c r="EG121" s="134"/>
      <c r="EH121" s="134"/>
      <c r="EI121" s="134"/>
      <c r="EJ121" s="134"/>
      <c r="EK121" s="134"/>
      <c r="EL121" s="134"/>
      <c r="EM121" s="134"/>
      <c r="EN121" s="134"/>
      <c r="EO121" s="134"/>
      <c r="EP121" s="134"/>
      <c r="EQ121" s="134"/>
      <c r="ER121" s="134"/>
      <c r="ES121" s="134"/>
      <c r="ET121" s="134"/>
      <c r="EU121" s="134"/>
      <c r="EV121" s="134"/>
      <c r="EW121" s="134"/>
      <c r="EX121" s="134"/>
      <c r="EY121" s="134"/>
      <c r="EZ121" s="134"/>
      <c r="FA121" s="134"/>
      <c r="FB121" s="134"/>
      <c r="FC121" s="134"/>
      <c r="FD121" s="134"/>
      <c r="FE121" s="134"/>
    </row>
    <row r="122" s="4" customFormat="1" ht="10.5" hidden="1" customHeight="1">
      <c r="A122" s="134" t="s">
        <v>248</v>
      </c>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c r="BN122" s="134"/>
      <c r="BO122" s="134"/>
      <c r="BP122" s="134"/>
      <c r="BQ122" s="134"/>
      <c r="BR122" s="134"/>
      <c r="BS122" s="134"/>
      <c r="BT122" s="134"/>
      <c r="BU122" s="134"/>
      <c r="BV122" s="134"/>
      <c r="BW122" s="134"/>
      <c r="BX122" s="134"/>
      <c r="BY122" s="134"/>
      <c r="BZ122" s="134"/>
      <c r="CA122" s="134"/>
      <c r="CB122" s="134"/>
      <c r="CC122" s="134"/>
      <c r="CD122" s="134"/>
      <c r="CE122" s="134"/>
      <c r="CF122" s="134"/>
      <c r="CG122" s="134"/>
      <c r="CH122" s="134"/>
      <c r="CI122" s="134"/>
      <c r="CJ122" s="134"/>
      <c r="CK122" s="134"/>
      <c r="CL122" s="134"/>
      <c r="CM122" s="134"/>
      <c r="CN122" s="134"/>
      <c r="CO122" s="134"/>
      <c r="CP122" s="134"/>
      <c r="CQ122" s="134"/>
      <c r="CR122" s="134"/>
      <c r="CS122" s="134"/>
      <c r="CT122" s="134"/>
      <c r="CU122" s="134"/>
      <c r="CV122" s="134"/>
      <c r="CW122" s="134"/>
      <c r="CX122" s="134"/>
      <c r="CY122" s="134"/>
      <c r="CZ122" s="134"/>
      <c r="DA122" s="134"/>
      <c r="DB122" s="134"/>
      <c r="DC122" s="134"/>
      <c r="DD122" s="134"/>
      <c r="DE122" s="134"/>
      <c r="DF122" s="134"/>
      <c r="DG122" s="134"/>
      <c r="DH122" s="134"/>
      <c r="DI122" s="134"/>
      <c r="DJ122" s="134"/>
      <c r="DK122" s="134"/>
      <c r="DL122" s="134"/>
      <c r="DM122" s="134"/>
      <c r="DN122" s="134"/>
      <c r="DO122" s="134"/>
      <c r="DP122" s="134"/>
      <c r="DQ122" s="134"/>
      <c r="DR122" s="134"/>
      <c r="DS122" s="134"/>
      <c r="DT122" s="134"/>
      <c r="DU122" s="134"/>
      <c r="DV122" s="134"/>
      <c r="DW122" s="134"/>
      <c r="DX122" s="134"/>
      <c r="DY122" s="134"/>
      <c r="DZ122" s="134"/>
      <c r="EA122" s="134"/>
      <c r="EB122" s="134"/>
      <c r="EC122" s="134"/>
      <c r="ED122" s="134"/>
      <c r="EE122" s="134"/>
      <c r="EF122" s="134"/>
      <c r="EG122" s="134"/>
      <c r="EH122" s="134"/>
      <c r="EI122" s="134"/>
      <c r="EJ122" s="134"/>
      <c r="EK122" s="134"/>
      <c r="EL122" s="134"/>
      <c r="EM122" s="134"/>
      <c r="EN122" s="134"/>
      <c r="EO122" s="134"/>
      <c r="EP122" s="134"/>
      <c r="EQ122" s="134"/>
      <c r="ER122" s="134"/>
      <c r="ES122" s="134"/>
      <c r="ET122" s="134"/>
      <c r="EU122" s="134"/>
      <c r="EV122" s="134"/>
      <c r="EW122" s="134"/>
      <c r="EX122" s="134"/>
      <c r="EY122" s="134"/>
      <c r="EZ122" s="134"/>
      <c r="FA122" s="134"/>
      <c r="FB122" s="134"/>
      <c r="FC122" s="134"/>
      <c r="FD122" s="134"/>
      <c r="FE122" s="134"/>
    </row>
    <row r="123" s="4" customFormat="1" ht="10.5" hidden="1" customHeight="1">
      <c r="A123" s="134" t="s">
        <v>249</v>
      </c>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4"/>
      <c r="CO123" s="134"/>
      <c r="CP123" s="134"/>
      <c r="CQ123" s="134"/>
      <c r="CR123" s="134"/>
      <c r="CS123" s="134"/>
      <c r="CT123" s="134"/>
      <c r="CU123" s="134"/>
      <c r="CV123" s="134"/>
      <c r="CW123" s="134"/>
      <c r="CX123" s="134"/>
      <c r="CY123" s="134"/>
      <c r="CZ123" s="134"/>
      <c r="DA123" s="134"/>
      <c r="DB123" s="134"/>
      <c r="DC123" s="134"/>
      <c r="DD123" s="134"/>
      <c r="DE123" s="134"/>
      <c r="DF123" s="134"/>
      <c r="DG123" s="134"/>
      <c r="DH123" s="134"/>
      <c r="DI123" s="134"/>
      <c r="DJ123" s="134"/>
      <c r="DK123" s="134"/>
      <c r="DL123" s="134"/>
      <c r="DM123" s="134"/>
      <c r="DN123" s="134"/>
      <c r="DO123" s="134"/>
      <c r="DP123" s="134"/>
      <c r="DQ123" s="134"/>
      <c r="DR123" s="134"/>
      <c r="DS123" s="134"/>
      <c r="DT123" s="134"/>
      <c r="DU123" s="134"/>
      <c r="DV123" s="134"/>
      <c r="DW123" s="134"/>
      <c r="DX123" s="134"/>
      <c r="DY123" s="134"/>
      <c r="DZ123" s="134"/>
      <c r="EA123" s="134"/>
      <c r="EB123" s="134"/>
      <c r="EC123" s="134"/>
      <c r="ED123" s="134"/>
      <c r="EE123" s="134"/>
      <c r="EF123" s="134"/>
      <c r="EG123" s="134"/>
      <c r="EH123" s="134"/>
      <c r="EI123" s="134"/>
      <c r="EJ123" s="134"/>
      <c r="EK123" s="134"/>
      <c r="EL123" s="134"/>
      <c r="EM123" s="134"/>
      <c r="EN123" s="134"/>
      <c r="EO123" s="134"/>
      <c r="EP123" s="134"/>
      <c r="EQ123" s="134"/>
      <c r="ER123" s="134"/>
      <c r="ES123" s="134"/>
      <c r="ET123" s="134"/>
      <c r="EU123" s="134"/>
      <c r="EV123" s="134"/>
      <c r="EW123" s="134"/>
      <c r="EX123" s="134"/>
      <c r="EY123" s="134"/>
      <c r="EZ123" s="134"/>
      <c r="FA123" s="134"/>
      <c r="FB123" s="134"/>
      <c r="FC123" s="134"/>
      <c r="FD123" s="134"/>
      <c r="FE123" s="134"/>
    </row>
    <row r="124" s="4" customFormat="1" ht="10.5" hidden="1" customHeight="1">
      <c r="A124" s="134" t="s">
        <v>250</v>
      </c>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4"/>
      <c r="CO124" s="134"/>
      <c r="CP124" s="134"/>
      <c r="CQ124" s="134"/>
      <c r="CR124" s="134"/>
      <c r="CS124" s="134"/>
      <c r="CT124" s="134"/>
      <c r="CU124" s="134"/>
      <c r="CV124" s="134"/>
      <c r="CW124" s="134"/>
      <c r="CX124" s="134"/>
      <c r="CY124" s="134"/>
      <c r="CZ124" s="134"/>
      <c r="DA124" s="134"/>
      <c r="DB124" s="134"/>
      <c r="DC124" s="134"/>
      <c r="DD124" s="134"/>
      <c r="DE124" s="134"/>
      <c r="DF124" s="134"/>
      <c r="DG124" s="134"/>
      <c r="DH124" s="134"/>
      <c r="DI124" s="134"/>
      <c r="DJ124" s="134"/>
      <c r="DK124" s="134"/>
      <c r="DL124" s="134"/>
      <c r="DM124" s="134"/>
      <c r="DN124" s="134"/>
      <c r="DO124" s="134"/>
      <c r="DP124" s="134"/>
      <c r="DQ124" s="134"/>
      <c r="DR124" s="134"/>
      <c r="DS124" s="134"/>
      <c r="DT124" s="134"/>
      <c r="DU124" s="134"/>
      <c r="DV124" s="134"/>
      <c r="DW124" s="134"/>
      <c r="DX124" s="134"/>
      <c r="DY124" s="134"/>
      <c r="DZ124" s="134"/>
      <c r="EA124" s="134"/>
      <c r="EB124" s="134"/>
      <c r="EC124" s="134"/>
      <c r="ED124" s="134"/>
      <c r="EE124" s="134"/>
      <c r="EF124" s="134"/>
      <c r="EG124" s="134"/>
      <c r="EH124" s="134"/>
      <c r="EI124" s="134"/>
      <c r="EJ124" s="134"/>
      <c r="EK124" s="134"/>
      <c r="EL124" s="134"/>
      <c r="EM124" s="134"/>
      <c r="EN124" s="134"/>
      <c r="EO124" s="134"/>
      <c r="EP124" s="134"/>
      <c r="EQ124" s="134"/>
      <c r="ER124" s="134"/>
      <c r="ES124" s="134"/>
      <c r="ET124" s="134"/>
      <c r="EU124" s="134"/>
      <c r="EV124" s="134"/>
      <c r="EW124" s="134"/>
      <c r="EX124" s="134"/>
      <c r="EY124" s="134"/>
      <c r="EZ124" s="134"/>
      <c r="FA124" s="134"/>
      <c r="FB124" s="134"/>
      <c r="FC124" s="134"/>
      <c r="FD124" s="134"/>
      <c r="FE124" s="134"/>
    </row>
    <row r="125" s="4" customFormat="1" ht="19.5" hidden="1" customHeight="1">
      <c r="A125" s="135" t="s">
        <v>251</v>
      </c>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135"/>
      <c r="BW125" s="135"/>
      <c r="BX125" s="135"/>
      <c r="BY125" s="135"/>
      <c r="BZ125" s="135"/>
      <c r="CA125" s="135"/>
      <c r="CB125" s="135"/>
      <c r="CC125" s="135"/>
      <c r="CD125" s="135"/>
      <c r="CE125" s="135"/>
      <c r="CF125" s="135"/>
      <c r="CG125" s="135"/>
      <c r="CH125" s="135"/>
      <c r="CI125" s="135"/>
      <c r="CJ125" s="135"/>
      <c r="CK125" s="135"/>
      <c r="CL125" s="135"/>
      <c r="CM125" s="135"/>
      <c r="CN125" s="135"/>
      <c r="CO125" s="135"/>
      <c r="CP125" s="135"/>
      <c r="CQ125" s="135"/>
      <c r="CR125" s="135"/>
      <c r="CS125" s="135"/>
      <c r="CT125" s="135"/>
      <c r="CU125" s="135"/>
      <c r="CV125" s="135"/>
      <c r="CW125" s="135"/>
      <c r="CX125" s="135"/>
      <c r="CY125" s="135"/>
      <c r="CZ125" s="135"/>
      <c r="DA125" s="135"/>
      <c r="DB125" s="135"/>
      <c r="DC125" s="135"/>
      <c r="DD125" s="135"/>
      <c r="DE125" s="135"/>
      <c r="DF125" s="135"/>
      <c r="DG125" s="135"/>
      <c r="DH125" s="135"/>
      <c r="DI125" s="135"/>
      <c r="DJ125" s="135"/>
      <c r="DK125" s="135"/>
      <c r="DL125" s="135"/>
      <c r="DM125" s="135"/>
      <c r="DN125" s="135"/>
      <c r="DO125" s="135"/>
      <c r="DP125" s="135"/>
      <c r="DQ125" s="135"/>
      <c r="DR125" s="135"/>
      <c r="DS125" s="135"/>
      <c r="DT125" s="135"/>
      <c r="DU125" s="135"/>
      <c r="DV125" s="135"/>
      <c r="DW125" s="135"/>
      <c r="DX125" s="135"/>
      <c r="DY125" s="135"/>
      <c r="DZ125" s="135"/>
      <c r="EA125" s="135"/>
      <c r="EB125" s="135"/>
      <c r="EC125" s="135"/>
      <c r="ED125" s="135"/>
      <c r="EE125" s="135"/>
      <c r="EF125" s="135"/>
      <c r="EG125" s="135"/>
      <c r="EH125" s="135"/>
      <c r="EI125" s="135"/>
      <c r="EJ125" s="135"/>
      <c r="EK125" s="135"/>
      <c r="EL125" s="135"/>
      <c r="EM125" s="135"/>
      <c r="EN125" s="135"/>
      <c r="EO125" s="135"/>
      <c r="EP125" s="135"/>
      <c r="EQ125" s="135"/>
      <c r="ER125" s="135"/>
      <c r="ES125" s="135"/>
      <c r="ET125" s="135"/>
      <c r="EU125" s="135"/>
      <c r="EV125" s="135"/>
      <c r="EW125" s="135"/>
      <c r="EX125" s="135"/>
      <c r="EY125" s="135"/>
      <c r="EZ125" s="135"/>
      <c r="FA125" s="135"/>
      <c r="FB125" s="135"/>
      <c r="FC125" s="135"/>
      <c r="FD125" s="135"/>
      <c r="FE125" s="135"/>
    </row>
    <row r="126" s="4" customFormat="1" ht="10.5" hidden="1" customHeight="1">
      <c r="A126" s="134" t="s">
        <v>252</v>
      </c>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c r="BN126" s="134"/>
      <c r="BO126" s="134"/>
      <c r="BP126" s="134"/>
      <c r="BQ126" s="134"/>
      <c r="BR126" s="134"/>
      <c r="BS126" s="134"/>
      <c r="BT126" s="134"/>
      <c r="BU126" s="134"/>
      <c r="BV126" s="134"/>
      <c r="BW126" s="134"/>
      <c r="BX126" s="134"/>
      <c r="BY126" s="134"/>
      <c r="BZ126" s="134"/>
      <c r="CA126" s="134"/>
      <c r="CB126" s="134"/>
      <c r="CC126" s="134"/>
      <c r="CD126" s="134"/>
      <c r="CE126" s="134"/>
      <c r="CF126" s="134"/>
      <c r="CG126" s="134"/>
      <c r="CH126" s="134"/>
      <c r="CI126" s="134"/>
      <c r="CJ126" s="134"/>
      <c r="CK126" s="134"/>
      <c r="CL126" s="134"/>
      <c r="CM126" s="134"/>
      <c r="CN126" s="134"/>
      <c r="CO126" s="134"/>
      <c r="CP126" s="134"/>
      <c r="CQ126" s="134"/>
      <c r="CR126" s="134"/>
      <c r="CS126" s="134"/>
      <c r="CT126" s="134"/>
      <c r="CU126" s="134"/>
      <c r="CV126" s="134"/>
      <c r="CW126" s="134"/>
      <c r="CX126" s="134"/>
      <c r="CY126" s="134"/>
      <c r="CZ126" s="134"/>
      <c r="DA126" s="134"/>
      <c r="DB126" s="134"/>
      <c r="DC126" s="134"/>
      <c r="DD126" s="134"/>
      <c r="DE126" s="134"/>
      <c r="DF126" s="134"/>
      <c r="DG126" s="134"/>
      <c r="DH126" s="134"/>
      <c r="DI126" s="134"/>
      <c r="DJ126" s="134"/>
      <c r="DK126" s="134"/>
      <c r="DL126" s="134"/>
      <c r="DM126" s="134"/>
      <c r="DN126" s="134"/>
      <c r="DO126" s="134"/>
      <c r="DP126" s="134"/>
      <c r="DQ126" s="134"/>
      <c r="DR126" s="134"/>
      <c r="DS126" s="134"/>
      <c r="DT126" s="134"/>
      <c r="DU126" s="134"/>
      <c r="DV126" s="134"/>
      <c r="DW126" s="134"/>
      <c r="DX126" s="134"/>
      <c r="DY126" s="134"/>
      <c r="DZ126" s="134"/>
      <c r="EA126" s="134"/>
      <c r="EB126" s="134"/>
      <c r="EC126" s="134"/>
      <c r="ED126" s="134"/>
      <c r="EE126" s="134"/>
      <c r="EF126" s="134"/>
      <c r="EG126" s="134"/>
      <c r="EH126" s="134"/>
      <c r="EI126" s="134"/>
      <c r="EJ126" s="134"/>
      <c r="EK126" s="134"/>
      <c r="EL126" s="134"/>
      <c r="EM126" s="134"/>
      <c r="EN126" s="134"/>
      <c r="EO126" s="134"/>
      <c r="EP126" s="134"/>
      <c r="EQ126" s="134"/>
      <c r="ER126" s="134"/>
      <c r="ES126" s="134"/>
      <c r="ET126" s="134"/>
      <c r="EU126" s="134"/>
      <c r="EV126" s="134"/>
      <c r="EW126" s="134"/>
      <c r="EX126" s="134"/>
      <c r="EY126" s="134"/>
      <c r="EZ126" s="134"/>
      <c r="FA126" s="134"/>
      <c r="FB126" s="134"/>
      <c r="FC126" s="134"/>
      <c r="FD126" s="134"/>
      <c r="FE126" s="134"/>
    </row>
    <row r="127" s="4" customFormat="1" ht="30.75" hidden="1" customHeight="1">
      <c r="A127" s="135" t="s">
        <v>253</v>
      </c>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5"/>
      <c r="BR127" s="135"/>
      <c r="BS127" s="135"/>
      <c r="BT127" s="135"/>
      <c r="BU127" s="135"/>
      <c r="BV127" s="135"/>
      <c r="BW127" s="135"/>
      <c r="BX127" s="135"/>
      <c r="BY127" s="135"/>
      <c r="BZ127" s="135"/>
      <c r="CA127" s="135"/>
      <c r="CB127" s="135"/>
      <c r="CC127" s="135"/>
      <c r="CD127" s="135"/>
      <c r="CE127" s="135"/>
      <c r="CF127" s="135"/>
      <c r="CG127" s="135"/>
      <c r="CH127" s="135"/>
      <c r="CI127" s="135"/>
      <c r="CJ127" s="135"/>
      <c r="CK127" s="135"/>
      <c r="CL127" s="135"/>
      <c r="CM127" s="135"/>
      <c r="CN127" s="135"/>
      <c r="CO127" s="135"/>
      <c r="CP127" s="135"/>
      <c r="CQ127" s="135"/>
      <c r="CR127" s="135"/>
      <c r="CS127" s="135"/>
      <c r="CT127" s="135"/>
      <c r="CU127" s="135"/>
      <c r="CV127" s="135"/>
      <c r="CW127" s="135"/>
      <c r="CX127" s="135"/>
      <c r="CY127" s="135"/>
      <c r="CZ127" s="135"/>
      <c r="DA127" s="135"/>
      <c r="DB127" s="135"/>
      <c r="DC127" s="135"/>
      <c r="DD127" s="135"/>
      <c r="DE127" s="135"/>
      <c r="DF127" s="135"/>
      <c r="DG127" s="135"/>
      <c r="DH127" s="135"/>
      <c r="DI127" s="135"/>
      <c r="DJ127" s="135"/>
      <c r="DK127" s="135"/>
      <c r="DL127" s="135"/>
      <c r="DM127" s="135"/>
      <c r="DN127" s="135"/>
      <c r="DO127" s="135"/>
      <c r="DP127" s="135"/>
      <c r="DQ127" s="135"/>
      <c r="DR127" s="135"/>
      <c r="DS127" s="135"/>
      <c r="DT127" s="135"/>
      <c r="DU127" s="135"/>
      <c r="DV127" s="135"/>
      <c r="DW127" s="135"/>
      <c r="DX127" s="135"/>
      <c r="DY127" s="135"/>
      <c r="DZ127" s="135"/>
      <c r="EA127" s="135"/>
      <c r="EB127" s="135"/>
      <c r="EC127" s="135"/>
      <c r="ED127" s="135"/>
      <c r="EE127" s="135"/>
      <c r="EF127" s="135"/>
      <c r="EG127" s="135"/>
      <c r="EH127" s="135"/>
      <c r="EI127" s="135"/>
      <c r="EJ127" s="135"/>
      <c r="EK127" s="135"/>
      <c r="EL127" s="135"/>
      <c r="EM127" s="135"/>
      <c r="EN127" s="135"/>
      <c r="EO127" s="135"/>
      <c r="EP127" s="135"/>
      <c r="EQ127" s="135"/>
      <c r="ER127" s="135"/>
      <c r="ES127" s="135"/>
      <c r="ET127" s="135"/>
      <c r="EU127" s="135"/>
      <c r="EV127" s="135"/>
      <c r="EW127" s="135"/>
      <c r="EX127" s="135"/>
      <c r="EY127" s="135"/>
      <c r="EZ127" s="135"/>
      <c r="FA127" s="135"/>
      <c r="FB127" s="135"/>
      <c r="FC127" s="135"/>
      <c r="FD127" s="135"/>
      <c r="FE127" s="135"/>
    </row>
    <row r="128" s="4" customFormat="1" ht="20.25" hidden="1" customHeight="1">
      <c r="A128" s="135" t="s">
        <v>254</v>
      </c>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c r="BQ128" s="135"/>
      <c r="BR128" s="135"/>
      <c r="BS128" s="135"/>
      <c r="BT128" s="135"/>
      <c r="BU128" s="135"/>
      <c r="BV128" s="135"/>
      <c r="BW128" s="135"/>
      <c r="BX128" s="135"/>
      <c r="BY128" s="135"/>
      <c r="BZ128" s="135"/>
      <c r="CA128" s="135"/>
      <c r="CB128" s="135"/>
      <c r="CC128" s="135"/>
      <c r="CD128" s="135"/>
      <c r="CE128" s="135"/>
      <c r="CF128" s="135"/>
      <c r="CG128" s="135"/>
      <c r="CH128" s="135"/>
      <c r="CI128" s="135"/>
      <c r="CJ128" s="135"/>
      <c r="CK128" s="135"/>
      <c r="CL128" s="135"/>
      <c r="CM128" s="135"/>
      <c r="CN128" s="135"/>
      <c r="CO128" s="135"/>
      <c r="CP128" s="135"/>
      <c r="CQ128" s="135"/>
      <c r="CR128" s="135"/>
      <c r="CS128" s="135"/>
      <c r="CT128" s="135"/>
      <c r="CU128" s="135"/>
      <c r="CV128" s="135"/>
      <c r="CW128" s="135"/>
      <c r="CX128" s="135"/>
      <c r="CY128" s="135"/>
      <c r="CZ128" s="135"/>
      <c r="DA128" s="135"/>
      <c r="DB128" s="135"/>
      <c r="DC128" s="135"/>
      <c r="DD128" s="135"/>
      <c r="DE128" s="135"/>
      <c r="DF128" s="135"/>
      <c r="DG128" s="135"/>
      <c r="DH128" s="135"/>
      <c r="DI128" s="135"/>
      <c r="DJ128" s="135"/>
      <c r="DK128" s="135"/>
      <c r="DL128" s="135"/>
      <c r="DM128" s="135"/>
      <c r="DN128" s="135"/>
      <c r="DO128" s="135"/>
      <c r="DP128" s="135"/>
      <c r="DQ128" s="135"/>
      <c r="DR128" s="135"/>
      <c r="DS128" s="135"/>
      <c r="DT128" s="135"/>
      <c r="DU128" s="135"/>
      <c r="DV128" s="135"/>
      <c r="DW128" s="135"/>
      <c r="DX128" s="135"/>
      <c r="DY128" s="135"/>
      <c r="DZ128" s="135"/>
      <c r="EA128" s="135"/>
      <c r="EB128" s="135"/>
      <c r="EC128" s="135"/>
      <c r="ED128" s="135"/>
      <c r="EE128" s="135"/>
      <c r="EF128" s="135"/>
      <c r="EG128" s="135"/>
      <c r="EH128" s="135"/>
      <c r="EI128" s="135"/>
      <c r="EJ128" s="135"/>
      <c r="EK128" s="135"/>
      <c r="EL128" s="135"/>
      <c r="EM128" s="135"/>
      <c r="EN128" s="135"/>
      <c r="EO128" s="135"/>
      <c r="EP128" s="135"/>
      <c r="EQ128" s="135"/>
      <c r="ER128" s="135"/>
      <c r="ES128" s="135"/>
      <c r="ET128" s="135"/>
      <c r="EU128" s="135"/>
      <c r="EV128" s="135"/>
      <c r="EW128" s="135"/>
      <c r="EX128" s="135"/>
      <c r="EY128" s="135"/>
      <c r="EZ128" s="135"/>
      <c r="FA128" s="135"/>
      <c r="FB128" s="135"/>
      <c r="FC128" s="135"/>
      <c r="FD128" s="135"/>
      <c r="FE128" s="135"/>
    </row>
    <row r="129" s="4" customFormat="1" ht="30.75" hidden="1" customHeight="1">
      <c r="A129" s="135" t="s">
        <v>255</v>
      </c>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c r="BI129" s="135"/>
      <c r="BJ129" s="135"/>
      <c r="BK129" s="135"/>
      <c r="BL129" s="135"/>
      <c r="BM129" s="135"/>
      <c r="BN129" s="135"/>
      <c r="BO129" s="135"/>
      <c r="BP129" s="135"/>
      <c r="BQ129" s="135"/>
      <c r="BR129" s="135"/>
      <c r="BS129" s="135"/>
      <c r="BT129" s="135"/>
      <c r="BU129" s="135"/>
      <c r="BV129" s="135"/>
      <c r="BW129" s="135"/>
      <c r="BX129" s="135"/>
      <c r="BY129" s="135"/>
      <c r="BZ129" s="135"/>
      <c r="CA129" s="135"/>
      <c r="CB129" s="135"/>
      <c r="CC129" s="135"/>
      <c r="CD129" s="135"/>
      <c r="CE129" s="135"/>
      <c r="CF129" s="135"/>
      <c r="CG129" s="135"/>
      <c r="CH129" s="135"/>
      <c r="CI129" s="135"/>
      <c r="CJ129" s="135"/>
      <c r="CK129" s="135"/>
      <c r="CL129" s="135"/>
      <c r="CM129" s="135"/>
      <c r="CN129" s="135"/>
      <c r="CO129" s="135"/>
      <c r="CP129" s="135"/>
      <c r="CQ129" s="135"/>
      <c r="CR129" s="135"/>
      <c r="CS129" s="135"/>
      <c r="CT129" s="135"/>
      <c r="CU129" s="135"/>
      <c r="CV129" s="135"/>
      <c r="CW129" s="135"/>
      <c r="CX129" s="135"/>
      <c r="CY129" s="135"/>
      <c r="CZ129" s="135"/>
      <c r="DA129" s="135"/>
      <c r="DB129" s="135"/>
      <c r="DC129" s="135"/>
      <c r="DD129" s="135"/>
      <c r="DE129" s="135"/>
      <c r="DF129" s="135"/>
      <c r="DG129" s="135"/>
      <c r="DH129" s="135"/>
      <c r="DI129" s="135"/>
      <c r="DJ129" s="135"/>
      <c r="DK129" s="135"/>
      <c r="DL129" s="135"/>
      <c r="DM129" s="135"/>
      <c r="DN129" s="135"/>
      <c r="DO129" s="135"/>
      <c r="DP129" s="135"/>
      <c r="DQ129" s="135"/>
      <c r="DR129" s="135"/>
      <c r="DS129" s="135"/>
      <c r="DT129" s="135"/>
      <c r="DU129" s="135"/>
      <c r="DV129" s="135"/>
      <c r="DW129" s="135"/>
      <c r="DX129" s="135"/>
      <c r="DY129" s="135"/>
      <c r="DZ129" s="135"/>
      <c r="EA129" s="135"/>
      <c r="EB129" s="135"/>
      <c r="EC129" s="135"/>
      <c r="ED129" s="135"/>
      <c r="EE129" s="135"/>
      <c r="EF129" s="135"/>
      <c r="EG129" s="135"/>
      <c r="EH129" s="135"/>
      <c r="EI129" s="135"/>
      <c r="EJ129" s="135"/>
      <c r="EK129" s="135"/>
      <c r="EL129" s="135"/>
      <c r="EM129" s="135"/>
      <c r="EN129" s="135"/>
      <c r="EO129" s="135"/>
      <c r="EP129" s="135"/>
      <c r="EQ129" s="135"/>
      <c r="ER129" s="135"/>
      <c r="ES129" s="135"/>
      <c r="ET129" s="135"/>
      <c r="EU129" s="135"/>
      <c r="EV129" s="135"/>
      <c r="EW129" s="135"/>
      <c r="EX129" s="135"/>
      <c r="EY129" s="135"/>
      <c r="EZ129" s="135"/>
      <c r="FA129" s="135"/>
      <c r="FB129" s="135"/>
      <c r="FC129" s="135"/>
      <c r="FD129" s="135"/>
      <c r="FE129" s="135"/>
    </row>
    <row r="130" s="4" customFormat="1" ht="11.25" hidden="1" customHeight="1">
      <c r="A130" s="134" t="s">
        <v>256</v>
      </c>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34"/>
      <c r="BO130" s="134"/>
      <c r="BP130" s="134"/>
      <c r="BQ130" s="134"/>
      <c r="BR130" s="134"/>
      <c r="BS130" s="134"/>
      <c r="BT130" s="134"/>
      <c r="BU130" s="134"/>
      <c r="BV130" s="134"/>
      <c r="BW130" s="134"/>
      <c r="BX130" s="134"/>
      <c r="BY130" s="134"/>
      <c r="BZ130" s="134"/>
      <c r="CA130" s="134"/>
      <c r="CB130" s="134"/>
      <c r="CC130" s="134"/>
      <c r="CD130" s="134"/>
      <c r="CE130" s="134"/>
      <c r="CF130" s="134"/>
      <c r="CG130" s="134"/>
      <c r="CH130" s="134"/>
      <c r="CI130" s="134"/>
      <c r="CJ130" s="134"/>
      <c r="CK130" s="134"/>
      <c r="CL130" s="134"/>
      <c r="CM130" s="134"/>
      <c r="CN130" s="134"/>
      <c r="CO130" s="134"/>
      <c r="CP130" s="134"/>
      <c r="CQ130" s="134"/>
      <c r="CR130" s="134"/>
      <c r="CS130" s="134"/>
      <c r="CT130" s="134"/>
      <c r="CU130" s="134"/>
      <c r="CV130" s="134"/>
      <c r="CW130" s="134"/>
      <c r="CX130" s="134"/>
      <c r="CY130" s="134"/>
      <c r="CZ130" s="134"/>
      <c r="DA130" s="134"/>
      <c r="DB130" s="134"/>
      <c r="DC130" s="134"/>
      <c r="DD130" s="134"/>
      <c r="DE130" s="134"/>
      <c r="DF130" s="134"/>
      <c r="DG130" s="134"/>
      <c r="DH130" s="134"/>
      <c r="DI130" s="134"/>
      <c r="DJ130" s="134"/>
      <c r="DK130" s="134"/>
      <c r="DL130" s="134"/>
      <c r="DM130" s="134"/>
      <c r="DN130" s="134"/>
      <c r="DO130" s="134"/>
      <c r="DP130" s="134"/>
      <c r="DQ130" s="134"/>
      <c r="DR130" s="134"/>
      <c r="DS130" s="134"/>
      <c r="DT130" s="134"/>
      <c r="DU130" s="134"/>
      <c r="DV130" s="134"/>
      <c r="DW130" s="134"/>
      <c r="DX130" s="134"/>
      <c r="DY130" s="134"/>
      <c r="DZ130" s="134"/>
      <c r="EA130" s="134"/>
      <c r="EB130" s="134"/>
      <c r="EC130" s="134"/>
      <c r="ED130" s="134"/>
      <c r="EE130" s="134"/>
      <c r="EF130" s="134"/>
      <c r="EG130" s="134"/>
      <c r="EH130" s="134"/>
      <c r="EI130" s="134"/>
      <c r="EJ130" s="134"/>
      <c r="EK130" s="134"/>
      <c r="EL130" s="134"/>
      <c r="EM130" s="134"/>
      <c r="EN130" s="134"/>
      <c r="EO130" s="134"/>
      <c r="EP130" s="134"/>
      <c r="EQ130" s="134"/>
      <c r="ER130" s="134"/>
      <c r="ES130" s="134"/>
      <c r="ET130" s="134"/>
      <c r="EU130" s="134"/>
      <c r="EV130" s="134"/>
      <c r="EW130" s="134"/>
      <c r="EX130" s="134"/>
      <c r="EY130" s="134"/>
      <c r="EZ130" s="134"/>
      <c r="FA130" s="134"/>
      <c r="FB130" s="134"/>
      <c r="FC130" s="134"/>
      <c r="FD130" s="134"/>
      <c r="FE130" s="134"/>
    </row>
    <row r="131" s="4" customFormat="1" ht="11.25" hidden="1" customHeight="1">
      <c r="A131" s="134" t="s">
        <v>257</v>
      </c>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34"/>
      <c r="BO131" s="134"/>
      <c r="BP131" s="134"/>
      <c r="BQ131" s="134"/>
      <c r="BR131" s="134"/>
      <c r="BS131" s="134"/>
      <c r="BT131" s="134"/>
      <c r="BU131" s="134"/>
      <c r="BV131" s="134"/>
      <c r="BW131" s="134"/>
      <c r="BX131" s="134"/>
      <c r="BY131" s="134"/>
      <c r="BZ131" s="134"/>
      <c r="CA131" s="134"/>
      <c r="CB131" s="134"/>
      <c r="CC131" s="134"/>
      <c r="CD131" s="134"/>
      <c r="CE131" s="134"/>
      <c r="CF131" s="134"/>
      <c r="CG131" s="134"/>
      <c r="CH131" s="134"/>
      <c r="CI131" s="134"/>
      <c r="CJ131" s="134"/>
      <c r="CK131" s="134"/>
      <c r="CL131" s="134"/>
      <c r="CM131" s="134"/>
      <c r="CN131" s="134"/>
      <c r="CO131" s="134"/>
      <c r="CP131" s="134"/>
      <c r="CQ131" s="134"/>
      <c r="CR131" s="134"/>
      <c r="CS131" s="134"/>
      <c r="CT131" s="134"/>
      <c r="CU131" s="134"/>
      <c r="CV131" s="134"/>
      <c r="CW131" s="134"/>
      <c r="CX131" s="134"/>
      <c r="CY131" s="134"/>
      <c r="CZ131" s="134"/>
      <c r="DA131" s="134"/>
      <c r="DB131" s="134"/>
      <c r="DC131" s="134"/>
      <c r="DD131" s="134"/>
      <c r="DE131" s="134"/>
      <c r="DF131" s="134"/>
      <c r="DG131" s="134"/>
      <c r="DH131" s="134"/>
      <c r="DI131" s="134"/>
      <c r="DJ131" s="134"/>
      <c r="DK131" s="134"/>
      <c r="DL131" s="134"/>
      <c r="DM131" s="134"/>
      <c r="DN131" s="134"/>
      <c r="DO131" s="134"/>
      <c r="DP131" s="134"/>
      <c r="DQ131" s="134"/>
      <c r="DR131" s="134"/>
      <c r="DS131" s="134"/>
      <c r="DT131" s="134"/>
      <c r="DU131" s="134"/>
      <c r="DV131" s="134"/>
      <c r="DW131" s="134"/>
      <c r="DX131" s="134"/>
      <c r="DY131" s="134"/>
      <c r="DZ131" s="134"/>
      <c r="EA131" s="134"/>
      <c r="EB131" s="134"/>
      <c r="EC131" s="134"/>
      <c r="ED131" s="134"/>
      <c r="EE131" s="134"/>
      <c r="EF131" s="134"/>
      <c r="EG131" s="134"/>
      <c r="EH131" s="134"/>
      <c r="EI131" s="134"/>
      <c r="EJ131" s="134"/>
      <c r="EK131" s="134"/>
      <c r="EL131" s="134"/>
      <c r="EM131" s="134"/>
      <c r="EN131" s="134"/>
      <c r="EO131" s="134"/>
      <c r="EP131" s="134"/>
      <c r="EQ131" s="134"/>
      <c r="ER131" s="134"/>
      <c r="ES131" s="134"/>
      <c r="ET131" s="134"/>
      <c r="EU131" s="134"/>
      <c r="EV131" s="134"/>
      <c r="EW131" s="134"/>
      <c r="EX131" s="134"/>
      <c r="EY131" s="134"/>
      <c r="EZ131" s="134"/>
      <c r="FA131" s="134"/>
      <c r="FB131" s="134"/>
      <c r="FC131" s="134"/>
      <c r="FD131" s="134"/>
      <c r="FE131" s="134"/>
    </row>
    <row r="132" s="4" customFormat="1" ht="30.75" hidden="1" customHeight="1">
      <c r="A132" s="135" t="s">
        <v>258</v>
      </c>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135"/>
      <c r="BX132" s="135"/>
      <c r="BY132" s="135"/>
      <c r="BZ132" s="135"/>
      <c r="CA132" s="135"/>
      <c r="CB132" s="135"/>
      <c r="CC132" s="135"/>
      <c r="CD132" s="135"/>
      <c r="CE132" s="135"/>
      <c r="CF132" s="135"/>
      <c r="CG132" s="135"/>
      <c r="CH132" s="135"/>
      <c r="CI132" s="135"/>
      <c r="CJ132" s="135"/>
      <c r="CK132" s="135"/>
      <c r="CL132" s="135"/>
      <c r="CM132" s="135"/>
      <c r="CN132" s="135"/>
      <c r="CO132" s="135"/>
      <c r="CP132" s="135"/>
      <c r="CQ132" s="135"/>
      <c r="CR132" s="135"/>
      <c r="CS132" s="135"/>
      <c r="CT132" s="135"/>
      <c r="CU132" s="135"/>
      <c r="CV132" s="135"/>
      <c r="CW132" s="135"/>
      <c r="CX132" s="135"/>
      <c r="CY132" s="135"/>
      <c r="CZ132" s="135"/>
      <c r="DA132" s="135"/>
      <c r="DB132" s="135"/>
      <c r="DC132" s="135"/>
      <c r="DD132" s="135"/>
      <c r="DE132" s="135"/>
      <c r="DF132" s="135"/>
      <c r="DG132" s="135"/>
      <c r="DH132" s="135"/>
      <c r="DI132" s="135"/>
      <c r="DJ132" s="135"/>
      <c r="DK132" s="135"/>
      <c r="DL132" s="135"/>
      <c r="DM132" s="135"/>
      <c r="DN132" s="135"/>
      <c r="DO132" s="135"/>
      <c r="DP132" s="135"/>
      <c r="DQ132" s="135"/>
      <c r="DR132" s="135"/>
      <c r="DS132" s="135"/>
      <c r="DT132" s="135"/>
      <c r="DU132" s="135"/>
      <c r="DV132" s="135"/>
      <c r="DW132" s="135"/>
      <c r="DX132" s="135"/>
      <c r="DY132" s="135"/>
      <c r="DZ132" s="135"/>
      <c r="EA132" s="135"/>
      <c r="EB132" s="135"/>
      <c r="EC132" s="135"/>
      <c r="ED132" s="135"/>
      <c r="EE132" s="135"/>
      <c r="EF132" s="135"/>
      <c r="EG132" s="135"/>
      <c r="EH132" s="135"/>
      <c r="EI132" s="135"/>
      <c r="EJ132" s="135"/>
      <c r="EK132" s="135"/>
      <c r="EL132" s="135"/>
      <c r="EM132" s="135"/>
      <c r="EN132" s="135"/>
      <c r="EO132" s="135"/>
      <c r="EP132" s="135"/>
      <c r="EQ132" s="135"/>
      <c r="ER132" s="135"/>
      <c r="ES132" s="135"/>
      <c r="ET132" s="135"/>
      <c r="EU132" s="135"/>
      <c r="EV132" s="135"/>
      <c r="EW132" s="135"/>
      <c r="EX132" s="135"/>
      <c r="EY132" s="135"/>
      <c r="EZ132" s="135"/>
      <c r="FA132" s="135"/>
      <c r="FB132" s="135"/>
      <c r="FC132" s="135"/>
      <c r="FD132" s="135"/>
      <c r="FE132" s="135"/>
    </row>
    <row r="133" s="4" customFormat="1" ht="32.25" customHeight="1">
      <c r="A133" s="116" t="s">
        <v>259</v>
      </c>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02" t="s">
        <v>260</v>
      </c>
      <c r="BY133" s="103"/>
      <c r="BZ133" s="103"/>
      <c r="CA133" s="103"/>
      <c r="CB133" s="103"/>
      <c r="CC133" s="103"/>
      <c r="CD133" s="103"/>
      <c r="CE133" s="104"/>
      <c r="CF133" s="79" t="s">
        <v>88</v>
      </c>
      <c r="CG133" s="123"/>
      <c r="CH133" s="123"/>
      <c r="CI133" s="123"/>
      <c r="CJ133" s="123"/>
      <c r="CK133" s="123"/>
      <c r="CL133" s="123"/>
      <c r="CM133" s="123"/>
      <c r="CN133" s="123"/>
      <c r="CO133" s="123"/>
      <c r="CP133" s="123"/>
      <c r="CQ133" s="123"/>
      <c r="CR133" s="123"/>
      <c r="CS133" s="136">
        <v>131</v>
      </c>
      <c r="CT133" s="136"/>
      <c r="CU133" s="136"/>
      <c r="CV133" s="136"/>
      <c r="CW133" s="136"/>
      <c r="CX133" s="136"/>
      <c r="CY133" s="136"/>
      <c r="CZ133" s="136"/>
      <c r="DA133" s="136"/>
      <c r="DB133" s="136"/>
      <c r="DC133" s="136"/>
      <c r="DD133" s="136"/>
      <c r="DE133" s="136"/>
      <c r="DF133" s="137">
        <v>46491700</v>
      </c>
      <c r="DG133" s="137"/>
      <c r="DH133" s="137"/>
      <c r="DI133" s="137"/>
      <c r="DJ133" s="137"/>
      <c r="DK133" s="137"/>
      <c r="DL133" s="137"/>
      <c r="DM133" s="137"/>
      <c r="DN133" s="137"/>
      <c r="DO133" s="137"/>
      <c r="DP133" s="137"/>
      <c r="DQ133" s="137"/>
      <c r="DR133" s="137"/>
      <c r="DS133" s="137">
        <v>45441100</v>
      </c>
      <c r="DT133" s="137"/>
      <c r="DU133" s="137"/>
      <c r="DV133" s="137"/>
      <c r="DW133" s="137"/>
      <c r="DX133" s="137"/>
      <c r="DY133" s="137"/>
      <c r="DZ133" s="137"/>
      <c r="EA133" s="137"/>
      <c r="EB133" s="137"/>
      <c r="EC133" s="137"/>
      <c r="ED133" s="137"/>
      <c r="EE133" s="137"/>
      <c r="EF133" s="137">
        <v>47108800</v>
      </c>
      <c r="EG133" s="137"/>
      <c r="EH133" s="137"/>
      <c r="EI133" s="137"/>
      <c r="EJ133" s="137"/>
      <c r="EK133" s="137"/>
      <c r="EL133" s="137"/>
      <c r="EM133" s="137"/>
      <c r="EN133" s="137"/>
      <c r="EO133" s="137"/>
      <c r="EP133" s="137"/>
      <c r="EQ133" s="137"/>
      <c r="ER133" s="137"/>
      <c r="ES133" s="138"/>
      <c r="ET133" s="139"/>
      <c r="EU133" s="139"/>
      <c r="EV133" s="139"/>
      <c r="EW133" s="139"/>
      <c r="EX133" s="139"/>
      <c r="EY133" s="139"/>
      <c r="EZ133" s="139"/>
      <c r="FA133" s="139"/>
      <c r="FB133" s="139"/>
      <c r="FC133" s="139"/>
      <c r="FD133" s="139"/>
      <c r="FE133" s="140"/>
      <c r="FF133" s="4"/>
      <c r="FG133" s="4"/>
      <c r="FH133" s="4"/>
      <c r="FI133" s="4"/>
      <c r="FJ133" s="4"/>
      <c r="FK133" s="4"/>
    </row>
    <row r="134" ht="15.75" customHeight="1">
      <c r="A134" s="116" t="s">
        <v>261</v>
      </c>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02" t="s">
        <v>262</v>
      </c>
      <c r="BY134" s="103"/>
      <c r="BZ134" s="103"/>
      <c r="CA134" s="103"/>
      <c r="CB134" s="103"/>
      <c r="CC134" s="103"/>
      <c r="CD134" s="103"/>
      <c r="CE134" s="104"/>
      <c r="CF134" s="79" t="s">
        <v>88</v>
      </c>
      <c r="CG134" s="123"/>
      <c r="CH134" s="123"/>
      <c r="CI134" s="123"/>
      <c r="CJ134" s="123"/>
      <c r="CK134" s="123"/>
      <c r="CL134" s="123"/>
      <c r="CM134" s="123"/>
      <c r="CN134" s="123"/>
      <c r="CO134" s="123"/>
      <c r="CP134" s="123"/>
      <c r="CQ134" s="123"/>
      <c r="CR134" s="123"/>
      <c r="CS134" s="136">
        <v>131</v>
      </c>
      <c r="CT134" s="136"/>
      <c r="CU134" s="136"/>
      <c r="CV134" s="136"/>
      <c r="CW134" s="136"/>
      <c r="CX134" s="136"/>
      <c r="CY134" s="136"/>
      <c r="CZ134" s="136"/>
      <c r="DA134" s="136"/>
      <c r="DB134" s="136"/>
      <c r="DC134" s="136"/>
      <c r="DD134" s="136"/>
      <c r="DE134" s="136"/>
      <c r="DF134" s="141">
        <v>6660000</v>
      </c>
      <c r="DG134" s="141"/>
      <c r="DH134" s="141"/>
      <c r="DI134" s="141"/>
      <c r="DJ134" s="141"/>
      <c r="DK134" s="141"/>
      <c r="DL134" s="141"/>
      <c r="DM134" s="141"/>
      <c r="DN134" s="141"/>
      <c r="DO134" s="141"/>
      <c r="DP134" s="141"/>
      <c r="DQ134" s="141"/>
      <c r="DR134" s="141"/>
      <c r="DS134" s="137">
        <v>6660000</v>
      </c>
      <c r="DT134" s="137"/>
      <c r="DU134" s="137"/>
      <c r="DV134" s="137"/>
      <c r="DW134" s="137"/>
      <c r="DX134" s="137"/>
      <c r="DY134" s="137"/>
      <c r="DZ134" s="137"/>
      <c r="EA134" s="137"/>
      <c r="EB134" s="137"/>
      <c r="EC134" s="137"/>
      <c r="ED134" s="137"/>
      <c r="EE134" s="137"/>
      <c r="EF134" s="137">
        <v>6660000</v>
      </c>
      <c r="EG134" s="137"/>
      <c r="EH134" s="137"/>
      <c r="EI134" s="137"/>
      <c r="EJ134" s="137"/>
      <c r="EK134" s="137"/>
      <c r="EL134" s="137"/>
      <c r="EM134" s="137"/>
      <c r="EN134" s="137"/>
      <c r="EO134" s="137"/>
      <c r="EP134" s="137"/>
      <c r="EQ134" s="137"/>
      <c r="ER134" s="137"/>
      <c r="ES134" s="138"/>
      <c r="ET134" s="139"/>
      <c r="EU134" s="139"/>
      <c r="EV134" s="139"/>
      <c r="EW134" s="139"/>
      <c r="EX134" s="139"/>
      <c r="EY134" s="139"/>
      <c r="EZ134" s="139"/>
      <c r="FA134" s="139"/>
      <c r="FB134" s="139"/>
      <c r="FC134" s="139"/>
      <c r="FD134" s="139"/>
      <c r="FE134" s="140"/>
      <c r="FF134" s="4"/>
      <c r="FG134" s="4"/>
      <c r="FH134" s="4"/>
      <c r="FI134" s="4"/>
      <c r="FJ134" s="4"/>
      <c r="FK134" s="4"/>
    </row>
    <row r="135" ht="11.25" customHeight="1">
      <c r="A135" s="116" t="s">
        <v>89</v>
      </c>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30" t="s">
        <v>90</v>
      </c>
      <c r="BY135" s="31"/>
      <c r="BZ135" s="31"/>
      <c r="CA135" s="31"/>
      <c r="CB135" s="31"/>
      <c r="CC135" s="31"/>
      <c r="CD135" s="31"/>
      <c r="CE135" s="79"/>
      <c r="CF135" s="79" t="s">
        <v>88</v>
      </c>
      <c r="CG135" s="123"/>
      <c r="CH135" s="123"/>
      <c r="CI135" s="123"/>
      <c r="CJ135" s="123"/>
      <c r="CK135" s="123"/>
      <c r="CL135" s="123"/>
      <c r="CM135" s="123"/>
      <c r="CN135" s="123"/>
      <c r="CO135" s="123"/>
      <c r="CP135" s="123"/>
      <c r="CQ135" s="123"/>
      <c r="CR135" s="123"/>
      <c r="CS135" s="123" t="s">
        <v>263</v>
      </c>
      <c r="CT135" s="123"/>
      <c r="CU135" s="123"/>
      <c r="CV135" s="123"/>
      <c r="CW135" s="123"/>
      <c r="CX135" s="123"/>
      <c r="CY135" s="123"/>
      <c r="CZ135" s="123"/>
      <c r="DA135" s="123"/>
      <c r="DB135" s="123"/>
      <c r="DC135" s="123"/>
      <c r="DD135" s="123"/>
      <c r="DE135" s="123"/>
      <c r="DF135" s="126"/>
      <c r="DG135" s="126"/>
      <c r="DH135" s="126"/>
      <c r="DI135" s="126"/>
      <c r="DJ135" s="126"/>
      <c r="DK135" s="126"/>
      <c r="DL135" s="126"/>
      <c r="DM135" s="126"/>
      <c r="DN135" s="126"/>
      <c r="DO135" s="126"/>
      <c r="DP135" s="126"/>
      <c r="DQ135" s="126"/>
      <c r="DR135" s="126"/>
      <c r="DS135" s="126"/>
      <c r="DT135" s="126"/>
      <c r="DU135" s="126"/>
      <c r="DV135" s="126"/>
      <c r="DW135" s="126"/>
      <c r="DX135" s="126"/>
      <c r="DY135" s="126"/>
      <c r="DZ135" s="126"/>
      <c r="EA135" s="126"/>
      <c r="EB135" s="126"/>
      <c r="EC135" s="126"/>
      <c r="ED135" s="126"/>
      <c r="EE135" s="126"/>
      <c r="EF135" s="126"/>
      <c r="EG135" s="126"/>
      <c r="EH135" s="126"/>
      <c r="EI135" s="126"/>
      <c r="EJ135" s="126"/>
      <c r="EK135" s="126"/>
      <c r="EL135" s="126"/>
      <c r="EM135" s="126"/>
      <c r="EN135" s="126"/>
      <c r="EO135" s="126"/>
      <c r="EP135" s="126"/>
      <c r="EQ135" s="126"/>
      <c r="ER135" s="126"/>
      <c r="ES135" s="88"/>
      <c r="ET135" s="89"/>
      <c r="EU135" s="89"/>
      <c r="EV135" s="89"/>
      <c r="EW135" s="89"/>
      <c r="EX135" s="89"/>
      <c r="EY135" s="89"/>
      <c r="EZ135" s="89"/>
      <c r="FA135" s="89"/>
      <c r="FB135" s="89"/>
      <c r="FC135" s="89"/>
      <c r="FD135" s="89"/>
      <c r="FE135" s="90"/>
    </row>
    <row r="136" ht="11.25" hidden="1" customHeight="1">
      <c r="A136" s="116" t="s">
        <v>264</v>
      </c>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30" t="s">
        <v>90</v>
      </c>
      <c r="BY136" s="31"/>
      <c r="BZ136" s="31"/>
      <c r="CA136" s="31"/>
      <c r="CB136" s="31"/>
      <c r="CC136" s="31"/>
      <c r="CD136" s="31"/>
      <c r="CE136" s="79"/>
      <c r="CF136" s="79" t="s">
        <v>88</v>
      </c>
      <c r="CG136" s="123"/>
      <c r="CH136" s="123"/>
      <c r="CI136" s="123"/>
      <c r="CJ136" s="123"/>
      <c r="CK136" s="123"/>
      <c r="CL136" s="123"/>
      <c r="CM136" s="123"/>
      <c r="CN136" s="123"/>
      <c r="CO136" s="123"/>
      <c r="CP136" s="123"/>
      <c r="CQ136" s="123"/>
      <c r="CR136" s="123"/>
      <c r="CS136" s="123" t="s">
        <v>138</v>
      </c>
      <c r="CT136" s="123"/>
      <c r="CU136" s="123"/>
      <c r="CV136" s="123"/>
      <c r="CW136" s="123"/>
      <c r="CX136" s="123"/>
      <c r="CY136" s="123"/>
      <c r="CZ136" s="123"/>
      <c r="DA136" s="123"/>
      <c r="DB136" s="123"/>
      <c r="DC136" s="123"/>
      <c r="DD136" s="123"/>
      <c r="DE136" s="123"/>
      <c r="DF136" s="126"/>
      <c r="DG136" s="126"/>
      <c r="DH136" s="126"/>
      <c r="DI136" s="126"/>
      <c r="DJ136" s="126"/>
      <c r="DK136" s="126"/>
      <c r="DL136" s="126"/>
      <c r="DM136" s="126"/>
      <c r="DN136" s="126"/>
      <c r="DO136" s="126"/>
      <c r="DP136" s="126"/>
      <c r="DQ136" s="126"/>
      <c r="DR136" s="126"/>
      <c r="DS136" s="126"/>
      <c r="DT136" s="126"/>
      <c r="DU136" s="126"/>
      <c r="DV136" s="126"/>
      <c r="DW136" s="126"/>
      <c r="DX136" s="126"/>
      <c r="DY136" s="126"/>
      <c r="DZ136" s="126"/>
      <c r="EA136" s="126"/>
      <c r="EB136" s="126"/>
      <c r="EC136" s="126"/>
      <c r="ED136" s="126"/>
      <c r="EE136" s="126"/>
      <c r="EF136" s="126"/>
      <c r="EG136" s="126"/>
      <c r="EH136" s="126"/>
      <c r="EI136" s="126"/>
      <c r="EJ136" s="126"/>
      <c r="EK136" s="126"/>
      <c r="EL136" s="126"/>
      <c r="EM136" s="126"/>
      <c r="EN136" s="126"/>
      <c r="EO136" s="126"/>
      <c r="EP136" s="126"/>
      <c r="EQ136" s="126"/>
      <c r="ER136" s="126"/>
      <c r="ES136" s="88"/>
      <c r="ET136" s="89"/>
      <c r="EU136" s="89"/>
      <c r="EV136" s="89"/>
      <c r="EW136" s="89"/>
      <c r="EX136" s="89"/>
      <c r="EY136" s="89"/>
      <c r="EZ136" s="89"/>
      <c r="FA136" s="89"/>
      <c r="FB136" s="89"/>
      <c r="FC136" s="89"/>
      <c r="FD136" s="89"/>
      <c r="FE136" s="90"/>
    </row>
    <row r="137" ht="12" hidden="1" customHeight="1">
      <c r="A137" s="116" t="s">
        <v>265</v>
      </c>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30" t="s">
        <v>90</v>
      </c>
      <c r="BY137" s="31"/>
      <c r="BZ137" s="31"/>
      <c r="CA137" s="31"/>
      <c r="CB137" s="31"/>
      <c r="CC137" s="31"/>
      <c r="CD137" s="31"/>
      <c r="CE137" s="79"/>
      <c r="CF137" s="79" t="s">
        <v>88</v>
      </c>
      <c r="CG137" s="123"/>
      <c r="CH137" s="123"/>
      <c r="CI137" s="123"/>
      <c r="CJ137" s="123"/>
      <c r="CK137" s="123"/>
      <c r="CL137" s="123"/>
      <c r="CM137" s="123"/>
      <c r="CN137" s="123"/>
      <c r="CO137" s="123"/>
      <c r="CP137" s="123"/>
      <c r="CQ137" s="123"/>
      <c r="CR137" s="123"/>
      <c r="CS137" s="123" t="s">
        <v>141</v>
      </c>
      <c r="CT137" s="123"/>
      <c r="CU137" s="123"/>
      <c r="CV137" s="123"/>
      <c r="CW137" s="123"/>
      <c r="CX137" s="123"/>
      <c r="CY137" s="123"/>
      <c r="CZ137" s="123"/>
      <c r="DA137" s="123"/>
      <c r="DB137" s="123"/>
      <c r="DC137" s="123"/>
      <c r="DD137" s="123"/>
      <c r="DE137" s="123"/>
      <c r="DF137" s="126"/>
      <c r="DG137" s="126"/>
      <c r="DH137" s="126"/>
      <c r="DI137" s="126"/>
      <c r="DJ137" s="126"/>
      <c r="DK137" s="126"/>
      <c r="DL137" s="126"/>
      <c r="DM137" s="126"/>
      <c r="DN137" s="126"/>
      <c r="DO137" s="126"/>
      <c r="DP137" s="126"/>
      <c r="DQ137" s="126"/>
      <c r="DR137" s="126"/>
      <c r="DS137" s="126"/>
      <c r="DT137" s="126"/>
      <c r="DU137" s="126"/>
      <c r="DV137" s="126"/>
      <c r="DW137" s="126"/>
      <c r="DX137" s="126"/>
      <c r="DY137" s="126"/>
      <c r="DZ137" s="126"/>
      <c r="EA137" s="126"/>
      <c r="EB137" s="126"/>
      <c r="EC137" s="126"/>
      <c r="ED137" s="126"/>
      <c r="EE137" s="126"/>
      <c r="EF137" s="126"/>
      <c r="EG137" s="126"/>
      <c r="EH137" s="126"/>
      <c r="EI137" s="126"/>
      <c r="EJ137" s="126"/>
      <c r="EK137" s="126"/>
      <c r="EL137" s="126"/>
      <c r="EM137" s="126"/>
      <c r="EN137" s="126"/>
      <c r="EO137" s="126"/>
      <c r="EP137" s="126"/>
      <c r="EQ137" s="126"/>
      <c r="ER137" s="126"/>
      <c r="ES137" s="88"/>
      <c r="ET137" s="89"/>
      <c r="EU137" s="89"/>
      <c r="EV137" s="89"/>
      <c r="EW137" s="89"/>
      <c r="EX137" s="89"/>
      <c r="EY137" s="89"/>
      <c r="EZ137" s="89"/>
      <c r="FA137" s="89"/>
      <c r="FB137" s="89"/>
      <c r="FC137" s="89"/>
      <c r="FD137" s="89"/>
      <c r="FE137" s="90"/>
    </row>
    <row r="138" ht="13.5" hidden="1" customHeight="1">
      <c r="A138" s="116" t="s">
        <v>266</v>
      </c>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30" t="s">
        <v>90</v>
      </c>
      <c r="BY138" s="31"/>
      <c r="BZ138" s="31"/>
      <c r="CA138" s="31"/>
      <c r="CB138" s="31"/>
      <c r="CC138" s="31"/>
      <c r="CD138" s="31"/>
      <c r="CE138" s="79"/>
      <c r="CF138" s="79" t="s">
        <v>88</v>
      </c>
      <c r="CG138" s="123"/>
      <c r="CH138" s="123"/>
      <c r="CI138" s="123"/>
      <c r="CJ138" s="123"/>
      <c r="CK138" s="123"/>
      <c r="CL138" s="123"/>
      <c r="CM138" s="123"/>
      <c r="CN138" s="123"/>
      <c r="CO138" s="123"/>
      <c r="CP138" s="123"/>
      <c r="CQ138" s="123"/>
      <c r="CR138" s="123"/>
      <c r="CS138" s="123" t="s">
        <v>267</v>
      </c>
      <c r="CT138" s="123"/>
      <c r="CU138" s="123"/>
      <c r="CV138" s="123"/>
      <c r="CW138" s="123"/>
      <c r="CX138" s="123"/>
      <c r="CY138" s="123"/>
      <c r="CZ138" s="123"/>
      <c r="DA138" s="123"/>
      <c r="DB138" s="123"/>
      <c r="DC138" s="123"/>
      <c r="DD138" s="123"/>
      <c r="DE138" s="123"/>
      <c r="DF138" s="126"/>
      <c r="DG138" s="126"/>
      <c r="DH138" s="126"/>
      <c r="DI138" s="126"/>
      <c r="DJ138" s="126"/>
      <c r="DK138" s="126"/>
      <c r="DL138" s="126"/>
      <c r="DM138" s="126"/>
      <c r="DN138" s="126"/>
      <c r="DO138" s="126"/>
      <c r="DP138" s="126"/>
      <c r="DQ138" s="126"/>
      <c r="DR138" s="126"/>
      <c r="DS138" s="126"/>
      <c r="DT138" s="126"/>
      <c r="DU138" s="126"/>
      <c r="DV138" s="126"/>
      <c r="DW138" s="126"/>
      <c r="DX138" s="126"/>
      <c r="DY138" s="126"/>
      <c r="DZ138" s="126"/>
      <c r="EA138" s="126"/>
      <c r="EB138" s="126"/>
      <c r="EC138" s="126"/>
      <c r="ED138" s="126"/>
      <c r="EE138" s="126"/>
      <c r="EF138" s="126"/>
      <c r="EG138" s="126"/>
      <c r="EH138" s="126"/>
      <c r="EI138" s="126"/>
      <c r="EJ138" s="126"/>
      <c r="EK138" s="126"/>
      <c r="EL138" s="126"/>
      <c r="EM138" s="126"/>
      <c r="EN138" s="126"/>
      <c r="EO138" s="126"/>
      <c r="EP138" s="126"/>
      <c r="EQ138" s="126"/>
      <c r="ER138" s="126"/>
      <c r="ES138" s="88"/>
      <c r="ET138" s="89"/>
      <c r="EU138" s="89"/>
      <c r="EV138" s="89"/>
      <c r="EW138" s="89"/>
      <c r="EX138" s="89"/>
      <c r="EY138" s="89"/>
      <c r="EZ138" s="89"/>
      <c r="FA138" s="89"/>
      <c r="FB138" s="89"/>
      <c r="FC138" s="89"/>
      <c r="FD138" s="89"/>
      <c r="FE138" s="90"/>
    </row>
    <row r="139" ht="13.5" hidden="1" customHeight="1">
      <c r="A139" s="116" t="s">
        <v>268</v>
      </c>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30" t="s">
        <v>90</v>
      </c>
      <c r="BY139" s="31"/>
      <c r="BZ139" s="31"/>
      <c r="CA139" s="31"/>
      <c r="CB139" s="31"/>
      <c r="CC139" s="31"/>
      <c r="CD139" s="31"/>
      <c r="CE139" s="79"/>
      <c r="CF139" s="79" t="s">
        <v>88</v>
      </c>
      <c r="CG139" s="123"/>
      <c r="CH139" s="123"/>
      <c r="CI139" s="123"/>
      <c r="CJ139" s="123"/>
      <c r="CK139" s="123"/>
      <c r="CL139" s="123"/>
      <c r="CM139" s="123"/>
      <c r="CN139" s="123"/>
      <c r="CO139" s="123"/>
      <c r="CP139" s="123"/>
      <c r="CQ139" s="123"/>
      <c r="CR139" s="123"/>
      <c r="CS139" s="123" t="s">
        <v>269</v>
      </c>
      <c r="CT139" s="123"/>
      <c r="CU139" s="123"/>
      <c r="CV139" s="123"/>
      <c r="CW139" s="123"/>
      <c r="CX139" s="123"/>
      <c r="CY139" s="123"/>
      <c r="CZ139" s="123"/>
      <c r="DA139" s="123"/>
      <c r="DB139" s="123"/>
      <c r="DC139" s="123"/>
      <c r="DD139" s="123"/>
      <c r="DE139" s="123"/>
      <c r="DF139" s="126"/>
      <c r="DG139" s="126"/>
      <c r="DH139" s="126"/>
      <c r="DI139" s="126"/>
      <c r="DJ139" s="126"/>
      <c r="DK139" s="126"/>
      <c r="DL139" s="126"/>
      <c r="DM139" s="126"/>
      <c r="DN139" s="126"/>
      <c r="DO139" s="126"/>
      <c r="DP139" s="126"/>
      <c r="DQ139" s="126"/>
      <c r="DR139" s="126"/>
      <c r="DS139" s="126"/>
      <c r="DT139" s="126"/>
      <c r="DU139" s="126"/>
      <c r="DV139" s="126"/>
      <c r="DW139" s="126"/>
      <c r="DX139" s="126"/>
      <c r="DY139" s="126"/>
      <c r="DZ139" s="126"/>
      <c r="EA139" s="126"/>
      <c r="EB139" s="126"/>
      <c r="EC139" s="126"/>
      <c r="ED139" s="126"/>
      <c r="EE139" s="126"/>
      <c r="EF139" s="126"/>
      <c r="EG139" s="126"/>
      <c r="EH139" s="126"/>
      <c r="EI139" s="126"/>
      <c r="EJ139" s="126"/>
      <c r="EK139" s="126"/>
      <c r="EL139" s="126"/>
      <c r="EM139" s="126"/>
      <c r="EN139" s="126"/>
      <c r="EO139" s="126"/>
      <c r="EP139" s="126"/>
      <c r="EQ139" s="126"/>
      <c r="ER139" s="126"/>
      <c r="ES139" s="88"/>
      <c r="ET139" s="89"/>
      <c r="EU139" s="89"/>
      <c r="EV139" s="89"/>
      <c r="EW139" s="89"/>
      <c r="EX139" s="89"/>
      <c r="EY139" s="89"/>
      <c r="EZ139" s="89"/>
      <c r="FA139" s="89"/>
      <c r="FB139" s="89"/>
      <c r="FC139" s="89"/>
      <c r="FD139" s="89"/>
      <c r="FE139" s="90"/>
    </row>
    <row r="140" ht="13.5" hidden="1" customHeight="1">
      <c r="A140" s="116" t="s">
        <v>270</v>
      </c>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30" t="s">
        <v>90</v>
      </c>
      <c r="BY140" s="31"/>
      <c r="BZ140" s="31"/>
      <c r="CA140" s="31"/>
      <c r="CB140" s="31"/>
      <c r="CC140" s="31"/>
      <c r="CD140" s="31"/>
      <c r="CE140" s="79"/>
      <c r="CF140" s="79" t="s">
        <v>88</v>
      </c>
      <c r="CG140" s="123"/>
      <c r="CH140" s="123"/>
      <c r="CI140" s="123"/>
      <c r="CJ140" s="123"/>
      <c r="CK140" s="123"/>
      <c r="CL140" s="123"/>
      <c r="CM140" s="123"/>
      <c r="CN140" s="123"/>
      <c r="CO140" s="123"/>
      <c r="CP140" s="123"/>
      <c r="CQ140" s="123"/>
      <c r="CR140" s="123"/>
      <c r="CS140" s="123" t="s">
        <v>271</v>
      </c>
      <c r="CT140" s="123"/>
      <c r="CU140" s="123"/>
      <c r="CV140" s="123"/>
      <c r="CW140" s="123"/>
      <c r="CX140" s="123"/>
      <c r="CY140" s="123"/>
      <c r="CZ140" s="123"/>
      <c r="DA140" s="123"/>
      <c r="DB140" s="123"/>
      <c r="DC140" s="123"/>
      <c r="DD140" s="123"/>
      <c r="DE140" s="123"/>
      <c r="DF140" s="126"/>
      <c r="DG140" s="126"/>
      <c r="DH140" s="126"/>
      <c r="DI140" s="126"/>
      <c r="DJ140" s="126"/>
      <c r="DK140" s="126"/>
      <c r="DL140" s="126"/>
      <c r="DM140" s="126"/>
      <c r="DN140" s="126"/>
      <c r="DO140" s="126"/>
      <c r="DP140" s="126"/>
      <c r="DQ140" s="126"/>
      <c r="DR140" s="126"/>
      <c r="DS140" s="126"/>
      <c r="DT140" s="126"/>
      <c r="DU140" s="126"/>
      <c r="DV140" s="126"/>
      <c r="DW140" s="126"/>
      <c r="DX140" s="126"/>
      <c r="DY140" s="126"/>
      <c r="DZ140" s="126"/>
      <c r="EA140" s="126"/>
      <c r="EB140" s="126"/>
      <c r="EC140" s="126"/>
      <c r="ED140" s="126"/>
      <c r="EE140" s="126"/>
      <c r="EF140" s="126"/>
      <c r="EG140" s="126"/>
      <c r="EH140" s="126"/>
      <c r="EI140" s="126"/>
      <c r="EJ140" s="126"/>
      <c r="EK140" s="126"/>
      <c r="EL140" s="126"/>
      <c r="EM140" s="126"/>
      <c r="EN140" s="126"/>
      <c r="EO140" s="126"/>
      <c r="EP140" s="126"/>
      <c r="EQ140" s="126"/>
      <c r="ER140" s="126"/>
      <c r="ES140" s="88"/>
      <c r="ET140" s="89"/>
      <c r="EU140" s="89"/>
      <c r="EV140" s="89"/>
      <c r="EW140" s="89"/>
      <c r="EX140" s="89"/>
      <c r="EY140" s="89"/>
      <c r="EZ140" s="89"/>
      <c r="FA140" s="89"/>
      <c r="FB140" s="89"/>
      <c r="FC140" s="89"/>
      <c r="FD140" s="89"/>
      <c r="FE140" s="90"/>
    </row>
    <row r="141" ht="14.25" hidden="1" customHeight="1">
      <c r="A141" s="116" t="s">
        <v>272</v>
      </c>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30" t="s">
        <v>90</v>
      </c>
      <c r="BY141" s="31"/>
      <c r="BZ141" s="31"/>
      <c r="CA141" s="31"/>
      <c r="CB141" s="31"/>
      <c r="CC141" s="31"/>
      <c r="CD141" s="31"/>
      <c r="CE141" s="79"/>
      <c r="CF141" s="79" t="s">
        <v>88</v>
      </c>
      <c r="CG141" s="123"/>
      <c r="CH141" s="123"/>
      <c r="CI141" s="123"/>
      <c r="CJ141" s="123"/>
      <c r="CK141" s="123"/>
      <c r="CL141" s="123"/>
      <c r="CM141" s="123"/>
      <c r="CN141" s="123"/>
      <c r="CO141" s="123"/>
      <c r="CP141" s="123"/>
      <c r="CQ141" s="123"/>
      <c r="CR141" s="123"/>
      <c r="CS141" s="123" t="s">
        <v>273</v>
      </c>
      <c r="CT141" s="123"/>
      <c r="CU141" s="123"/>
      <c r="CV141" s="123"/>
      <c r="CW141" s="123"/>
      <c r="CX141" s="123"/>
      <c r="CY141" s="123"/>
      <c r="CZ141" s="123"/>
      <c r="DA141" s="123"/>
      <c r="DB141" s="123"/>
      <c r="DC141" s="123"/>
      <c r="DD141" s="123"/>
      <c r="DE141" s="123"/>
      <c r="DF141" s="126"/>
      <c r="DG141" s="126"/>
      <c r="DH141" s="126"/>
      <c r="DI141" s="126"/>
      <c r="DJ141" s="126"/>
      <c r="DK141" s="126"/>
      <c r="DL141" s="126"/>
      <c r="DM141" s="126"/>
      <c r="DN141" s="126"/>
      <c r="DO141" s="126"/>
      <c r="DP141" s="126"/>
      <c r="DQ141" s="126"/>
      <c r="DR141" s="126"/>
      <c r="DS141" s="126"/>
      <c r="DT141" s="126"/>
      <c r="DU141" s="126"/>
      <c r="DV141" s="126"/>
      <c r="DW141" s="126"/>
      <c r="DX141" s="126"/>
      <c r="DY141" s="126"/>
      <c r="DZ141" s="126"/>
      <c r="EA141" s="126"/>
      <c r="EB141" s="126"/>
      <c r="EC141" s="126"/>
      <c r="ED141" s="126"/>
      <c r="EE141" s="126"/>
      <c r="EF141" s="126"/>
      <c r="EG141" s="126"/>
      <c r="EH141" s="126"/>
      <c r="EI141" s="126"/>
      <c r="EJ141" s="126"/>
      <c r="EK141" s="126"/>
      <c r="EL141" s="126"/>
      <c r="EM141" s="126"/>
      <c r="EN141" s="126"/>
      <c r="EO141" s="126"/>
      <c r="EP141" s="126"/>
      <c r="EQ141" s="126"/>
      <c r="ER141" s="126"/>
      <c r="ES141" s="88"/>
      <c r="ET141" s="89"/>
      <c r="EU141" s="89"/>
      <c r="EV141" s="89"/>
      <c r="EW141" s="89"/>
      <c r="EX141" s="89"/>
      <c r="EY141" s="89"/>
      <c r="EZ141" s="89"/>
      <c r="FA141" s="89"/>
      <c r="FB141" s="89"/>
      <c r="FC141" s="89"/>
      <c r="FD141" s="89"/>
      <c r="FE141" s="90"/>
    </row>
    <row r="142" hidden="1">
      <c r="A142" s="142" t="s">
        <v>274</v>
      </c>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43" t="s">
        <v>90</v>
      </c>
      <c r="BY142" s="25"/>
      <c r="BZ142" s="25"/>
      <c r="CA142" s="25"/>
      <c r="CB142" s="25"/>
      <c r="CC142" s="25"/>
      <c r="CD142" s="25"/>
      <c r="CE142" s="144"/>
      <c r="CF142" s="79" t="s">
        <v>88</v>
      </c>
      <c r="CG142" s="123"/>
      <c r="CH142" s="123"/>
      <c r="CI142" s="123"/>
      <c r="CJ142" s="123"/>
      <c r="CK142" s="123"/>
      <c r="CL142" s="123"/>
      <c r="CM142" s="123"/>
      <c r="CN142" s="123"/>
      <c r="CO142" s="123"/>
      <c r="CP142" s="123"/>
      <c r="CQ142" s="123"/>
      <c r="CR142" s="123"/>
      <c r="CS142" s="123" t="s">
        <v>144</v>
      </c>
      <c r="CT142" s="123"/>
      <c r="CU142" s="123"/>
      <c r="CV142" s="123"/>
      <c r="CW142" s="123"/>
      <c r="CX142" s="123"/>
      <c r="CY142" s="123"/>
      <c r="CZ142" s="123"/>
      <c r="DA142" s="123"/>
      <c r="DB142" s="123"/>
      <c r="DC142" s="123"/>
      <c r="DD142" s="123"/>
      <c r="DE142" s="123"/>
      <c r="DF142" s="126"/>
      <c r="DG142" s="126"/>
      <c r="DH142" s="126"/>
      <c r="DI142" s="126"/>
      <c r="DJ142" s="126"/>
      <c r="DK142" s="126"/>
      <c r="DL142" s="126"/>
      <c r="DM142" s="126"/>
      <c r="DN142" s="126"/>
      <c r="DO142" s="126"/>
      <c r="DP142" s="126"/>
      <c r="DQ142" s="126"/>
      <c r="DR142" s="126"/>
      <c r="DS142" s="126"/>
      <c r="DT142" s="126"/>
      <c r="DU142" s="126"/>
      <c r="DV142" s="126"/>
      <c r="DW142" s="126"/>
      <c r="DX142" s="126"/>
      <c r="DY142" s="126"/>
      <c r="DZ142" s="126"/>
      <c r="EA142" s="126"/>
      <c r="EB142" s="126"/>
      <c r="EC142" s="126"/>
      <c r="ED142" s="126"/>
      <c r="EE142" s="126"/>
      <c r="EF142" s="126"/>
      <c r="EG142" s="126"/>
      <c r="EH142" s="126"/>
      <c r="EI142" s="126"/>
      <c r="EJ142" s="126"/>
      <c r="EK142" s="126"/>
      <c r="EL142" s="126"/>
      <c r="EM142" s="126"/>
      <c r="EN142" s="126"/>
      <c r="EO142" s="126"/>
      <c r="EP142" s="126"/>
      <c r="EQ142" s="126"/>
      <c r="ER142" s="126"/>
      <c r="ES142" s="88"/>
      <c r="ET142" s="89"/>
      <c r="EU142" s="89"/>
      <c r="EV142" s="89"/>
      <c r="EW142" s="89"/>
      <c r="EX142" s="89"/>
      <c r="EY142" s="89"/>
      <c r="EZ142" s="89"/>
      <c r="FA142" s="89"/>
      <c r="FB142" s="89"/>
      <c r="FC142" s="89"/>
      <c r="FD142" s="89"/>
      <c r="FE142" s="90"/>
    </row>
    <row r="143" ht="13.5" customHeight="1">
      <c r="A143" s="119" t="s">
        <v>91</v>
      </c>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45"/>
      <c r="BX143" s="102" t="s">
        <v>92</v>
      </c>
      <c r="BY143" s="103"/>
      <c r="BZ143" s="103"/>
      <c r="CA143" s="103"/>
      <c r="CB143" s="103"/>
      <c r="CC143" s="103"/>
      <c r="CD143" s="103"/>
      <c r="CE143" s="104"/>
      <c r="CF143" s="79" t="s">
        <v>93</v>
      </c>
      <c r="CG143" s="123"/>
      <c r="CH143" s="123"/>
      <c r="CI143" s="123"/>
      <c r="CJ143" s="123"/>
      <c r="CK143" s="123"/>
      <c r="CL143" s="123"/>
      <c r="CM143" s="123"/>
      <c r="CN143" s="123"/>
      <c r="CO143" s="123"/>
      <c r="CP143" s="123"/>
      <c r="CQ143" s="123"/>
      <c r="CR143" s="123"/>
      <c r="CS143" s="123"/>
      <c r="CT143" s="123"/>
      <c r="CU143" s="123"/>
      <c r="CV143" s="123"/>
      <c r="CW143" s="123"/>
      <c r="CX143" s="123"/>
      <c r="CY143" s="123"/>
      <c r="CZ143" s="123"/>
      <c r="DA143" s="123"/>
      <c r="DB143" s="123"/>
      <c r="DC143" s="123"/>
      <c r="DD143" s="123"/>
      <c r="DE143" s="123"/>
      <c r="DF143" s="125">
        <f>SUM(DF144:DR148)</f>
        <v>0</v>
      </c>
      <c r="DG143" s="125"/>
      <c r="DH143" s="125"/>
      <c r="DI143" s="125"/>
      <c r="DJ143" s="125"/>
      <c r="DK143" s="125"/>
      <c r="DL143" s="125"/>
      <c r="DM143" s="125"/>
      <c r="DN143" s="125"/>
      <c r="DO143" s="125"/>
      <c r="DP143" s="125"/>
      <c r="DQ143" s="125"/>
      <c r="DR143" s="125"/>
      <c r="DS143" s="125">
        <f>SUM(DS144:EE148)</f>
        <v>0</v>
      </c>
      <c r="DT143" s="125"/>
      <c r="DU143" s="125"/>
      <c r="DV143" s="125"/>
      <c r="DW143" s="125"/>
      <c r="DX143" s="125"/>
      <c r="DY143" s="125"/>
      <c r="DZ143" s="125"/>
      <c r="EA143" s="125"/>
      <c r="EB143" s="125"/>
      <c r="EC143" s="125"/>
      <c r="ED143" s="125"/>
      <c r="EE143" s="125"/>
      <c r="EF143" s="125">
        <f>SUM(EF144:ER148)</f>
        <v>0</v>
      </c>
      <c r="EG143" s="125"/>
      <c r="EH143" s="125"/>
      <c r="EI143" s="125"/>
      <c r="EJ143" s="125"/>
      <c r="EK143" s="125"/>
      <c r="EL143" s="125"/>
      <c r="EM143" s="125"/>
      <c r="EN143" s="125"/>
      <c r="EO143" s="125"/>
      <c r="EP143" s="125"/>
      <c r="EQ143" s="125"/>
      <c r="ER143" s="125"/>
      <c r="ES143" s="81"/>
      <c r="ET143" s="82"/>
      <c r="EU143" s="82"/>
      <c r="EV143" s="82"/>
      <c r="EW143" s="82"/>
      <c r="EX143" s="82"/>
      <c r="EY143" s="82"/>
      <c r="EZ143" s="82"/>
      <c r="FA143" s="82"/>
      <c r="FB143" s="82"/>
      <c r="FC143" s="82"/>
      <c r="FD143" s="82"/>
      <c r="FE143" s="84"/>
    </row>
    <row r="144">
      <c r="A144" s="146" t="s">
        <v>275</v>
      </c>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02" t="s">
        <v>95</v>
      </c>
      <c r="BY144" s="103"/>
      <c r="BZ144" s="103"/>
      <c r="CA144" s="103"/>
      <c r="CB144" s="103"/>
      <c r="CC144" s="103"/>
      <c r="CD144" s="103"/>
      <c r="CE144" s="104"/>
      <c r="CF144" s="79" t="s">
        <v>93</v>
      </c>
      <c r="CG144" s="123"/>
      <c r="CH144" s="123"/>
      <c r="CI144" s="123"/>
      <c r="CJ144" s="123"/>
      <c r="CK144" s="123"/>
      <c r="CL144" s="123"/>
      <c r="CM144" s="123"/>
      <c r="CN144" s="123"/>
      <c r="CO144" s="123"/>
      <c r="CP144" s="123"/>
      <c r="CQ144" s="123"/>
      <c r="CR144" s="123"/>
      <c r="CS144" s="123" t="s">
        <v>276</v>
      </c>
      <c r="CT144" s="123"/>
      <c r="CU144" s="123"/>
      <c r="CV144" s="123"/>
      <c r="CW144" s="123"/>
      <c r="CX144" s="123"/>
      <c r="CY144" s="123"/>
      <c r="CZ144" s="123"/>
      <c r="DA144" s="123"/>
      <c r="DB144" s="123"/>
      <c r="DC144" s="123"/>
      <c r="DD144" s="123"/>
      <c r="DE144" s="123"/>
      <c r="DF144" s="126"/>
      <c r="DG144" s="126"/>
      <c r="DH144" s="126"/>
      <c r="DI144" s="126"/>
      <c r="DJ144" s="126"/>
      <c r="DK144" s="126"/>
      <c r="DL144" s="126"/>
      <c r="DM144" s="126"/>
      <c r="DN144" s="126"/>
      <c r="DO144" s="126"/>
      <c r="DP144" s="126"/>
      <c r="DQ144" s="126"/>
      <c r="DR144" s="126"/>
      <c r="DS144" s="126"/>
      <c r="DT144" s="126"/>
      <c r="DU144" s="126"/>
      <c r="DV144" s="126"/>
      <c r="DW144" s="126"/>
      <c r="DX144" s="126"/>
      <c r="DY144" s="126"/>
      <c r="DZ144" s="126"/>
      <c r="EA144" s="126"/>
      <c r="EB144" s="126"/>
      <c r="EC144" s="126"/>
      <c r="ED144" s="126"/>
      <c r="EE144" s="126"/>
      <c r="EF144" s="126"/>
      <c r="EG144" s="126"/>
      <c r="EH144" s="126"/>
      <c r="EI144" s="126"/>
      <c r="EJ144" s="126"/>
      <c r="EK144" s="126"/>
      <c r="EL144" s="126"/>
      <c r="EM144" s="126"/>
      <c r="EN144" s="126"/>
      <c r="EO144" s="126"/>
      <c r="EP144" s="126"/>
      <c r="EQ144" s="126"/>
      <c r="ER144" s="126"/>
      <c r="ES144" s="108"/>
      <c r="ET144" s="109"/>
      <c r="EU144" s="109"/>
      <c r="EV144" s="109"/>
      <c r="EW144" s="109"/>
      <c r="EX144" s="109"/>
      <c r="EY144" s="109"/>
      <c r="EZ144" s="109"/>
      <c r="FA144" s="109"/>
      <c r="FB144" s="109"/>
      <c r="FC144" s="109"/>
      <c r="FD144" s="109"/>
      <c r="FE144" s="110"/>
    </row>
    <row r="145">
      <c r="A145" s="147" t="s">
        <v>277</v>
      </c>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30" t="s">
        <v>95</v>
      </c>
      <c r="BY145" s="31"/>
      <c r="BZ145" s="31"/>
      <c r="CA145" s="31"/>
      <c r="CB145" s="31"/>
      <c r="CC145" s="31"/>
      <c r="CD145" s="31"/>
      <c r="CE145" s="79"/>
      <c r="CF145" s="79" t="s">
        <v>93</v>
      </c>
      <c r="CG145" s="123"/>
      <c r="CH145" s="123"/>
      <c r="CI145" s="123"/>
      <c r="CJ145" s="123"/>
      <c r="CK145" s="123"/>
      <c r="CL145" s="123"/>
      <c r="CM145" s="123"/>
      <c r="CN145" s="123"/>
      <c r="CO145" s="123"/>
      <c r="CP145" s="123"/>
      <c r="CQ145" s="123"/>
      <c r="CR145" s="123"/>
      <c r="CS145" s="123" t="s">
        <v>278</v>
      </c>
      <c r="CT145" s="123"/>
      <c r="CU145" s="123"/>
      <c r="CV145" s="123"/>
      <c r="CW145" s="123"/>
      <c r="CX145" s="123"/>
      <c r="CY145" s="123"/>
      <c r="CZ145" s="123"/>
      <c r="DA145" s="123"/>
      <c r="DB145" s="123"/>
      <c r="DC145" s="123"/>
      <c r="DD145" s="123"/>
      <c r="DE145" s="123"/>
      <c r="DF145" s="126"/>
      <c r="DG145" s="126"/>
      <c r="DH145" s="126"/>
      <c r="DI145" s="126"/>
      <c r="DJ145" s="126"/>
      <c r="DK145" s="126"/>
      <c r="DL145" s="126"/>
      <c r="DM145" s="126"/>
      <c r="DN145" s="126"/>
      <c r="DO145" s="126"/>
      <c r="DP145" s="126"/>
      <c r="DQ145" s="126"/>
      <c r="DR145" s="126"/>
      <c r="DS145" s="126"/>
      <c r="DT145" s="126"/>
      <c r="DU145" s="126"/>
      <c r="DV145" s="126"/>
      <c r="DW145" s="126"/>
      <c r="DX145" s="126"/>
      <c r="DY145" s="126"/>
      <c r="DZ145" s="126"/>
      <c r="EA145" s="126"/>
      <c r="EB145" s="126"/>
      <c r="EC145" s="126"/>
      <c r="ED145" s="126"/>
      <c r="EE145" s="126"/>
      <c r="EF145" s="126"/>
      <c r="EG145" s="126"/>
      <c r="EH145" s="126"/>
      <c r="EI145" s="126"/>
      <c r="EJ145" s="126"/>
      <c r="EK145" s="126"/>
      <c r="EL145" s="126"/>
      <c r="EM145" s="126"/>
      <c r="EN145" s="126"/>
      <c r="EO145" s="126"/>
      <c r="EP145" s="126"/>
      <c r="EQ145" s="126"/>
      <c r="ER145" s="126"/>
      <c r="ES145" s="88"/>
      <c r="ET145" s="89"/>
      <c r="EU145" s="89"/>
      <c r="EV145" s="89"/>
      <c r="EW145" s="89"/>
      <c r="EX145" s="89"/>
      <c r="EY145" s="89"/>
      <c r="EZ145" s="89"/>
      <c r="FA145" s="89"/>
      <c r="FB145" s="89"/>
      <c r="FC145" s="89"/>
      <c r="FD145" s="89"/>
      <c r="FE145" s="90"/>
    </row>
    <row r="146" hidden="1">
      <c r="A146" s="147" t="s">
        <v>279</v>
      </c>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30" t="s">
        <v>95</v>
      </c>
      <c r="BY146" s="31"/>
      <c r="BZ146" s="31"/>
      <c r="CA146" s="31"/>
      <c r="CB146" s="31"/>
      <c r="CC146" s="31"/>
      <c r="CD146" s="31"/>
      <c r="CE146" s="79"/>
      <c r="CF146" s="79" t="s">
        <v>93</v>
      </c>
      <c r="CG146" s="123"/>
      <c r="CH146" s="123"/>
      <c r="CI146" s="123"/>
      <c r="CJ146" s="123"/>
      <c r="CK146" s="123"/>
      <c r="CL146" s="123"/>
      <c r="CM146" s="123"/>
      <c r="CN146" s="123"/>
      <c r="CO146" s="123"/>
      <c r="CP146" s="123"/>
      <c r="CQ146" s="123"/>
      <c r="CR146" s="123"/>
      <c r="CS146" s="123" t="s">
        <v>280</v>
      </c>
      <c r="CT146" s="123"/>
      <c r="CU146" s="123"/>
      <c r="CV146" s="123"/>
      <c r="CW146" s="123"/>
      <c r="CX146" s="123"/>
      <c r="CY146" s="123"/>
      <c r="CZ146" s="123"/>
      <c r="DA146" s="123"/>
      <c r="DB146" s="123"/>
      <c r="DC146" s="123"/>
      <c r="DD146" s="123"/>
      <c r="DE146" s="123"/>
      <c r="DF146" s="126"/>
      <c r="DG146" s="126"/>
      <c r="DH146" s="126"/>
      <c r="DI146" s="126"/>
      <c r="DJ146" s="126"/>
      <c r="DK146" s="126"/>
      <c r="DL146" s="126"/>
      <c r="DM146" s="126"/>
      <c r="DN146" s="126"/>
      <c r="DO146" s="126"/>
      <c r="DP146" s="126"/>
      <c r="DQ146" s="126"/>
      <c r="DR146" s="126"/>
      <c r="DS146" s="126"/>
      <c r="DT146" s="126"/>
      <c r="DU146" s="126"/>
      <c r="DV146" s="126"/>
      <c r="DW146" s="126"/>
      <c r="DX146" s="126"/>
      <c r="DY146" s="126"/>
      <c r="DZ146" s="126"/>
      <c r="EA146" s="126"/>
      <c r="EB146" s="126"/>
      <c r="EC146" s="126"/>
      <c r="ED146" s="126"/>
      <c r="EE146" s="126"/>
      <c r="EF146" s="126"/>
      <c r="EG146" s="126"/>
      <c r="EH146" s="126"/>
      <c r="EI146" s="126"/>
      <c r="EJ146" s="126"/>
      <c r="EK146" s="126"/>
      <c r="EL146" s="126"/>
      <c r="EM146" s="126"/>
      <c r="EN146" s="126"/>
      <c r="EO146" s="126"/>
      <c r="EP146" s="126"/>
      <c r="EQ146" s="126"/>
      <c r="ER146" s="126"/>
      <c r="ES146" s="88"/>
      <c r="ET146" s="89"/>
      <c r="EU146" s="89"/>
      <c r="EV146" s="89"/>
      <c r="EW146" s="89"/>
      <c r="EX146" s="89"/>
      <c r="EY146" s="89"/>
      <c r="EZ146" s="89"/>
      <c r="FA146" s="89"/>
      <c r="FB146" s="89"/>
      <c r="FC146" s="89"/>
      <c r="FD146" s="89"/>
      <c r="FE146" s="90"/>
    </row>
    <row r="147">
      <c r="A147" s="147" t="s">
        <v>281</v>
      </c>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30" t="s">
        <v>95</v>
      </c>
      <c r="BY147" s="31"/>
      <c r="BZ147" s="31"/>
      <c r="CA147" s="31"/>
      <c r="CB147" s="31"/>
      <c r="CC147" s="31"/>
      <c r="CD147" s="31"/>
      <c r="CE147" s="79"/>
      <c r="CF147" s="79" t="s">
        <v>93</v>
      </c>
      <c r="CG147" s="123"/>
      <c r="CH147" s="123"/>
      <c r="CI147" s="123"/>
      <c r="CJ147" s="123"/>
      <c r="CK147" s="123"/>
      <c r="CL147" s="123"/>
      <c r="CM147" s="123"/>
      <c r="CN147" s="123"/>
      <c r="CO147" s="123"/>
      <c r="CP147" s="123"/>
      <c r="CQ147" s="123"/>
      <c r="CR147" s="123"/>
      <c r="CS147" s="123" t="s">
        <v>282</v>
      </c>
      <c r="CT147" s="123"/>
      <c r="CU147" s="123"/>
      <c r="CV147" s="123"/>
      <c r="CW147" s="123"/>
      <c r="CX147" s="123"/>
      <c r="CY147" s="123"/>
      <c r="CZ147" s="123"/>
      <c r="DA147" s="123"/>
      <c r="DB147" s="123"/>
      <c r="DC147" s="123"/>
      <c r="DD147" s="123"/>
      <c r="DE147" s="123"/>
      <c r="DF147" s="126"/>
      <c r="DG147" s="126"/>
      <c r="DH147" s="126"/>
      <c r="DI147" s="126"/>
      <c r="DJ147" s="126"/>
      <c r="DK147" s="126"/>
      <c r="DL147" s="126"/>
      <c r="DM147" s="126"/>
      <c r="DN147" s="126"/>
      <c r="DO147" s="126"/>
      <c r="DP147" s="126"/>
      <c r="DQ147" s="126"/>
      <c r="DR147" s="126"/>
      <c r="DS147" s="126"/>
      <c r="DT147" s="126"/>
      <c r="DU147" s="126"/>
      <c r="DV147" s="126"/>
      <c r="DW147" s="126"/>
      <c r="DX147" s="126"/>
      <c r="DY147" s="126"/>
      <c r="DZ147" s="126"/>
      <c r="EA147" s="126"/>
      <c r="EB147" s="126"/>
      <c r="EC147" s="126"/>
      <c r="ED147" s="126"/>
      <c r="EE147" s="126"/>
      <c r="EF147" s="126"/>
      <c r="EG147" s="126"/>
      <c r="EH147" s="126"/>
      <c r="EI147" s="126"/>
      <c r="EJ147" s="126"/>
      <c r="EK147" s="126"/>
      <c r="EL147" s="126"/>
      <c r="EM147" s="126"/>
      <c r="EN147" s="126"/>
      <c r="EO147" s="126"/>
      <c r="EP147" s="126"/>
      <c r="EQ147" s="126"/>
      <c r="ER147" s="126"/>
      <c r="ES147" s="88"/>
      <c r="ET147" s="89"/>
      <c r="EU147" s="89"/>
      <c r="EV147" s="89"/>
      <c r="EW147" s="89"/>
      <c r="EX147" s="89"/>
      <c r="EY147" s="89"/>
      <c r="EZ147" s="89"/>
      <c r="FA147" s="89"/>
      <c r="FB147" s="89"/>
      <c r="FC147" s="89"/>
      <c r="FD147" s="89"/>
      <c r="FE147" s="90"/>
    </row>
    <row r="148" hidden="1">
      <c r="A148" s="147" t="s">
        <v>283</v>
      </c>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30" t="s">
        <v>95</v>
      </c>
      <c r="BY148" s="31"/>
      <c r="BZ148" s="31"/>
      <c r="CA148" s="31"/>
      <c r="CB148" s="31"/>
      <c r="CC148" s="31"/>
      <c r="CD148" s="31"/>
      <c r="CE148" s="79"/>
      <c r="CF148" s="79" t="s">
        <v>93</v>
      </c>
      <c r="CG148" s="123"/>
      <c r="CH148" s="123"/>
      <c r="CI148" s="123"/>
      <c r="CJ148" s="123"/>
      <c r="CK148" s="123"/>
      <c r="CL148" s="123"/>
      <c r="CM148" s="123"/>
      <c r="CN148" s="123"/>
      <c r="CO148" s="123"/>
      <c r="CP148" s="123"/>
      <c r="CQ148" s="123"/>
      <c r="CR148" s="123"/>
      <c r="CS148" s="123" t="s">
        <v>284</v>
      </c>
      <c r="CT148" s="123"/>
      <c r="CU148" s="123"/>
      <c r="CV148" s="123"/>
      <c r="CW148" s="123"/>
      <c r="CX148" s="123"/>
      <c r="CY148" s="123"/>
      <c r="CZ148" s="123"/>
      <c r="DA148" s="123"/>
      <c r="DB148" s="123"/>
      <c r="DC148" s="123"/>
      <c r="DD148" s="123"/>
      <c r="DE148" s="123"/>
      <c r="DF148" s="126"/>
      <c r="DG148" s="126"/>
      <c r="DH148" s="126"/>
      <c r="DI148" s="126"/>
      <c r="DJ148" s="126"/>
      <c r="DK148" s="126"/>
      <c r="DL148" s="126"/>
      <c r="DM148" s="126"/>
      <c r="DN148" s="126"/>
      <c r="DO148" s="126"/>
      <c r="DP148" s="126"/>
      <c r="DQ148" s="126"/>
      <c r="DR148" s="126"/>
      <c r="DS148" s="126"/>
      <c r="DT148" s="126"/>
      <c r="DU148" s="126"/>
      <c r="DV148" s="126"/>
      <c r="DW148" s="126"/>
      <c r="DX148" s="126"/>
      <c r="DY148" s="126"/>
      <c r="DZ148" s="126"/>
      <c r="EA148" s="126"/>
      <c r="EB148" s="126"/>
      <c r="EC148" s="126"/>
      <c r="ED148" s="126"/>
      <c r="EE148" s="126"/>
      <c r="EF148" s="126"/>
      <c r="EG148" s="126"/>
      <c r="EH148" s="126"/>
      <c r="EI148" s="126"/>
      <c r="EJ148" s="126"/>
      <c r="EK148" s="126"/>
      <c r="EL148" s="126"/>
      <c r="EM148" s="126"/>
      <c r="EN148" s="126"/>
      <c r="EO148" s="126"/>
      <c r="EP148" s="126"/>
      <c r="EQ148" s="126"/>
      <c r="ER148" s="126"/>
      <c r="ES148" s="88"/>
      <c r="ET148" s="89"/>
      <c r="EU148" s="89"/>
      <c r="EV148" s="89"/>
      <c r="EW148" s="89"/>
      <c r="EX148" s="89"/>
      <c r="EY148" s="89"/>
      <c r="EZ148" s="89"/>
      <c r="FA148" s="89"/>
      <c r="FB148" s="89"/>
      <c r="FC148" s="89"/>
      <c r="FD148" s="89"/>
      <c r="FE148" s="90"/>
    </row>
    <row r="149" ht="16.5" customHeight="1">
      <c r="A149" s="148" t="s">
        <v>96</v>
      </c>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43" t="s">
        <v>97</v>
      </c>
      <c r="BY149" s="25"/>
      <c r="BZ149" s="25"/>
      <c r="CA149" s="25"/>
      <c r="CB149" s="25"/>
      <c r="CC149" s="25"/>
      <c r="CD149" s="25"/>
      <c r="CE149" s="144"/>
      <c r="CF149" s="79" t="s">
        <v>98</v>
      </c>
      <c r="CG149" s="123"/>
      <c r="CH149" s="123"/>
      <c r="CI149" s="123"/>
      <c r="CJ149" s="123"/>
      <c r="CK149" s="123"/>
      <c r="CL149" s="123"/>
      <c r="CM149" s="123"/>
      <c r="CN149" s="123"/>
      <c r="CO149" s="123"/>
      <c r="CP149" s="123"/>
      <c r="CQ149" s="123"/>
      <c r="CR149" s="123"/>
      <c r="CS149" s="123" t="s">
        <v>98</v>
      </c>
      <c r="CT149" s="123"/>
      <c r="CU149" s="123"/>
      <c r="CV149" s="123"/>
      <c r="CW149" s="123"/>
      <c r="CX149" s="123"/>
      <c r="CY149" s="123"/>
      <c r="CZ149" s="123"/>
      <c r="DA149" s="123"/>
      <c r="DB149" s="123"/>
      <c r="DC149" s="123"/>
      <c r="DD149" s="123"/>
      <c r="DE149" s="123"/>
      <c r="DF149" s="124">
        <f>DF150+DF154</f>
        <v>0</v>
      </c>
      <c r="DG149" s="124"/>
      <c r="DH149" s="124"/>
      <c r="DI149" s="124"/>
      <c r="DJ149" s="124"/>
      <c r="DK149" s="124"/>
      <c r="DL149" s="124"/>
      <c r="DM149" s="124"/>
      <c r="DN149" s="124"/>
      <c r="DO149" s="124"/>
      <c r="DP149" s="124"/>
      <c r="DQ149" s="124"/>
      <c r="DR149" s="124"/>
      <c r="DS149" s="125">
        <f>DS150+DS154</f>
        <v>0</v>
      </c>
      <c r="DT149" s="125"/>
      <c r="DU149" s="125"/>
      <c r="DV149" s="125"/>
      <c r="DW149" s="125"/>
      <c r="DX149" s="125"/>
      <c r="DY149" s="125"/>
      <c r="DZ149" s="125"/>
      <c r="EA149" s="125"/>
      <c r="EB149" s="125"/>
      <c r="EC149" s="125"/>
      <c r="ED149" s="125"/>
      <c r="EE149" s="125"/>
      <c r="EF149" s="125">
        <f>EF150+EF154</f>
        <v>0</v>
      </c>
      <c r="EG149" s="125"/>
      <c r="EH149" s="125"/>
      <c r="EI149" s="125"/>
      <c r="EJ149" s="125"/>
      <c r="EK149" s="125"/>
      <c r="EL149" s="125"/>
      <c r="EM149" s="125"/>
      <c r="EN149" s="125"/>
      <c r="EO149" s="125"/>
      <c r="EP149" s="125"/>
      <c r="EQ149" s="125"/>
      <c r="ER149" s="125"/>
      <c r="ES149" s="88"/>
      <c r="ET149" s="89"/>
      <c r="EU149" s="89"/>
      <c r="EV149" s="89"/>
      <c r="EW149" s="89"/>
      <c r="EX149" s="89"/>
      <c r="EY149" s="89"/>
      <c r="EZ149" s="89"/>
      <c r="FA149" s="89"/>
      <c r="FB149" s="89"/>
      <c r="FC149" s="89"/>
      <c r="FD149" s="89"/>
      <c r="FE149" s="90"/>
    </row>
    <row r="150" ht="23.25" customHeight="1">
      <c r="A150" s="116" t="s">
        <v>285</v>
      </c>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30" t="s">
        <v>99</v>
      </c>
      <c r="BY150" s="31"/>
      <c r="BZ150" s="31"/>
      <c r="CA150" s="31"/>
      <c r="CB150" s="31"/>
      <c r="CC150" s="31"/>
      <c r="CD150" s="31"/>
      <c r="CE150" s="79"/>
      <c r="CF150" s="79" t="s">
        <v>98</v>
      </c>
      <c r="CG150" s="123"/>
      <c r="CH150" s="123"/>
      <c r="CI150" s="123"/>
      <c r="CJ150" s="123"/>
      <c r="CK150" s="123"/>
      <c r="CL150" s="123"/>
      <c r="CM150" s="123"/>
      <c r="CN150" s="123"/>
      <c r="CO150" s="123"/>
      <c r="CP150" s="123"/>
      <c r="CQ150" s="123"/>
      <c r="CR150" s="123"/>
      <c r="CS150" s="123"/>
      <c r="CT150" s="123"/>
      <c r="CU150" s="123"/>
      <c r="CV150" s="123"/>
      <c r="CW150" s="123"/>
      <c r="CX150" s="123"/>
      <c r="CY150" s="123"/>
      <c r="CZ150" s="123"/>
      <c r="DA150" s="123"/>
      <c r="DB150" s="123"/>
      <c r="DC150" s="123"/>
      <c r="DD150" s="123"/>
      <c r="DE150" s="123"/>
      <c r="DF150" s="125">
        <f>SUM(DF151:DR153)</f>
        <v>0</v>
      </c>
      <c r="DG150" s="125"/>
      <c r="DH150" s="125"/>
      <c r="DI150" s="125"/>
      <c r="DJ150" s="125"/>
      <c r="DK150" s="125"/>
      <c r="DL150" s="125"/>
      <c r="DM150" s="125"/>
      <c r="DN150" s="125"/>
      <c r="DO150" s="125"/>
      <c r="DP150" s="125"/>
      <c r="DQ150" s="125"/>
      <c r="DR150" s="125"/>
      <c r="DS150" s="125">
        <f>SUM(DS151:EE153)</f>
        <v>0</v>
      </c>
      <c r="DT150" s="125"/>
      <c r="DU150" s="125"/>
      <c r="DV150" s="125"/>
      <c r="DW150" s="125"/>
      <c r="DX150" s="125"/>
      <c r="DY150" s="125"/>
      <c r="DZ150" s="125"/>
      <c r="EA150" s="125"/>
      <c r="EB150" s="125"/>
      <c r="EC150" s="125"/>
      <c r="ED150" s="125"/>
      <c r="EE150" s="125"/>
      <c r="EF150" s="125">
        <f>SUM(EF151:ER153)</f>
        <v>0</v>
      </c>
      <c r="EG150" s="125"/>
      <c r="EH150" s="125"/>
      <c r="EI150" s="125"/>
      <c r="EJ150" s="125"/>
      <c r="EK150" s="125"/>
      <c r="EL150" s="125"/>
      <c r="EM150" s="125"/>
      <c r="EN150" s="125"/>
      <c r="EO150" s="125"/>
      <c r="EP150" s="125"/>
      <c r="EQ150" s="125"/>
      <c r="ER150" s="125"/>
      <c r="ES150" s="88"/>
      <c r="ET150" s="89"/>
      <c r="EU150" s="89"/>
      <c r="EV150" s="89"/>
      <c r="EW150" s="89"/>
      <c r="EX150" s="89"/>
      <c r="EY150" s="89"/>
      <c r="EZ150" s="89"/>
      <c r="FA150" s="89"/>
      <c r="FB150" s="89"/>
      <c r="FC150" s="89"/>
      <c r="FD150" s="89"/>
      <c r="FE150" s="90"/>
    </row>
    <row r="151">
      <c r="A151" s="116" t="s">
        <v>286</v>
      </c>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30" t="s">
        <v>99</v>
      </c>
      <c r="BY151" s="31"/>
      <c r="BZ151" s="31"/>
      <c r="CA151" s="31"/>
      <c r="CB151" s="31"/>
      <c r="CC151" s="31"/>
      <c r="CD151" s="31"/>
      <c r="CE151" s="79"/>
      <c r="CF151" s="79" t="s">
        <v>98</v>
      </c>
      <c r="CG151" s="123"/>
      <c r="CH151" s="123"/>
      <c r="CI151" s="123"/>
      <c r="CJ151" s="123"/>
      <c r="CK151" s="123"/>
      <c r="CL151" s="123"/>
      <c r="CM151" s="123"/>
      <c r="CN151" s="123"/>
      <c r="CO151" s="123"/>
      <c r="CP151" s="123"/>
      <c r="CQ151" s="123"/>
      <c r="CR151" s="123"/>
      <c r="CS151" s="123" t="s">
        <v>287</v>
      </c>
      <c r="CT151" s="123"/>
      <c r="CU151" s="123"/>
      <c r="CV151" s="123"/>
      <c r="CW151" s="123"/>
      <c r="CX151" s="123"/>
      <c r="CY151" s="123"/>
      <c r="CZ151" s="123"/>
      <c r="DA151" s="123"/>
      <c r="DB151" s="123"/>
      <c r="DC151" s="123"/>
      <c r="DD151" s="123"/>
      <c r="DE151" s="123"/>
      <c r="DF151" s="126"/>
      <c r="DG151" s="126"/>
      <c r="DH151" s="126"/>
      <c r="DI151" s="126"/>
      <c r="DJ151" s="126"/>
      <c r="DK151" s="126"/>
      <c r="DL151" s="126"/>
      <c r="DM151" s="126"/>
      <c r="DN151" s="126"/>
      <c r="DO151" s="126"/>
      <c r="DP151" s="126"/>
      <c r="DQ151" s="126"/>
      <c r="DR151" s="126"/>
      <c r="DS151" s="126"/>
      <c r="DT151" s="126"/>
      <c r="DU151" s="126"/>
      <c r="DV151" s="126"/>
      <c r="DW151" s="126"/>
      <c r="DX151" s="126"/>
      <c r="DY151" s="126"/>
      <c r="DZ151" s="126"/>
      <c r="EA151" s="126"/>
      <c r="EB151" s="126"/>
      <c r="EC151" s="126"/>
      <c r="ED151" s="126"/>
      <c r="EE151" s="126"/>
      <c r="EF151" s="126"/>
      <c r="EG151" s="126"/>
      <c r="EH151" s="126"/>
      <c r="EI151" s="126"/>
      <c r="EJ151" s="126"/>
      <c r="EK151" s="126"/>
      <c r="EL151" s="126"/>
      <c r="EM151" s="126"/>
      <c r="EN151" s="126"/>
      <c r="EO151" s="126"/>
      <c r="EP151" s="126"/>
      <c r="EQ151" s="126"/>
      <c r="ER151" s="126"/>
      <c r="ES151" s="88"/>
      <c r="ET151" s="89"/>
      <c r="EU151" s="89"/>
      <c r="EV151" s="89"/>
      <c r="EW151" s="89"/>
      <c r="EX151" s="89"/>
      <c r="EY151" s="89"/>
      <c r="EZ151" s="89"/>
      <c r="FA151" s="89"/>
      <c r="FB151" s="89"/>
      <c r="FC151" s="89"/>
      <c r="FD151" s="89"/>
      <c r="FE151" s="90"/>
    </row>
    <row r="152" ht="13.5" customHeight="1">
      <c r="A152" s="116" t="s">
        <v>288</v>
      </c>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30" t="s">
        <v>99</v>
      </c>
      <c r="BY152" s="31"/>
      <c r="BZ152" s="31"/>
      <c r="CA152" s="31"/>
      <c r="CB152" s="31"/>
      <c r="CC152" s="31"/>
      <c r="CD152" s="31"/>
      <c r="CE152" s="79"/>
      <c r="CF152" s="79" t="s">
        <v>98</v>
      </c>
      <c r="CG152" s="123"/>
      <c r="CH152" s="123"/>
      <c r="CI152" s="123"/>
      <c r="CJ152" s="123"/>
      <c r="CK152" s="123"/>
      <c r="CL152" s="123"/>
      <c r="CM152" s="123"/>
      <c r="CN152" s="123"/>
      <c r="CO152" s="123"/>
      <c r="CP152" s="123"/>
      <c r="CQ152" s="123"/>
      <c r="CR152" s="123"/>
      <c r="CS152" s="123" t="s">
        <v>289</v>
      </c>
      <c r="CT152" s="123"/>
      <c r="CU152" s="123"/>
      <c r="CV152" s="123"/>
      <c r="CW152" s="123"/>
      <c r="CX152" s="123"/>
      <c r="CY152" s="123"/>
      <c r="CZ152" s="123"/>
      <c r="DA152" s="123"/>
      <c r="DB152" s="123"/>
      <c r="DC152" s="123"/>
      <c r="DD152" s="123"/>
      <c r="DE152" s="123"/>
      <c r="DF152" s="126"/>
      <c r="DG152" s="126"/>
      <c r="DH152" s="126"/>
      <c r="DI152" s="126"/>
      <c r="DJ152" s="126"/>
      <c r="DK152" s="126"/>
      <c r="DL152" s="126"/>
      <c r="DM152" s="126"/>
      <c r="DN152" s="126"/>
      <c r="DO152" s="126"/>
      <c r="DP152" s="126"/>
      <c r="DQ152" s="126"/>
      <c r="DR152" s="126"/>
      <c r="DS152" s="126"/>
      <c r="DT152" s="126"/>
      <c r="DU152" s="126"/>
      <c r="DV152" s="126"/>
      <c r="DW152" s="126"/>
      <c r="DX152" s="126"/>
      <c r="DY152" s="126"/>
      <c r="DZ152" s="126"/>
      <c r="EA152" s="126"/>
      <c r="EB152" s="126"/>
      <c r="EC152" s="126"/>
      <c r="ED152" s="126"/>
      <c r="EE152" s="126"/>
      <c r="EF152" s="126"/>
      <c r="EG152" s="126"/>
      <c r="EH152" s="126"/>
      <c r="EI152" s="126"/>
      <c r="EJ152" s="126"/>
      <c r="EK152" s="126"/>
      <c r="EL152" s="126"/>
      <c r="EM152" s="126"/>
      <c r="EN152" s="126"/>
      <c r="EO152" s="126"/>
      <c r="EP152" s="126"/>
      <c r="EQ152" s="126"/>
      <c r="ER152" s="126"/>
      <c r="ES152" s="88"/>
      <c r="ET152" s="89"/>
      <c r="EU152" s="89"/>
      <c r="EV152" s="89"/>
      <c r="EW152" s="89"/>
      <c r="EX152" s="89"/>
      <c r="EY152" s="89"/>
      <c r="EZ152" s="89"/>
      <c r="FA152" s="89"/>
      <c r="FB152" s="89"/>
      <c r="FC152" s="89"/>
      <c r="FD152" s="89"/>
      <c r="FE152" s="90"/>
    </row>
    <row r="153">
      <c r="A153" s="116" t="s">
        <v>290</v>
      </c>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30" t="s">
        <v>99</v>
      </c>
      <c r="BY153" s="31"/>
      <c r="BZ153" s="31"/>
      <c r="CA153" s="31"/>
      <c r="CB153" s="31"/>
      <c r="CC153" s="31"/>
      <c r="CD153" s="31"/>
      <c r="CE153" s="79"/>
      <c r="CF153" s="79" t="s">
        <v>98</v>
      </c>
      <c r="CG153" s="123"/>
      <c r="CH153" s="123"/>
      <c r="CI153" s="123"/>
      <c r="CJ153" s="123"/>
      <c r="CK153" s="123"/>
      <c r="CL153" s="123"/>
      <c r="CM153" s="123"/>
      <c r="CN153" s="123"/>
      <c r="CO153" s="123"/>
      <c r="CP153" s="123"/>
      <c r="CQ153" s="123"/>
      <c r="CR153" s="123"/>
      <c r="CS153" s="123" t="s">
        <v>291</v>
      </c>
      <c r="CT153" s="123"/>
      <c r="CU153" s="123"/>
      <c r="CV153" s="123"/>
      <c r="CW153" s="123"/>
      <c r="CX153" s="123"/>
      <c r="CY153" s="123"/>
      <c r="CZ153" s="123"/>
      <c r="DA153" s="123"/>
      <c r="DB153" s="123"/>
      <c r="DC153" s="123"/>
      <c r="DD153" s="123"/>
      <c r="DE153" s="123"/>
      <c r="DF153" s="126"/>
      <c r="DG153" s="126"/>
      <c r="DH153" s="126"/>
      <c r="DI153" s="126"/>
      <c r="DJ153" s="126"/>
      <c r="DK153" s="126"/>
      <c r="DL153" s="126"/>
      <c r="DM153" s="126"/>
      <c r="DN153" s="126"/>
      <c r="DO153" s="126"/>
      <c r="DP153" s="126"/>
      <c r="DQ153" s="126"/>
      <c r="DR153" s="126"/>
      <c r="DS153" s="126"/>
      <c r="DT153" s="126"/>
      <c r="DU153" s="126"/>
      <c r="DV153" s="126"/>
      <c r="DW153" s="126"/>
      <c r="DX153" s="126"/>
      <c r="DY153" s="126"/>
      <c r="DZ153" s="126"/>
      <c r="EA153" s="126"/>
      <c r="EB153" s="126"/>
      <c r="EC153" s="126"/>
      <c r="ED153" s="126"/>
      <c r="EE153" s="126"/>
      <c r="EF153" s="126"/>
      <c r="EG153" s="126"/>
      <c r="EH153" s="126"/>
      <c r="EI153" s="126"/>
      <c r="EJ153" s="126"/>
      <c r="EK153" s="126"/>
      <c r="EL153" s="126"/>
      <c r="EM153" s="126"/>
      <c r="EN153" s="126"/>
      <c r="EO153" s="126"/>
      <c r="EP153" s="126"/>
      <c r="EQ153" s="126"/>
      <c r="ER153" s="126"/>
      <c r="ES153" s="88"/>
      <c r="ET153" s="89"/>
      <c r="EU153" s="89"/>
      <c r="EV153" s="89"/>
      <c r="EW153" s="89"/>
      <c r="EX153" s="89"/>
      <c r="EY153" s="89"/>
      <c r="EZ153" s="89"/>
      <c r="FA153" s="89"/>
      <c r="FB153" s="89"/>
      <c r="FC153" s="89"/>
      <c r="FD153" s="89"/>
      <c r="FE153" s="90"/>
    </row>
    <row r="154" ht="12" customHeight="1">
      <c r="A154" s="149" t="s">
        <v>101</v>
      </c>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1"/>
      <c r="BX154" s="30" t="s">
        <v>102</v>
      </c>
      <c r="BY154" s="31"/>
      <c r="BZ154" s="31"/>
      <c r="CA154" s="31"/>
      <c r="CB154" s="31"/>
      <c r="CC154" s="31"/>
      <c r="CD154" s="31"/>
      <c r="CE154" s="79"/>
      <c r="CF154" s="79" t="s">
        <v>98</v>
      </c>
      <c r="CG154" s="123"/>
      <c r="CH154" s="123"/>
      <c r="CI154" s="123"/>
      <c r="CJ154" s="123"/>
      <c r="CK154" s="123"/>
      <c r="CL154" s="123"/>
      <c r="CM154" s="123"/>
      <c r="CN154" s="123"/>
      <c r="CO154" s="123"/>
      <c r="CP154" s="123"/>
      <c r="CQ154" s="123"/>
      <c r="CR154" s="123"/>
      <c r="CS154" s="123"/>
      <c r="CT154" s="123"/>
      <c r="CU154" s="123"/>
      <c r="CV154" s="123"/>
      <c r="CW154" s="123"/>
      <c r="CX154" s="123"/>
      <c r="CY154" s="123"/>
      <c r="CZ154" s="123"/>
      <c r="DA154" s="123"/>
      <c r="DB154" s="123"/>
      <c r="DC154" s="123"/>
      <c r="DD154" s="123"/>
      <c r="DE154" s="123"/>
      <c r="DF154" s="124">
        <f>SUM(DF155:DR160)</f>
        <v>0</v>
      </c>
      <c r="DG154" s="124"/>
      <c r="DH154" s="124"/>
      <c r="DI154" s="124"/>
      <c r="DJ154" s="124"/>
      <c r="DK154" s="124"/>
      <c r="DL154" s="124"/>
      <c r="DM154" s="124"/>
      <c r="DN154" s="124"/>
      <c r="DO154" s="124"/>
      <c r="DP154" s="124"/>
      <c r="DQ154" s="124"/>
      <c r="DR154" s="124"/>
      <c r="DS154" s="125">
        <f>SUM(DS155:EE160)</f>
        <v>0</v>
      </c>
      <c r="DT154" s="125"/>
      <c r="DU154" s="125"/>
      <c r="DV154" s="125"/>
      <c r="DW154" s="125"/>
      <c r="DX154" s="125"/>
      <c r="DY154" s="125"/>
      <c r="DZ154" s="125"/>
      <c r="EA154" s="125"/>
      <c r="EB154" s="125"/>
      <c r="EC154" s="125"/>
      <c r="ED154" s="125"/>
      <c r="EE154" s="125"/>
      <c r="EF154" s="125">
        <f t="shared" ref="EF154:EF161" si="0">SUM(EF155:ER160)</f>
        <v>0</v>
      </c>
      <c r="EG154" s="125"/>
      <c r="EH154" s="125"/>
      <c r="EI154" s="125"/>
      <c r="EJ154" s="125"/>
      <c r="EK154" s="125"/>
      <c r="EL154" s="125"/>
      <c r="EM154" s="125"/>
      <c r="EN154" s="125"/>
      <c r="EO154" s="125"/>
      <c r="EP154" s="125"/>
      <c r="EQ154" s="125"/>
      <c r="ER154" s="125"/>
      <c r="ES154" s="81"/>
      <c r="ET154" s="82"/>
      <c r="EU154" s="82"/>
      <c r="EV154" s="82"/>
      <c r="EW154" s="82"/>
      <c r="EX154" s="82"/>
      <c r="EY154" s="82"/>
      <c r="EZ154" s="82"/>
      <c r="FA154" s="82"/>
      <c r="FB154" s="82"/>
      <c r="FC154" s="82"/>
      <c r="FD154" s="82"/>
      <c r="FE154" s="84"/>
    </row>
    <row r="155" ht="12.75" customHeight="1">
      <c r="A155" s="111" t="s">
        <v>292</v>
      </c>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52"/>
      <c r="BX155" s="30" t="s">
        <v>102</v>
      </c>
      <c r="BY155" s="31"/>
      <c r="BZ155" s="31"/>
      <c r="CA155" s="31"/>
      <c r="CB155" s="31"/>
      <c r="CC155" s="31"/>
      <c r="CD155" s="31"/>
      <c r="CE155" s="79"/>
      <c r="CF155" s="79" t="s">
        <v>98</v>
      </c>
      <c r="CG155" s="123"/>
      <c r="CH155" s="123"/>
      <c r="CI155" s="123"/>
      <c r="CJ155" s="123"/>
      <c r="CK155" s="123"/>
      <c r="CL155" s="123"/>
      <c r="CM155" s="123"/>
      <c r="CN155" s="123"/>
      <c r="CO155" s="123"/>
      <c r="CP155" s="123"/>
      <c r="CQ155" s="123"/>
      <c r="CR155" s="123"/>
      <c r="CS155" s="123" t="s">
        <v>293</v>
      </c>
      <c r="CT155" s="123"/>
      <c r="CU155" s="123"/>
      <c r="CV155" s="123"/>
      <c r="CW155" s="123"/>
      <c r="CX155" s="123"/>
      <c r="CY155" s="123"/>
      <c r="CZ155" s="123"/>
      <c r="DA155" s="123"/>
      <c r="DB155" s="123"/>
      <c r="DC155" s="123"/>
      <c r="DD155" s="123"/>
      <c r="DE155" s="123"/>
      <c r="DF155" s="126"/>
      <c r="DG155" s="126"/>
      <c r="DH155" s="126"/>
      <c r="DI155" s="126"/>
      <c r="DJ155" s="126"/>
      <c r="DK155" s="126"/>
      <c r="DL155" s="126"/>
      <c r="DM155" s="126"/>
      <c r="DN155" s="126"/>
      <c r="DO155" s="126"/>
      <c r="DP155" s="126"/>
      <c r="DQ155" s="126"/>
      <c r="DR155" s="126"/>
      <c r="DS155" s="126"/>
      <c r="DT155" s="126"/>
      <c r="DU155" s="126"/>
      <c r="DV155" s="126"/>
      <c r="DW155" s="126"/>
      <c r="DX155" s="126"/>
      <c r="DY155" s="126"/>
      <c r="DZ155" s="126"/>
      <c r="EA155" s="126"/>
      <c r="EB155" s="126"/>
      <c r="EC155" s="126"/>
      <c r="ED155" s="126"/>
      <c r="EE155" s="126"/>
      <c r="EF155" s="126"/>
      <c r="EG155" s="126"/>
      <c r="EH155" s="126"/>
      <c r="EI155" s="126"/>
      <c r="EJ155" s="126"/>
      <c r="EK155" s="126"/>
      <c r="EL155" s="126"/>
      <c r="EM155" s="126"/>
      <c r="EN155" s="126"/>
      <c r="EO155" s="126"/>
      <c r="EP155" s="126"/>
      <c r="EQ155" s="126"/>
      <c r="ER155" s="126"/>
      <c r="ES155" s="88"/>
      <c r="ET155" s="89"/>
      <c r="EU155" s="89"/>
      <c r="EV155" s="89"/>
      <c r="EW155" s="89"/>
      <c r="EX155" s="89"/>
      <c r="EY155" s="89"/>
      <c r="EZ155" s="89"/>
      <c r="FA155" s="89"/>
      <c r="FB155" s="89"/>
      <c r="FC155" s="89"/>
      <c r="FD155" s="89"/>
      <c r="FE155" s="90"/>
    </row>
    <row r="156" ht="22.5" customHeight="1">
      <c r="A156" s="116" t="s">
        <v>294</v>
      </c>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30" t="s">
        <v>102</v>
      </c>
      <c r="BY156" s="31"/>
      <c r="BZ156" s="31"/>
      <c r="CA156" s="31"/>
      <c r="CB156" s="31"/>
      <c r="CC156" s="31"/>
      <c r="CD156" s="31"/>
      <c r="CE156" s="79"/>
      <c r="CF156" s="79" t="s">
        <v>98</v>
      </c>
      <c r="CG156" s="123"/>
      <c r="CH156" s="123"/>
      <c r="CI156" s="123"/>
      <c r="CJ156" s="123"/>
      <c r="CK156" s="123"/>
      <c r="CL156" s="123"/>
      <c r="CM156" s="123"/>
      <c r="CN156" s="123"/>
      <c r="CO156" s="123"/>
      <c r="CP156" s="123"/>
      <c r="CQ156" s="123"/>
      <c r="CR156" s="123"/>
      <c r="CS156" s="123" t="s">
        <v>295</v>
      </c>
      <c r="CT156" s="123"/>
      <c r="CU156" s="123"/>
      <c r="CV156" s="123"/>
      <c r="CW156" s="123"/>
      <c r="CX156" s="123"/>
      <c r="CY156" s="123"/>
      <c r="CZ156" s="123"/>
      <c r="DA156" s="123"/>
      <c r="DB156" s="123"/>
      <c r="DC156" s="123"/>
      <c r="DD156" s="123"/>
      <c r="DE156" s="123"/>
      <c r="DF156" s="125"/>
      <c r="DG156" s="126"/>
      <c r="DH156" s="126"/>
      <c r="DI156" s="126"/>
      <c r="DJ156" s="126"/>
      <c r="DK156" s="126"/>
      <c r="DL156" s="126"/>
      <c r="DM156" s="126"/>
      <c r="DN156" s="126"/>
      <c r="DO156" s="126"/>
      <c r="DP156" s="126"/>
      <c r="DQ156" s="126"/>
      <c r="DR156" s="126"/>
      <c r="DS156" s="126"/>
      <c r="DT156" s="126"/>
      <c r="DU156" s="126"/>
      <c r="DV156" s="126"/>
      <c r="DW156" s="126"/>
      <c r="DX156" s="126"/>
      <c r="DY156" s="126"/>
      <c r="DZ156" s="126"/>
      <c r="EA156" s="126"/>
      <c r="EB156" s="126"/>
      <c r="EC156" s="126"/>
      <c r="ED156" s="126"/>
      <c r="EE156" s="126"/>
      <c r="EF156" s="126"/>
      <c r="EG156" s="126"/>
      <c r="EH156" s="126"/>
      <c r="EI156" s="126"/>
      <c r="EJ156" s="126"/>
      <c r="EK156" s="126"/>
      <c r="EL156" s="126"/>
      <c r="EM156" s="126"/>
      <c r="EN156" s="126"/>
      <c r="EO156" s="126"/>
      <c r="EP156" s="126"/>
      <c r="EQ156" s="126"/>
      <c r="ER156" s="126"/>
      <c r="ES156" s="88"/>
      <c r="ET156" s="89"/>
      <c r="EU156" s="89"/>
      <c r="EV156" s="89"/>
      <c r="EW156" s="89"/>
      <c r="EX156" s="89"/>
      <c r="EY156" s="89"/>
      <c r="EZ156" s="89"/>
      <c r="FA156" s="89"/>
      <c r="FB156" s="89"/>
      <c r="FC156" s="89"/>
      <c r="FD156" s="89"/>
      <c r="FE156" s="90"/>
    </row>
    <row r="157">
      <c r="A157" s="116" t="s">
        <v>290</v>
      </c>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30" t="s">
        <v>102</v>
      </c>
      <c r="BY157" s="31"/>
      <c r="BZ157" s="31"/>
      <c r="CA157" s="31"/>
      <c r="CB157" s="31"/>
      <c r="CC157" s="31"/>
      <c r="CD157" s="31"/>
      <c r="CE157" s="79"/>
      <c r="CF157" s="79" t="s">
        <v>98</v>
      </c>
      <c r="CG157" s="123"/>
      <c r="CH157" s="123"/>
      <c r="CI157" s="123"/>
      <c r="CJ157" s="123"/>
      <c r="CK157" s="123"/>
      <c r="CL157" s="123"/>
      <c r="CM157" s="123"/>
      <c r="CN157" s="123"/>
      <c r="CO157" s="123"/>
      <c r="CP157" s="123"/>
      <c r="CQ157" s="123"/>
      <c r="CR157" s="123"/>
      <c r="CS157" s="123" t="s">
        <v>296</v>
      </c>
      <c r="CT157" s="123"/>
      <c r="CU157" s="123"/>
      <c r="CV157" s="123"/>
      <c r="CW157" s="123"/>
      <c r="CX157" s="123"/>
      <c r="CY157" s="123"/>
      <c r="CZ157" s="123"/>
      <c r="DA157" s="123"/>
      <c r="DB157" s="123"/>
      <c r="DC157" s="123"/>
      <c r="DD157" s="123"/>
      <c r="DE157" s="123"/>
      <c r="DF157" s="126"/>
      <c r="DG157" s="126"/>
      <c r="DH157" s="126"/>
      <c r="DI157" s="126"/>
      <c r="DJ157" s="126"/>
      <c r="DK157" s="126"/>
      <c r="DL157" s="126"/>
      <c r="DM157" s="126"/>
      <c r="DN157" s="126"/>
      <c r="DO157" s="126"/>
      <c r="DP157" s="126"/>
      <c r="DQ157" s="126"/>
      <c r="DR157" s="126"/>
      <c r="DS157" s="126"/>
      <c r="DT157" s="126"/>
      <c r="DU157" s="126"/>
      <c r="DV157" s="126"/>
      <c r="DW157" s="126"/>
      <c r="DX157" s="126"/>
      <c r="DY157" s="126"/>
      <c r="DZ157" s="126"/>
      <c r="EA157" s="126"/>
      <c r="EB157" s="126"/>
      <c r="EC157" s="126"/>
      <c r="ED157" s="126"/>
      <c r="EE157" s="126"/>
      <c r="EF157" s="126"/>
      <c r="EG157" s="126"/>
      <c r="EH157" s="126"/>
      <c r="EI157" s="126"/>
      <c r="EJ157" s="126"/>
      <c r="EK157" s="126"/>
      <c r="EL157" s="126"/>
      <c r="EM157" s="126"/>
      <c r="EN157" s="126"/>
      <c r="EO157" s="126"/>
      <c r="EP157" s="126"/>
      <c r="EQ157" s="126"/>
      <c r="ER157" s="126"/>
      <c r="ES157" s="88"/>
      <c r="ET157" s="89"/>
      <c r="EU157" s="89"/>
      <c r="EV157" s="89"/>
      <c r="EW157" s="89"/>
      <c r="EX157" s="89"/>
      <c r="EY157" s="89"/>
      <c r="EZ157" s="89"/>
      <c r="FA157" s="89"/>
      <c r="FB157" s="89"/>
      <c r="FC157" s="89"/>
      <c r="FD157" s="89"/>
      <c r="FE157" s="90"/>
    </row>
    <row r="158" ht="14.25" customHeight="1">
      <c r="A158" s="116" t="s">
        <v>297</v>
      </c>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30" t="s">
        <v>102</v>
      </c>
      <c r="BY158" s="31"/>
      <c r="BZ158" s="31"/>
      <c r="CA158" s="31"/>
      <c r="CB158" s="31"/>
      <c r="CC158" s="31"/>
      <c r="CD158" s="31"/>
      <c r="CE158" s="79"/>
      <c r="CF158" s="79" t="s">
        <v>98</v>
      </c>
      <c r="CG158" s="123"/>
      <c r="CH158" s="123"/>
      <c r="CI158" s="123"/>
      <c r="CJ158" s="123"/>
      <c r="CK158" s="123"/>
      <c r="CL158" s="123"/>
      <c r="CM158" s="123"/>
      <c r="CN158" s="123"/>
      <c r="CO158" s="123"/>
      <c r="CP158" s="123"/>
      <c r="CQ158" s="123"/>
      <c r="CR158" s="123"/>
      <c r="CS158" s="123" t="s">
        <v>298</v>
      </c>
      <c r="CT158" s="123"/>
      <c r="CU158" s="123"/>
      <c r="CV158" s="123"/>
      <c r="CW158" s="123"/>
      <c r="CX158" s="123"/>
      <c r="CY158" s="123"/>
      <c r="CZ158" s="123"/>
      <c r="DA158" s="123"/>
      <c r="DB158" s="123"/>
      <c r="DC158" s="123"/>
      <c r="DD158" s="123"/>
      <c r="DE158" s="123"/>
      <c r="DF158" s="126"/>
      <c r="DG158" s="126"/>
      <c r="DH158" s="126"/>
      <c r="DI158" s="126"/>
      <c r="DJ158" s="126"/>
      <c r="DK158" s="126"/>
      <c r="DL158" s="126"/>
      <c r="DM158" s="126"/>
      <c r="DN158" s="126"/>
      <c r="DO158" s="126"/>
      <c r="DP158" s="126"/>
      <c r="DQ158" s="126"/>
      <c r="DR158" s="126"/>
      <c r="DS158" s="126"/>
      <c r="DT158" s="126"/>
      <c r="DU158" s="126"/>
      <c r="DV158" s="126"/>
      <c r="DW158" s="126"/>
      <c r="DX158" s="126"/>
      <c r="DY158" s="126"/>
      <c r="DZ158" s="126"/>
      <c r="EA158" s="126"/>
      <c r="EB158" s="126"/>
      <c r="EC158" s="126"/>
      <c r="ED158" s="126"/>
      <c r="EE158" s="126"/>
      <c r="EF158" s="126"/>
      <c r="EG158" s="126"/>
      <c r="EH158" s="126"/>
      <c r="EI158" s="126"/>
      <c r="EJ158" s="126"/>
      <c r="EK158" s="126"/>
      <c r="EL158" s="126"/>
      <c r="EM158" s="126"/>
      <c r="EN158" s="126"/>
      <c r="EO158" s="126"/>
      <c r="EP158" s="126"/>
      <c r="EQ158" s="126"/>
      <c r="ER158" s="126"/>
      <c r="ES158" s="88"/>
      <c r="ET158" s="89"/>
      <c r="EU158" s="89"/>
      <c r="EV158" s="89"/>
      <c r="EW158" s="89"/>
      <c r="EX158" s="89"/>
      <c r="EY158" s="89"/>
      <c r="EZ158" s="89"/>
      <c r="FA158" s="89"/>
      <c r="FB158" s="89"/>
      <c r="FC158" s="89"/>
      <c r="FD158" s="89"/>
      <c r="FE158" s="90"/>
    </row>
    <row r="159" ht="24" customHeight="1">
      <c r="A159" s="116" t="s">
        <v>299</v>
      </c>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30" t="s">
        <v>102</v>
      </c>
      <c r="BY159" s="31"/>
      <c r="BZ159" s="31"/>
      <c r="CA159" s="31"/>
      <c r="CB159" s="31"/>
      <c r="CC159" s="31"/>
      <c r="CD159" s="31"/>
      <c r="CE159" s="79"/>
      <c r="CF159" s="79" t="s">
        <v>98</v>
      </c>
      <c r="CG159" s="123"/>
      <c r="CH159" s="123"/>
      <c r="CI159" s="123"/>
      <c r="CJ159" s="123"/>
      <c r="CK159" s="123"/>
      <c r="CL159" s="123"/>
      <c r="CM159" s="123"/>
      <c r="CN159" s="123"/>
      <c r="CO159" s="123"/>
      <c r="CP159" s="123"/>
      <c r="CQ159" s="123"/>
      <c r="CR159" s="123"/>
      <c r="CS159" s="123" t="s">
        <v>300</v>
      </c>
      <c r="CT159" s="123"/>
      <c r="CU159" s="123"/>
      <c r="CV159" s="123"/>
      <c r="CW159" s="123"/>
      <c r="CX159" s="123"/>
      <c r="CY159" s="123"/>
      <c r="CZ159" s="123"/>
      <c r="DA159" s="123"/>
      <c r="DB159" s="123"/>
      <c r="DC159" s="123"/>
      <c r="DD159" s="123"/>
      <c r="DE159" s="123"/>
      <c r="DF159" s="126"/>
      <c r="DG159" s="126"/>
      <c r="DH159" s="126"/>
      <c r="DI159" s="126"/>
      <c r="DJ159" s="126"/>
      <c r="DK159" s="126"/>
      <c r="DL159" s="126"/>
      <c r="DM159" s="126"/>
      <c r="DN159" s="126"/>
      <c r="DO159" s="126"/>
      <c r="DP159" s="126"/>
      <c r="DQ159" s="126"/>
      <c r="DR159" s="126"/>
      <c r="DS159" s="126"/>
      <c r="DT159" s="126"/>
      <c r="DU159" s="126"/>
      <c r="DV159" s="126"/>
      <c r="DW159" s="126"/>
      <c r="DX159" s="126"/>
      <c r="DY159" s="126"/>
      <c r="DZ159" s="126"/>
      <c r="EA159" s="126"/>
      <c r="EB159" s="126"/>
      <c r="EC159" s="126"/>
      <c r="ED159" s="126"/>
      <c r="EE159" s="126"/>
      <c r="EF159" s="126"/>
      <c r="EG159" s="126"/>
      <c r="EH159" s="126"/>
      <c r="EI159" s="126"/>
      <c r="EJ159" s="126"/>
      <c r="EK159" s="126"/>
      <c r="EL159" s="126"/>
      <c r="EM159" s="126"/>
      <c r="EN159" s="126"/>
      <c r="EO159" s="126"/>
      <c r="EP159" s="126"/>
      <c r="EQ159" s="126"/>
      <c r="ER159" s="126"/>
      <c r="ES159" s="88"/>
      <c r="ET159" s="89"/>
      <c r="EU159" s="89"/>
      <c r="EV159" s="89"/>
      <c r="EW159" s="89"/>
      <c r="EX159" s="89"/>
      <c r="EY159" s="89"/>
      <c r="EZ159" s="89"/>
      <c r="FA159" s="89"/>
      <c r="FB159" s="89"/>
      <c r="FC159" s="89"/>
      <c r="FD159" s="89"/>
      <c r="FE159" s="90"/>
    </row>
    <row r="160">
      <c r="A160" s="116" t="s">
        <v>301</v>
      </c>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30" t="s">
        <v>102</v>
      </c>
      <c r="BY160" s="31"/>
      <c r="BZ160" s="31"/>
      <c r="CA160" s="31"/>
      <c r="CB160" s="31"/>
      <c r="CC160" s="31"/>
      <c r="CD160" s="31"/>
      <c r="CE160" s="79"/>
      <c r="CF160" s="79" t="s">
        <v>98</v>
      </c>
      <c r="CG160" s="123"/>
      <c r="CH160" s="123"/>
      <c r="CI160" s="123"/>
      <c r="CJ160" s="123"/>
      <c r="CK160" s="123"/>
      <c r="CL160" s="123"/>
      <c r="CM160" s="123"/>
      <c r="CN160" s="123"/>
      <c r="CO160" s="123"/>
      <c r="CP160" s="123"/>
      <c r="CQ160" s="123"/>
      <c r="CR160" s="123"/>
      <c r="CS160" s="123" t="s">
        <v>302</v>
      </c>
      <c r="CT160" s="123"/>
      <c r="CU160" s="123"/>
      <c r="CV160" s="123"/>
      <c r="CW160" s="123"/>
      <c r="CX160" s="123"/>
      <c r="CY160" s="123"/>
      <c r="CZ160" s="123"/>
      <c r="DA160" s="123"/>
      <c r="DB160" s="123"/>
      <c r="DC160" s="123"/>
      <c r="DD160" s="123"/>
      <c r="DE160" s="123"/>
      <c r="DF160" s="126"/>
      <c r="DG160" s="126"/>
      <c r="DH160" s="126"/>
      <c r="DI160" s="126"/>
      <c r="DJ160" s="126"/>
      <c r="DK160" s="126"/>
      <c r="DL160" s="126"/>
      <c r="DM160" s="126"/>
      <c r="DN160" s="126"/>
      <c r="DO160" s="126"/>
      <c r="DP160" s="126"/>
      <c r="DQ160" s="126"/>
      <c r="DR160" s="126"/>
      <c r="DS160" s="126"/>
      <c r="DT160" s="126"/>
      <c r="DU160" s="126"/>
      <c r="DV160" s="126"/>
      <c r="DW160" s="126"/>
      <c r="DX160" s="126"/>
      <c r="DY160" s="126"/>
      <c r="DZ160" s="126"/>
      <c r="EA160" s="126"/>
      <c r="EB160" s="126"/>
      <c r="EC160" s="126"/>
      <c r="ED160" s="126"/>
      <c r="EE160" s="126"/>
      <c r="EF160" s="126"/>
      <c r="EG160" s="126"/>
      <c r="EH160" s="126"/>
      <c r="EI160" s="126"/>
      <c r="EJ160" s="126"/>
      <c r="EK160" s="126"/>
      <c r="EL160" s="126"/>
      <c r="EM160" s="126"/>
      <c r="EN160" s="126"/>
      <c r="EO160" s="126"/>
      <c r="EP160" s="126"/>
      <c r="EQ160" s="126"/>
      <c r="ER160" s="126"/>
      <c r="ES160" s="88"/>
      <c r="ET160" s="89"/>
      <c r="EU160" s="89"/>
      <c r="EV160" s="89"/>
      <c r="EW160" s="89"/>
      <c r="EX160" s="89"/>
      <c r="EY160" s="89"/>
      <c r="EZ160" s="89"/>
      <c r="FA160" s="89"/>
      <c r="FB160" s="89"/>
      <c r="FC160" s="89"/>
      <c r="FD160" s="89"/>
      <c r="FE160" s="90"/>
    </row>
    <row r="161" ht="12.75" customHeight="1">
      <c r="A161" s="100" t="s">
        <v>103</v>
      </c>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43" t="s">
        <v>104</v>
      </c>
      <c r="BY161" s="25"/>
      <c r="BZ161" s="25"/>
      <c r="CA161" s="25"/>
      <c r="CB161" s="25"/>
      <c r="CC161" s="25"/>
      <c r="CD161" s="25"/>
      <c r="CE161" s="144"/>
      <c r="CF161" s="79" t="s">
        <v>105</v>
      </c>
      <c r="CG161" s="123"/>
      <c r="CH161" s="123"/>
      <c r="CI161" s="123"/>
      <c r="CJ161" s="123"/>
      <c r="CK161" s="123"/>
      <c r="CL161" s="123"/>
      <c r="CM161" s="123"/>
      <c r="CN161" s="123"/>
      <c r="CO161" s="123"/>
      <c r="CP161" s="123"/>
      <c r="CQ161" s="123"/>
      <c r="CR161" s="123"/>
      <c r="CS161" s="123"/>
      <c r="CT161" s="123"/>
      <c r="CU161" s="123"/>
      <c r="CV161" s="123"/>
      <c r="CW161" s="123"/>
      <c r="CX161" s="123"/>
      <c r="CY161" s="123"/>
      <c r="CZ161" s="123"/>
      <c r="DA161" s="123"/>
      <c r="DB161" s="123"/>
      <c r="DC161" s="123"/>
      <c r="DD161" s="123"/>
      <c r="DE161" s="123"/>
      <c r="DF161" s="125">
        <f>SUM(DF162:DR167)</f>
        <v>0</v>
      </c>
      <c r="DG161" s="125"/>
      <c r="DH161" s="125"/>
      <c r="DI161" s="125"/>
      <c r="DJ161" s="125"/>
      <c r="DK161" s="125"/>
      <c r="DL161" s="125"/>
      <c r="DM161" s="125"/>
      <c r="DN161" s="125"/>
      <c r="DO161" s="125"/>
      <c r="DP161" s="125"/>
      <c r="DQ161" s="125"/>
      <c r="DR161" s="125"/>
      <c r="DS161" s="125">
        <f>SUM(DS162:EE167)</f>
        <v>0</v>
      </c>
      <c r="DT161" s="125"/>
      <c r="DU161" s="125"/>
      <c r="DV161" s="125"/>
      <c r="DW161" s="125"/>
      <c r="DX161" s="125"/>
      <c r="DY161" s="125"/>
      <c r="DZ161" s="125"/>
      <c r="EA161" s="125"/>
      <c r="EB161" s="125"/>
      <c r="EC161" s="125"/>
      <c r="ED161" s="125"/>
      <c r="EE161" s="125"/>
      <c r="EF161" s="125">
        <f t="shared" si="0"/>
        <v>0</v>
      </c>
      <c r="EG161" s="125"/>
      <c r="EH161" s="125"/>
      <c r="EI161" s="125"/>
      <c r="EJ161" s="125"/>
      <c r="EK161" s="125"/>
      <c r="EL161" s="125"/>
      <c r="EM161" s="125"/>
      <c r="EN161" s="125"/>
      <c r="EO161" s="125"/>
      <c r="EP161" s="125"/>
      <c r="EQ161" s="125"/>
      <c r="ER161" s="125"/>
      <c r="ES161" s="88"/>
      <c r="ET161" s="89"/>
      <c r="EU161" s="89"/>
      <c r="EV161" s="89"/>
      <c r="EW161" s="89"/>
      <c r="EX161" s="89"/>
      <c r="EY161" s="89"/>
      <c r="EZ161" s="89"/>
      <c r="FA161" s="89"/>
      <c r="FB161" s="89"/>
      <c r="FC161" s="89"/>
      <c r="FD161" s="89"/>
      <c r="FE161" s="90"/>
    </row>
    <row r="162" ht="27" customHeight="1">
      <c r="A162" s="153" t="s">
        <v>303</v>
      </c>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02" t="s">
        <v>104</v>
      </c>
      <c r="BY162" s="103"/>
      <c r="BZ162" s="103"/>
      <c r="CA162" s="103"/>
      <c r="CB162" s="103"/>
      <c r="CC162" s="103"/>
      <c r="CD162" s="103"/>
      <c r="CE162" s="104"/>
      <c r="CF162" s="79" t="s">
        <v>105</v>
      </c>
      <c r="CG162" s="123"/>
      <c r="CH162" s="123"/>
      <c r="CI162" s="123"/>
      <c r="CJ162" s="123"/>
      <c r="CK162" s="123"/>
      <c r="CL162" s="123"/>
      <c r="CM162" s="123"/>
      <c r="CN162" s="123"/>
      <c r="CO162" s="123"/>
      <c r="CP162" s="123"/>
      <c r="CQ162" s="123"/>
      <c r="CR162" s="123"/>
      <c r="CS162" s="123" t="s">
        <v>304</v>
      </c>
      <c r="CT162" s="123"/>
      <c r="CU162" s="123"/>
      <c r="CV162" s="123"/>
      <c r="CW162" s="123"/>
      <c r="CX162" s="123"/>
      <c r="CY162" s="123"/>
      <c r="CZ162" s="123"/>
      <c r="DA162" s="123"/>
      <c r="DB162" s="123"/>
      <c r="DC162" s="123"/>
      <c r="DD162" s="123"/>
      <c r="DE162" s="123"/>
      <c r="DF162" s="126"/>
      <c r="DG162" s="126"/>
      <c r="DH162" s="126"/>
      <c r="DI162" s="126"/>
      <c r="DJ162" s="126"/>
      <c r="DK162" s="126"/>
      <c r="DL162" s="126"/>
      <c r="DM162" s="126"/>
      <c r="DN162" s="126"/>
      <c r="DO162" s="126"/>
      <c r="DP162" s="126"/>
      <c r="DQ162" s="126"/>
      <c r="DR162" s="126"/>
      <c r="DS162" s="126"/>
      <c r="DT162" s="126"/>
      <c r="DU162" s="126"/>
      <c r="DV162" s="126"/>
      <c r="DW162" s="126"/>
      <c r="DX162" s="126"/>
      <c r="DY162" s="126"/>
      <c r="DZ162" s="126"/>
      <c r="EA162" s="126"/>
      <c r="EB162" s="126"/>
      <c r="EC162" s="126"/>
      <c r="ED162" s="126"/>
      <c r="EE162" s="126"/>
      <c r="EF162" s="126"/>
      <c r="EG162" s="126"/>
      <c r="EH162" s="126"/>
      <c r="EI162" s="126"/>
      <c r="EJ162" s="126"/>
      <c r="EK162" s="126"/>
      <c r="EL162" s="126"/>
      <c r="EM162" s="126"/>
      <c r="EN162" s="126"/>
      <c r="EO162" s="126"/>
      <c r="EP162" s="126"/>
      <c r="EQ162" s="126"/>
      <c r="ER162" s="126"/>
      <c r="ES162" s="108"/>
      <c r="ET162" s="109"/>
      <c r="EU162" s="109"/>
      <c r="EV162" s="109"/>
      <c r="EW162" s="109"/>
      <c r="EX162" s="109"/>
      <c r="EY162" s="109"/>
      <c r="EZ162" s="109"/>
      <c r="FA162" s="109"/>
      <c r="FB162" s="109"/>
      <c r="FC162" s="109"/>
      <c r="FD162" s="109"/>
      <c r="FE162" s="110"/>
    </row>
    <row r="163" ht="19.5" customHeight="1">
      <c r="A163" s="116" t="s">
        <v>305</v>
      </c>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30" t="s">
        <v>104</v>
      </c>
      <c r="BY163" s="31"/>
      <c r="BZ163" s="31"/>
      <c r="CA163" s="31"/>
      <c r="CB163" s="31"/>
      <c r="CC163" s="31"/>
      <c r="CD163" s="31"/>
      <c r="CE163" s="79"/>
      <c r="CF163" s="79" t="s">
        <v>105</v>
      </c>
      <c r="CG163" s="123"/>
      <c r="CH163" s="123"/>
      <c r="CI163" s="123"/>
      <c r="CJ163" s="123"/>
      <c r="CK163" s="123"/>
      <c r="CL163" s="123"/>
      <c r="CM163" s="123"/>
      <c r="CN163" s="123"/>
      <c r="CO163" s="123"/>
      <c r="CP163" s="123"/>
      <c r="CQ163" s="123"/>
      <c r="CR163" s="123"/>
      <c r="CS163" s="123" t="s">
        <v>306</v>
      </c>
      <c r="CT163" s="123"/>
      <c r="CU163" s="123"/>
      <c r="CV163" s="123"/>
      <c r="CW163" s="123"/>
      <c r="CX163" s="123"/>
      <c r="CY163" s="123"/>
      <c r="CZ163" s="123"/>
      <c r="DA163" s="123"/>
      <c r="DB163" s="123"/>
      <c r="DC163" s="123"/>
      <c r="DD163" s="123"/>
      <c r="DE163" s="123"/>
      <c r="DF163" s="126"/>
      <c r="DG163" s="126"/>
      <c r="DH163" s="126"/>
      <c r="DI163" s="126"/>
      <c r="DJ163" s="126"/>
      <c r="DK163" s="126"/>
      <c r="DL163" s="126"/>
      <c r="DM163" s="126"/>
      <c r="DN163" s="126"/>
      <c r="DO163" s="126"/>
      <c r="DP163" s="126"/>
      <c r="DQ163" s="126"/>
      <c r="DR163" s="126"/>
      <c r="DS163" s="126"/>
      <c r="DT163" s="126"/>
      <c r="DU163" s="126"/>
      <c r="DV163" s="126"/>
      <c r="DW163" s="126"/>
      <c r="DX163" s="126"/>
      <c r="DY163" s="126"/>
      <c r="DZ163" s="126"/>
      <c r="EA163" s="126"/>
      <c r="EB163" s="126"/>
      <c r="EC163" s="126"/>
      <c r="ED163" s="126"/>
      <c r="EE163" s="126"/>
      <c r="EF163" s="126"/>
      <c r="EG163" s="126"/>
      <c r="EH163" s="126"/>
      <c r="EI163" s="126"/>
      <c r="EJ163" s="126"/>
      <c r="EK163" s="126"/>
      <c r="EL163" s="126"/>
      <c r="EM163" s="126"/>
      <c r="EN163" s="126"/>
      <c r="EO163" s="126"/>
      <c r="EP163" s="126"/>
      <c r="EQ163" s="126"/>
      <c r="ER163" s="126"/>
      <c r="ES163" s="88"/>
      <c r="ET163" s="89"/>
      <c r="EU163" s="89"/>
      <c r="EV163" s="89"/>
      <c r="EW163" s="89"/>
      <c r="EX163" s="89"/>
      <c r="EY163" s="89"/>
      <c r="EZ163" s="89"/>
      <c r="FA163" s="89"/>
      <c r="FB163" s="89"/>
      <c r="FC163" s="89"/>
      <c r="FD163" s="89"/>
      <c r="FE163" s="90"/>
    </row>
    <row r="164" ht="24" hidden="1" customHeight="1">
      <c r="A164" s="116" t="s">
        <v>307</v>
      </c>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30" t="s">
        <v>104</v>
      </c>
      <c r="BY164" s="31"/>
      <c r="BZ164" s="31"/>
      <c r="CA164" s="31"/>
      <c r="CB164" s="31"/>
      <c r="CC164" s="31"/>
      <c r="CD164" s="31"/>
      <c r="CE164" s="79"/>
      <c r="CF164" s="79" t="s">
        <v>105</v>
      </c>
      <c r="CG164" s="123"/>
      <c r="CH164" s="123"/>
      <c r="CI164" s="123"/>
      <c r="CJ164" s="123"/>
      <c r="CK164" s="123"/>
      <c r="CL164" s="123"/>
      <c r="CM164" s="123"/>
      <c r="CN164" s="123"/>
      <c r="CO164" s="123"/>
      <c r="CP164" s="123"/>
      <c r="CQ164" s="123"/>
      <c r="CR164" s="123"/>
      <c r="CS164" s="123" t="s">
        <v>308</v>
      </c>
      <c r="CT164" s="123"/>
      <c r="CU164" s="123"/>
      <c r="CV164" s="123"/>
      <c r="CW164" s="123"/>
      <c r="CX164" s="123"/>
      <c r="CY164" s="123"/>
      <c r="CZ164" s="123"/>
      <c r="DA164" s="123"/>
      <c r="DB164" s="123"/>
      <c r="DC164" s="123"/>
      <c r="DD164" s="123"/>
      <c r="DE164" s="123"/>
      <c r="DF164" s="126"/>
      <c r="DG164" s="126"/>
      <c r="DH164" s="126"/>
      <c r="DI164" s="126"/>
      <c r="DJ164" s="126"/>
      <c r="DK164" s="126"/>
      <c r="DL164" s="126"/>
      <c r="DM164" s="126"/>
      <c r="DN164" s="126"/>
      <c r="DO164" s="126"/>
      <c r="DP164" s="126"/>
      <c r="DQ164" s="126"/>
      <c r="DR164" s="126"/>
      <c r="DS164" s="126"/>
      <c r="DT164" s="126"/>
      <c r="DU164" s="126"/>
      <c r="DV164" s="126"/>
      <c r="DW164" s="126"/>
      <c r="DX164" s="126"/>
      <c r="DY164" s="126"/>
      <c r="DZ164" s="126"/>
      <c r="EA164" s="126"/>
      <c r="EB164" s="126"/>
      <c r="EC164" s="126"/>
      <c r="ED164" s="126"/>
      <c r="EE164" s="126"/>
      <c r="EF164" s="126"/>
      <c r="EG164" s="126"/>
      <c r="EH164" s="126"/>
      <c r="EI164" s="126"/>
      <c r="EJ164" s="126"/>
      <c r="EK164" s="126"/>
      <c r="EL164" s="126"/>
      <c r="EM164" s="126"/>
      <c r="EN164" s="126"/>
      <c r="EO164" s="126"/>
      <c r="EP164" s="126"/>
      <c r="EQ164" s="126"/>
      <c r="ER164" s="126"/>
      <c r="ES164" s="88"/>
      <c r="ET164" s="89"/>
      <c r="EU164" s="89"/>
      <c r="EV164" s="89"/>
      <c r="EW164" s="89"/>
      <c r="EX164" s="89"/>
      <c r="EY164" s="89"/>
      <c r="EZ164" s="89"/>
      <c r="FA164" s="89"/>
      <c r="FB164" s="89"/>
      <c r="FC164" s="89"/>
      <c r="FD164" s="89"/>
      <c r="FE164" s="90"/>
    </row>
    <row r="165" hidden="1">
      <c r="A165" s="116" t="s">
        <v>309</v>
      </c>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02" t="s">
        <v>104</v>
      </c>
      <c r="BY165" s="103"/>
      <c r="BZ165" s="103"/>
      <c r="CA165" s="103"/>
      <c r="CB165" s="103"/>
      <c r="CC165" s="103"/>
      <c r="CD165" s="103"/>
      <c r="CE165" s="104"/>
      <c r="CF165" s="79" t="s">
        <v>105</v>
      </c>
      <c r="CG165" s="123"/>
      <c r="CH165" s="123"/>
      <c r="CI165" s="123"/>
      <c r="CJ165" s="123"/>
      <c r="CK165" s="123"/>
      <c r="CL165" s="123"/>
      <c r="CM165" s="123"/>
      <c r="CN165" s="123"/>
      <c r="CO165" s="123"/>
      <c r="CP165" s="123"/>
      <c r="CQ165" s="123"/>
      <c r="CR165" s="123"/>
      <c r="CS165" s="123" t="s">
        <v>310</v>
      </c>
      <c r="CT165" s="123"/>
      <c r="CU165" s="123"/>
      <c r="CV165" s="123"/>
      <c r="CW165" s="123"/>
      <c r="CX165" s="123"/>
      <c r="CY165" s="123"/>
      <c r="CZ165" s="123"/>
      <c r="DA165" s="123"/>
      <c r="DB165" s="123"/>
      <c r="DC165" s="123"/>
      <c r="DD165" s="123"/>
      <c r="DE165" s="123"/>
      <c r="DF165" s="126"/>
      <c r="DG165" s="126"/>
      <c r="DH165" s="126"/>
      <c r="DI165" s="126"/>
      <c r="DJ165" s="126"/>
      <c r="DK165" s="126"/>
      <c r="DL165" s="126"/>
      <c r="DM165" s="126"/>
      <c r="DN165" s="126"/>
      <c r="DO165" s="126"/>
      <c r="DP165" s="126"/>
      <c r="DQ165" s="126"/>
      <c r="DR165" s="126"/>
      <c r="DS165" s="126"/>
      <c r="DT165" s="126"/>
      <c r="DU165" s="126"/>
      <c r="DV165" s="126"/>
      <c r="DW165" s="126"/>
      <c r="DX165" s="126"/>
      <c r="DY165" s="126"/>
      <c r="DZ165" s="126"/>
      <c r="EA165" s="126"/>
      <c r="EB165" s="126"/>
      <c r="EC165" s="126"/>
      <c r="ED165" s="126"/>
      <c r="EE165" s="126"/>
      <c r="EF165" s="126"/>
      <c r="EG165" s="126"/>
      <c r="EH165" s="126"/>
      <c r="EI165" s="126"/>
      <c r="EJ165" s="126"/>
      <c r="EK165" s="126"/>
      <c r="EL165" s="126"/>
      <c r="EM165" s="126"/>
      <c r="EN165" s="126"/>
      <c r="EO165" s="126"/>
      <c r="EP165" s="126"/>
      <c r="EQ165" s="126"/>
      <c r="ER165" s="126"/>
      <c r="ES165" s="88"/>
      <c r="ET165" s="89"/>
      <c r="EU165" s="89"/>
      <c r="EV165" s="89"/>
      <c r="EW165" s="89"/>
      <c r="EX165" s="89"/>
      <c r="EY165" s="89"/>
      <c r="EZ165" s="89"/>
      <c r="FA165" s="89"/>
      <c r="FB165" s="89"/>
      <c r="FC165" s="89"/>
      <c r="FD165" s="89"/>
      <c r="FE165" s="90"/>
    </row>
    <row r="166" hidden="1">
      <c r="A166" s="115" t="s">
        <v>311</v>
      </c>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30" t="s">
        <v>104</v>
      </c>
      <c r="BY166" s="31"/>
      <c r="BZ166" s="31"/>
      <c r="CA166" s="31"/>
      <c r="CB166" s="31"/>
      <c r="CC166" s="31"/>
      <c r="CD166" s="31"/>
      <c r="CE166" s="79"/>
      <c r="CF166" s="79" t="s">
        <v>105</v>
      </c>
      <c r="CG166" s="123"/>
      <c r="CH166" s="123"/>
      <c r="CI166" s="123"/>
      <c r="CJ166" s="123"/>
      <c r="CK166" s="123"/>
      <c r="CL166" s="123"/>
      <c r="CM166" s="123"/>
      <c r="CN166" s="123"/>
      <c r="CO166" s="123"/>
      <c r="CP166" s="123"/>
      <c r="CQ166" s="123"/>
      <c r="CR166" s="123"/>
      <c r="CS166" s="123" t="s">
        <v>312</v>
      </c>
      <c r="CT166" s="123"/>
      <c r="CU166" s="123"/>
      <c r="CV166" s="123"/>
      <c r="CW166" s="123"/>
      <c r="CX166" s="123"/>
      <c r="CY166" s="123"/>
      <c r="CZ166" s="123"/>
      <c r="DA166" s="123"/>
      <c r="DB166" s="123"/>
      <c r="DC166" s="123"/>
      <c r="DD166" s="123"/>
      <c r="DE166" s="123"/>
      <c r="DF166" s="126"/>
      <c r="DG166" s="126"/>
      <c r="DH166" s="126"/>
      <c r="DI166" s="126"/>
      <c r="DJ166" s="126"/>
      <c r="DK166" s="126"/>
      <c r="DL166" s="126"/>
      <c r="DM166" s="126"/>
      <c r="DN166" s="126"/>
      <c r="DO166" s="126"/>
      <c r="DP166" s="126"/>
      <c r="DQ166" s="126"/>
      <c r="DR166" s="126"/>
      <c r="DS166" s="126"/>
      <c r="DT166" s="126"/>
      <c r="DU166" s="126"/>
      <c r="DV166" s="126"/>
      <c r="DW166" s="126"/>
      <c r="DX166" s="126"/>
      <c r="DY166" s="126"/>
      <c r="DZ166" s="126"/>
      <c r="EA166" s="126"/>
      <c r="EB166" s="126"/>
      <c r="EC166" s="126"/>
      <c r="ED166" s="126"/>
      <c r="EE166" s="126"/>
      <c r="EF166" s="126"/>
      <c r="EG166" s="126"/>
      <c r="EH166" s="126"/>
      <c r="EI166" s="126"/>
      <c r="EJ166" s="126"/>
      <c r="EK166" s="126"/>
      <c r="EL166" s="126"/>
      <c r="EM166" s="126"/>
      <c r="EN166" s="126"/>
      <c r="EO166" s="126"/>
      <c r="EP166" s="126"/>
      <c r="EQ166" s="126"/>
      <c r="ER166" s="126"/>
      <c r="ES166" s="88"/>
      <c r="ET166" s="89"/>
      <c r="EU166" s="89"/>
      <c r="EV166" s="89"/>
      <c r="EW166" s="89"/>
      <c r="EX166" s="89"/>
      <c r="EY166" s="89"/>
      <c r="EZ166" s="89"/>
      <c r="FA166" s="89"/>
      <c r="FB166" s="89"/>
      <c r="FC166" s="89"/>
      <c r="FD166" s="89"/>
      <c r="FE166" s="90"/>
    </row>
    <row r="167">
      <c r="A167" s="115" t="s">
        <v>313</v>
      </c>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43" t="s">
        <v>104</v>
      </c>
      <c r="BY167" s="25"/>
      <c r="BZ167" s="25"/>
      <c r="CA167" s="25"/>
      <c r="CB167" s="25"/>
      <c r="CC167" s="25"/>
      <c r="CD167" s="25"/>
      <c r="CE167" s="144"/>
      <c r="CF167" s="79" t="s">
        <v>105</v>
      </c>
      <c r="CG167" s="123"/>
      <c r="CH167" s="123"/>
      <c r="CI167" s="123"/>
      <c r="CJ167" s="123"/>
      <c r="CK167" s="123"/>
      <c r="CL167" s="123"/>
      <c r="CM167" s="123"/>
      <c r="CN167" s="123"/>
      <c r="CO167" s="123"/>
      <c r="CP167" s="123"/>
      <c r="CQ167" s="123"/>
      <c r="CR167" s="123"/>
      <c r="CS167" s="123" t="s">
        <v>314</v>
      </c>
      <c r="CT167" s="123"/>
      <c r="CU167" s="123"/>
      <c r="CV167" s="123"/>
      <c r="CW167" s="123"/>
      <c r="CX167" s="123"/>
      <c r="CY167" s="123"/>
      <c r="CZ167" s="123"/>
      <c r="DA167" s="123"/>
      <c r="DB167" s="123"/>
      <c r="DC167" s="123"/>
      <c r="DD167" s="123"/>
      <c r="DE167" s="123"/>
      <c r="DF167" s="126"/>
      <c r="DG167" s="126"/>
      <c r="DH167" s="126"/>
      <c r="DI167" s="126"/>
      <c r="DJ167" s="126"/>
      <c r="DK167" s="126"/>
      <c r="DL167" s="126"/>
      <c r="DM167" s="126"/>
      <c r="DN167" s="126"/>
      <c r="DO167" s="126"/>
      <c r="DP167" s="126"/>
      <c r="DQ167" s="126"/>
      <c r="DR167" s="126"/>
      <c r="DS167" s="126"/>
      <c r="DT167" s="126"/>
      <c r="DU167" s="126"/>
      <c r="DV167" s="126"/>
      <c r="DW167" s="126"/>
      <c r="DX167" s="126"/>
      <c r="DY167" s="126"/>
      <c r="DZ167" s="126"/>
      <c r="EA167" s="126"/>
      <c r="EB167" s="126"/>
      <c r="EC167" s="126"/>
      <c r="ED167" s="126"/>
      <c r="EE167" s="126"/>
      <c r="EF167" s="126"/>
      <c r="EG167" s="126"/>
      <c r="EH167" s="126"/>
      <c r="EI167" s="126"/>
      <c r="EJ167" s="126"/>
      <c r="EK167" s="126"/>
      <c r="EL167" s="126"/>
      <c r="EM167" s="126"/>
      <c r="EN167" s="126"/>
      <c r="EO167" s="126"/>
      <c r="EP167" s="126"/>
      <c r="EQ167" s="126"/>
      <c r="ER167" s="126"/>
      <c r="ES167" s="88"/>
      <c r="ET167" s="89"/>
      <c r="EU167" s="89"/>
      <c r="EV167" s="89"/>
      <c r="EW167" s="89"/>
      <c r="EX167" s="89"/>
      <c r="EY167" s="89"/>
      <c r="EZ167" s="89"/>
      <c r="FA167" s="89"/>
      <c r="FB167" s="89"/>
      <c r="FC167" s="89"/>
      <c r="FD167" s="89"/>
      <c r="FE167" s="90"/>
    </row>
    <row r="168" ht="12.75" customHeight="1">
      <c r="A168" s="154" t="s">
        <v>106</v>
      </c>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145"/>
      <c r="BX168" s="30" t="s">
        <v>107</v>
      </c>
      <c r="BY168" s="31"/>
      <c r="BZ168" s="31"/>
      <c r="CA168" s="31"/>
      <c r="CB168" s="31"/>
      <c r="CC168" s="31"/>
      <c r="CD168" s="31"/>
      <c r="CE168" s="79"/>
      <c r="CF168" s="79" t="s">
        <v>315</v>
      </c>
      <c r="CG168" s="123"/>
      <c r="CH168" s="123"/>
      <c r="CI168" s="123"/>
      <c r="CJ168" s="123"/>
      <c r="CK168" s="123"/>
      <c r="CL168" s="123"/>
      <c r="CM168" s="123"/>
      <c r="CN168" s="123"/>
      <c r="CO168" s="123"/>
      <c r="CP168" s="123"/>
      <c r="CQ168" s="123"/>
      <c r="CR168" s="123"/>
      <c r="CS168" s="123"/>
      <c r="CT168" s="123"/>
      <c r="CU168" s="123"/>
      <c r="CV168" s="123"/>
      <c r="CW168" s="123"/>
      <c r="CX168" s="123"/>
      <c r="CY168" s="123"/>
      <c r="CZ168" s="123"/>
      <c r="DA168" s="123"/>
      <c r="DB168" s="123"/>
      <c r="DC168" s="123"/>
      <c r="DD168" s="123"/>
      <c r="DE168" s="123"/>
      <c r="DF168" s="125">
        <f>SUM(DF169:DR175)</f>
        <v>0</v>
      </c>
      <c r="DG168" s="125"/>
      <c r="DH168" s="125"/>
      <c r="DI168" s="125"/>
      <c r="DJ168" s="125"/>
      <c r="DK168" s="125"/>
      <c r="DL168" s="125"/>
      <c r="DM168" s="125"/>
      <c r="DN168" s="125"/>
      <c r="DO168" s="125"/>
      <c r="DP168" s="125"/>
      <c r="DQ168" s="125"/>
      <c r="DR168" s="125"/>
      <c r="DS168" s="125">
        <f>SUM(DS169:EE175)</f>
        <v>0</v>
      </c>
      <c r="DT168" s="125"/>
      <c r="DU168" s="125"/>
      <c r="DV168" s="125"/>
      <c r="DW168" s="125"/>
      <c r="DX168" s="125"/>
      <c r="DY168" s="125"/>
      <c r="DZ168" s="125"/>
      <c r="EA168" s="125"/>
      <c r="EB168" s="125"/>
      <c r="EC168" s="125"/>
      <c r="ED168" s="125"/>
      <c r="EE168" s="125"/>
      <c r="EF168" s="125">
        <f>SUM(EF169:ER175)</f>
        <v>0</v>
      </c>
      <c r="EG168" s="125"/>
      <c r="EH168" s="125"/>
      <c r="EI168" s="125"/>
      <c r="EJ168" s="125"/>
      <c r="EK168" s="125"/>
      <c r="EL168" s="125"/>
      <c r="EM168" s="125"/>
      <c r="EN168" s="125"/>
      <c r="EO168" s="125"/>
      <c r="EP168" s="125"/>
      <c r="EQ168" s="125"/>
      <c r="ER168" s="125"/>
      <c r="ES168" s="88"/>
      <c r="ET168" s="89"/>
      <c r="EU168" s="89"/>
      <c r="EV168" s="89"/>
      <c r="EW168" s="89"/>
      <c r="EX168" s="89"/>
      <c r="EY168" s="89"/>
      <c r="EZ168" s="89"/>
      <c r="FA168" s="89"/>
      <c r="FB168" s="89"/>
      <c r="FC168" s="89"/>
      <c r="FD168" s="89"/>
      <c r="FE168" s="90"/>
    </row>
    <row r="169">
      <c r="A169" s="111" t="s">
        <v>316</v>
      </c>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12"/>
      <c r="BX169" s="30" t="s">
        <v>107</v>
      </c>
      <c r="BY169" s="31"/>
      <c r="BZ169" s="31"/>
      <c r="CA169" s="31"/>
      <c r="CB169" s="31"/>
      <c r="CC169" s="31"/>
      <c r="CD169" s="31"/>
      <c r="CE169" s="79"/>
      <c r="CF169" s="79" t="s">
        <v>315</v>
      </c>
      <c r="CG169" s="123"/>
      <c r="CH169" s="123"/>
      <c r="CI169" s="123"/>
      <c r="CJ169" s="123"/>
      <c r="CK169" s="123"/>
      <c r="CL169" s="123"/>
      <c r="CM169" s="123"/>
      <c r="CN169" s="123"/>
      <c r="CO169" s="123"/>
      <c r="CP169" s="123"/>
      <c r="CQ169" s="123"/>
      <c r="CR169" s="123"/>
      <c r="CS169" s="123" t="s">
        <v>317</v>
      </c>
      <c r="CT169" s="123"/>
      <c r="CU169" s="123"/>
      <c r="CV169" s="123"/>
      <c r="CW169" s="123"/>
      <c r="CX169" s="123"/>
      <c r="CY169" s="123"/>
      <c r="CZ169" s="123"/>
      <c r="DA169" s="123"/>
      <c r="DB169" s="123"/>
      <c r="DC169" s="123"/>
      <c r="DD169" s="123"/>
      <c r="DE169" s="123"/>
      <c r="DF169" s="126"/>
      <c r="DG169" s="126"/>
      <c r="DH169" s="126"/>
      <c r="DI169" s="126"/>
      <c r="DJ169" s="126"/>
      <c r="DK169" s="126"/>
      <c r="DL169" s="126"/>
      <c r="DM169" s="126"/>
      <c r="DN169" s="126"/>
      <c r="DO169" s="126"/>
      <c r="DP169" s="126"/>
      <c r="DQ169" s="126"/>
      <c r="DR169" s="126"/>
      <c r="DS169" s="126"/>
      <c r="DT169" s="126"/>
      <c r="DU169" s="126"/>
      <c r="DV169" s="126"/>
      <c r="DW169" s="126"/>
      <c r="DX169" s="126"/>
      <c r="DY169" s="126"/>
      <c r="DZ169" s="126"/>
      <c r="EA169" s="126"/>
      <c r="EB169" s="126"/>
      <c r="EC169" s="126"/>
      <c r="ED169" s="126"/>
      <c r="EE169" s="126"/>
      <c r="EF169" s="126"/>
      <c r="EG169" s="126"/>
      <c r="EH169" s="126"/>
      <c r="EI169" s="126"/>
      <c r="EJ169" s="126"/>
      <c r="EK169" s="126"/>
      <c r="EL169" s="126"/>
      <c r="EM169" s="126"/>
      <c r="EN169" s="126"/>
      <c r="EO169" s="126"/>
      <c r="EP169" s="126"/>
      <c r="EQ169" s="126"/>
      <c r="ER169" s="126"/>
      <c r="ES169" s="88"/>
      <c r="ET169" s="89"/>
      <c r="EU169" s="89"/>
      <c r="EV169" s="89"/>
      <c r="EW169" s="89"/>
      <c r="EX169" s="89"/>
      <c r="EY169" s="89"/>
      <c r="EZ169" s="89"/>
      <c r="FA169" s="89"/>
      <c r="FB169" s="89"/>
      <c r="FC169" s="89"/>
      <c r="FD169" s="89"/>
      <c r="FE169" s="90"/>
    </row>
    <row r="170" ht="9.75" customHeight="1">
      <c r="A170" s="116" t="s">
        <v>318</v>
      </c>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30" t="s">
        <v>107</v>
      </c>
      <c r="BY170" s="31"/>
      <c r="BZ170" s="31"/>
      <c r="CA170" s="31"/>
      <c r="CB170" s="31"/>
      <c r="CC170" s="31"/>
      <c r="CD170" s="31"/>
      <c r="CE170" s="79"/>
      <c r="CF170" s="79" t="s">
        <v>315</v>
      </c>
      <c r="CG170" s="123"/>
      <c r="CH170" s="123"/>
      <c r="CI170" s="123"/>
      <c r="CJ170" s="123"/>
      <c r="CK170" s="123"/>
      <c r="CL170" s="123"/>
      <c r="CM170" s="123"/>
      <c r="CN170" s="123"/>
      <c r="CO170" s="123"/>
      <c r="CP170" s="123"/>
      <c r="CQ170" s="123"/>
      <c r="CR170" s="123"/>
      <c r="CS170" s="123" t="s">
        <v>319</v>
      </c>
      <c r="CT170" s="123"/>
      <c r="CU170" s="123"/>
      <c r="CV170" s="123"/>
      <c r="CW170" s="123"/>
      <c r="CX170" s="123"/>
      <c r="CY170" s="123"/>
      <c r="CZ170" s="123"/>
      <c r="DA170" s="123"/>
      <c r="DB170" s="123"/>
      <c r="DC170" s="123"/>
      <c r="DD170" s="123"/>
      <c r="DE170" s="123"/>
      <c r="DF170" s="126"/>
      <c r="DG170" s="126"/>
      <c r="DH170" s="126"/>
      <c r="DI170" s="126"/>
      <c r="DJ170" s="126"/>
      <c r="DK170" s="126"/>
      <c r="DL170" s="126"/>
      <c r="DM170" s="126"/>
      <c r="DN170" s="126"/>
      <c r="DO170" s="126"/>
      <c r="DP170" s="126"/>
      <c r="DQ170" s="126"/>
      <c r="DR170" s="126"/>
      <c r="DS170" s="126"/>
      <c r="DT170" s="126"/>
      <c r="DU170" s="126"/>
      <c r="DV170" s="126"/>
      <c r="DW170" s="126"/>
      <c r="DX170" s="126"/>
      <c r="DY170" s="126"/>
      <c r="DZ170" s="126"/>
      <c r="EA170" s="126"/>
      <c r="EB170" s="126"/>
      <c r="EC170" s="126"/>
      <c r="ED170" s="126"/>
      <c r="EE170" s="126"/>
      <c r="EF170" s="126"/>
      <c r="EG170" s="126"/>
      <c r="EH170" s="126"/>
      <c r="EI170" s="126"/>
      <c r="EJ170" s="126"/>
      <c r="EK170" s="126"/>
      <c r="EL170" s="126"/>
      <c r="EM170" s="126"/>
      <c r="EN170" s="126"/>
      <c r="EO170" s="126"/>
      <c r="EP170" s="126"/>
      <c r="EQ170" s="126"/>
      <c r="ER170" s="126"/>
      <c r="ES170" s="88"/>
      <c r="ET170" s="89"/>
      <c r="EU170" s="89"/>
      <c r="EV170" s="89"/>
      <c r="EW170" s="89"/>
      <c r="EX170" s="89"/>
      <c r="EY170" s="89"/>
      <c r="EZ170" s="89"/>
      <c r="FA170" s="89"/>
      <c r="FB170" s="89"/>
      <c r="FC170" s="89"/>
      <c r="FD170" s="89"/>
      <c r="FE170" s="90"/>
    </row>
    <row r="171" hidden="1">
      <c r="A171" s="116" t="s">
        <v>320</v>
      </c>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30" t="s">
        <v>107</v>
      </c>
      <c r="BY171" s="31"/>
      <c r="BZ171" s="31"/>
      <c r="CA171" s="31"/>
      <c r="CB171" s="31"/>
      <c r="CC171" s="31"/>
      <c r="CD171" s="31"/>
      <c r="CE171" s="79"/>
      <c r="CF171" s="79" t="s">
        <v>315</v>
      </c>
      <c r="CG171" s="123"/>
      <c r="CH171" s="123"/>
      <c r="CI171" s="123"/>
      <c r="CJ171" s="123"/>
      <c r="CK171" s="123"/>
      <c r="CL171" s="123"/>
      <c r="CM171" s="123"/>
      <c r="CN171" s="123"/>
      <c r="CO171" s="123"/>
      <c r="CP171" s="123"/>
      <c r="CQ171" s="123"/>
      <c r="CR171" s="123"/>
      <c r="CS171" s="123" t="s">
        <v>321</v>
      </c>
      <c r="CT171" s="123"/>
      <c r="CU171" s="123"/>
      <c r="CV171" s="123"/>
      <c r="CW171" s="123"/>
      <c r="CX171" s="123"/>
      <c r="CY171" s="123"/>
      <c r="CZ171" s="123"/>
      <c r="DA171" s="123"/>
      <c r="DB171" s="123"/>
      <c r="DC171" s="123"/>
      <c r="DD171" s="123"/>
      <c r="DE171" s="123"/>
      <c r="DF171" s="126"/>
      <c r="DG171" s="126"/>
      <c r="DH171" s="126"/>
      <c r="DI171" s="126"/>
      <c r="DJ171" s="126"/>
      <c r="DK171" s="126"/>
      <c r="DL171" s="126"/>
      <c r="DM171" s="126"/>
      <c r="DN171" s="126"/>
      <c r="DO171" s="126"/>
      <c r="DP171" s="126"/>
      <c r="DQ171" s="126"/>
      <c r="DR171" s="126"/>
      <c r="DS171" s="126"/>
      <c r="DT171" s="126"/>
      <c r="DU171" s="126"/>
      <c r="DV171" s="126"/>
      <c r="DW171" s="126"/>
      <c r="DX171" s="126"/>
      <c r="DY171" s="126"/>
      <c r="DZ171" s="126"/>
      <c r="EA171" s="126"/>
      <c r="EB171" s="126"/>
      <c r="EC171" s="126"/>
      <c r="ED171" s="126"/>
      <c r="EE171" s="126"/>
      <c r="EF171" s="126"/>
      <c r="EG171" s="126"/>
      <c r="EH171" s="126"/>
      <c r="EI171" s="126"/>
      <c r="EJ171" s="126"/>
      <c r="EK171" s="126"/>
      <c r="EL171" s="126"/>
      <c r="EM171" s="126"/>
      <c r="EN171" s="126"/>
      <c r="EO171" s="126"/>
      <c r="EP171" s="126"/>
      <c r="EQ171" s="126"/>
      <c r="ER171" s="126"/>
      <c r="ES171" s="88"/>
      <c r="ET171" s="89"/>
      <c r="EU171" s="89"/>
      <c r="EV171" s="89"/>
      <c r="EW171" s="89"/>
      <c r="EX171" s="89"/>
      <c r="EY171" s="89"/>
      <c r="EZ171" s="89"/>
      <c r="FA171" s="89"/>
      <c r="FB171" s="89"/>
      <c r="FC171" s="89"/>
      <c r="FD171" s="89"/>
      <c r="FE171" s="90"/>
    </row>
    <row r="172" ht="13.5" hidden="1" customHeight="1">
      <c r="A172" s="116" t="s">
        <v>322</v>
      </c>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30" t="s">
        <v>107</v>
      </c>
      <c r="BY172" s="31"/>
      <c r="BZ172" s="31"/>
      <c r="CA172" s="31"/>
      <c r="CB172" s="31"/>
      <c r="CC172" s="31"/>
      <c r="CD172" s="31"/>
      <c r="CE172" s="79"/>
      <c r="CF172" s="79" t="s">
        <v>315</v>
      </c>
      <c r="CG172" s="123"/>
      <c r="CH172" s="123"/>
      <c r="CI172" s="123"/>
      <c r="CJ172" s="123"/>
      <c r="CK172" s="123"/>
      <c r="CL172" s="123"/>
      <c r="CM172" s="123"/>
      <c r="CN172" s="123"/>
      <c r="CO172" s="123"/>
      <c r="CP172" s="123"/>
      <c r="CQ172" s="123"/>
      <c r="CR172" s="123"/>
      <c r="CS172" s="123" t="s">
        <v>323</v>
      </c>
      <c r="CT172" s="123"/>
      <c r="CU172" s="123"/>
      <c r="CV172" s="123"/>
      <c r="CW172" s="123"/>
      <c r="CX172" s="123"/>
      <c r="CY172" s="123"/>
      <c r="CZ172" s="123"/>
      <c r="DA172" s="123"/>
      <c r="DB172" s="123"/>
      <c r="DC172" s="123"/>
      <c r="DD172" s="123"/>
      <c r="DE172" s="123"/>
      <c r="DF172" s="126"/>
      <c r="DG172" s="126"/>
      <c r="DH172" s="126"/>
      <c r="DI172" s="126"/>
      <c r="DJ172" s="126"/>
      <c r="DK172" s="126"/>
      <c r="DL172" s="126"/>
      <c r="DM172" s="126"/>
      <c r="DN172" s="126"/>
      <c r="DO172" s="126"/>
      <c r="DP172" s="126"/>
      <c r="DQ172" s="126"/>
      <c r="DR172" s="126"/>
      <c r="DS172" s="126"/>
      <c r="DT172" s="126"/>
      <c r="DU172" s="126"/>
      <c r="DV172" s="126"/>
      <c r="DW172" s="126"/>
      <c r="DX172" s="126"/>
      <c r="DY172" s="126"/>
      <c r="DZ172" s="126"/>
      <c r="EA172" s="126"/>
      <c r="EB172" s="126"/>
      <c r="EC172" s="126"/>
      <c r="ED172" s="126"/>
      <c r="EE172" s="126"/>
      <c r="EF172" s="126"/>
      <c r="EG172" s="126"/>
      <c r="EH172" s="126"/>
      <c r="EI172" s="126"/>
      <c r="EJ172" s="126"/>
      <c r="EK172" s="126"/>
      <c r="EL172" s="126"/>
      <c r="EM172" s="126"/>
      <c r="EN172" s="126"/>
      <c r="EO172" s="126"/>
      <c r="EP172" s="126"/>
      <c r="EQ172" s="126"/>
      <c r="ER172" s="126"/>
      <c r="ES172" s="88"/>
      <c r="ET172" s="89"/>
      <c r="EU172" s="89"/>
      <c r="EV172" s="89"/>
      <c r="EW172" s="89"/>
      <c r="EX172" s="89"/>
      <c r="EY172" s="89"/>
      <c r="EZ172" s="89"/>
      <c r="FA172" s="89"/>
      <c r="FB172" s="89"/>
      <c r="FC172" s="89"/>
      <c r="FD172" s="89"/>
      <c r="FE172" s="90"/>
    </row>
    <row r="173" hidden="1">
      <c r="A173" s="116" t="s">
        <v>324</v>
      </c>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30" t="s">
        <v>107</v>
      </c>
      <c r="BY173" s="31"/>
      <c r="BZ173" s="31"/>
      <c r="CA173" s="31"/>
      <c r="CB173" s="31"/>
      <c r="CC173" s="31"/>
      <c r="CD173" s="31"/>
      <c r="CE173" s="79"/>
      <c r="CF173" s="79" t="s">
        <v>315</v>
      </c>
      <c r="CG173" s="123"/>
      <c r="CH173" s="123"/>
      <c r="CI173" s="123"/>
      <c r="CJ173" s="123"/>
      <c r="CK173" s="123"/>
      <c r="CL173" s="123"/>
      <c r="CM173" s="123"/>
      <c r="CN173" s="123"/>
      <c r="CO173" s="123"/>
      <c r="CP173" s="123"/>
      <c r="CQ173" s="123"/>
      <c r="CR173" s="123"/>
      <c r="CS173" s="123" t="s">
        <v>325</v>
      </c>
      <c r="CT173" s="123"/>
      <c r="CU173" s="123"/>
      <c r="CV173" s="123"/>
      <c r="CW173" s="123"/>
      <c r="CX173" s="123"/>
      <c r="CY173" s="123"/>
      <c r="CZ173" s="123"/>
      <c r="DA173" s="123"/>
      <c r="DB173" s="123"/>
      <c r="DC173" s="123"/>
      <c r="DD173" s="123"/>
      <c r="DE173" s="123"/>
      <c r="DF173" s="126"/>
      <c r="DG173" s="126"/>
      <c r="DH173" s="126"/>
      <c r="DI173" s="126"/>
      <c r="DJ173" s="126"/>
      <c r="DK173" s="126"/>
      <c r="DL173" s="126"/>
      <c r="DM173" s="126"/>
      <c r="DN173" s="126"/>
      <c r="DO173" s="126"/>
      <c r="DP173" s="126"/>
      <c r="DQ173" s="126"/>
      <c r="DR173" s="126"/>
      <c r="DS173" s="126"/>
      <c r="DT173" s="126"/>
      <c r="DU173" s="126"/>
      <c r="DV173" s="126"/>
      <c r="DW173" s="126"/>
      <c r="DX173" s="126"/>
      <c r="DY173" s="126"/>
      <c r="DZ173" s="126"/>
      <c r="EA173" s="126"/>
      <c r="EB173" s="126"/>
      <c r="EC173" s="126"/>
      <c r="ED173" s="126"/>
      <c r="EE173" s="126"/>
      <c r="EF173" s="126"/>
      <c r="EG173" s="126"/>
      <c r="EH173" s="126"/>
      <c r="EI173" s="126"/>
      <c r="EJ173" s="126"/>
      <c r="EK173" s="126"/>
      <c r="EL173" s="126"/>
      <c r="EM173" s="126"/>
      <c r="EN173" s="126"/>
      <c r="EO173" s="126"/>
      <c r="EP173" s="126"/>
      <c r="EQ173" s="126"/>
      <c r="ER173" s="126"/>
      <c r="ES173" s="88"/>
      <c r="ET173" s="89"/>
      <c r="EU173" s="89"/>
      <c r="EV173" s="89"/>
      <c r="EW173" s="89"/>
      <c r="EX173" s="89"/>
      <c r="EY173" s="89"/>
      <c r="EZ173" s="89"/>
      <c r="FA173" s="89"/>
      <c r="FB173" s="89"/>
      <c r="FC173" s="89"/>
      <c r="FD173" s="89"/>
      <c r="FE173" s="90"/>
    </row>
    <row r="174" hidden="1">
      <c r="A174" s="116" t="s">
        <v>326</v>
      </c>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30" t="s">
        <v>107</v>
      </c>
      <c r="BY174" s="31"/>
      <c r="BZ174" s="31"/>
      <c r="CA174" s="31"/>
      <c r="CB174" s="31"/>
      <c r="CC174" s="31"/>
      <c r="CD174" s="31"/>
      <c r="CE174" s="79"/>
      <c r="CF174" s="79" t="s">
        <v>315</v>
      </c>
      <c r="CG174" s="123"/>
      <c r="CH174" s="123"/>
      <c r="CI174" s="123"/>
      <c r="CJ174" s="123"/>
      <c r="CK174" s="123"/>
      <c r="CL174" s="123"/>
      <c r="CM174" s="123"/>
      <c r="CN174" s="123"/>
      <c r="CO174" s="123"/>
      <c r="CP174" s="123"/>
      <c r="CQ174" s="123"/>
      <c r="CR174" s="123"/>
      <c r="CS174" s="123" t="s">
        <v>327</v>
      </c>
      <c r="CT174" s="123"/>
      <c r="CU174" s="123"/>
      <c r="CV174" s="123"/>
      <c r="CW174" s="123"/>
      <c r="CX174" s="123"/>
      <c r="CY174" s="123"/>
      <c r="CZ174" s="123"/>
      <c r="DA174" s="123"/>
      <c r="DB174" s="123"/>
      <c r="DC174" s="123"/>
      <c r="DD174" s="123"/>
      <c r="DE174" s="123"/>
      <c r="DF174" s="126"/>
      <c r="DG174" s="126"/>
      <c r="DH174" s="126"/>
      <c r="DI174" s="126"/>
      <c r="DJ174" s="126"/>
      <c r="DK174" s="126"/>
      <c r="DL174" s="126"/>
      <c r="DM174" s="126"/>
      <c r="DN174" s="126"/>
      <c r="DO174" s="126"/>
      <c r="DP174" s="126"/>
      <c r="DQ174" s="126"/>
      <c r="DR174" s="126"/>
      <c r="DS174" s="126"/>
      <c r="DT174" s="126"/>
      <c r="DU174" s="126"/>
      <c r="DV174" s="126"/>
      <c r="DW174" s="126"/>
      <c r="DX174" s="126"/>
      <c r="DY174" s="126"/>
      <c r="DZ174" s="126"/>
      <c r="EA174" s="126"/>
      <c r="EB174" s="126"/>
      <c r="EC174" s="126"/>
      <c r="ED174" s="126"/>
      <c r="EE174" s="126"/>
      <c r="EF174" s="126"/>
      <c r="EG174" s="126"/>
      <c r="EH174" s="126"/>
      <c r="EI174" s="126"/>
      <c r="EJ174" s="126"/>
      <c r="EK174" s="126"/>
      <c r="EL174" s="126"/>
      <c r="EM174" s="126"/>
      <c r="EN174" s="126"/>
      <c r="EO174" s="126"/>
      <c r="EP174" s="126"/>
      <c r="EQ174" s="126"/>
      <c r="ER174" s="126"/>
      <c r="ES174" s="88"/>
      <c r="ET174" s="89"/>
      <c r="EU174" s="89"/>
      <c r="EV174" s="89"/>
      <c r="EW174" s="89"/>
      <c r="EX174" s="89"/>
      <c r="EY174" s="89"/>
      <c r="EZ174" s="89"/>
      <c r="FA174" s="89"/>
      <c r="FB174" s="89"/>
      <c r="FC174" s="89"/>
      <c r="FD174" s="89"/>
      <c r="FE174" s="90"/>
    </row>
    <row r="175" hidden="1">
      <c r="A175" s="116" t="s">
        <v>328</v>
      </c>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30" t="s">
        <v>107</v>
      </c>
      <c r="BY175" s="31"/>
      <c r="BZ175" s="31"/>
      <c r="CA175" s="31"/>
      <c r="CB175" s="31"/>
      <c r="CC175" s="31"/>
      <c r="CD175" s="31"/>
      <c r="CE175" s="79"/>
      <c r="CF175" s="79" t="s">
        <v>315</v>
      </c>
      <c r="CG175" s="123"/>
      <c r="CH175" s="123"/>
      <c r="CI175" s="123"/>
      <c r="CJ175" s="123"/>
      <c r="CK175" s="123"/>
      <c r="CL175" s="123"/>
      <c r="CM175" s="123"/>
      <c r="CN175" s="123"/>
      <c r="CO175" s="123"/>
      <c r="CP175" s="123"/>
      <c r="CQ175" s="123"/>
      <c r="CR175" s="123"/>
      <c r="CS175" s="123" t="s">
        <v>329</v>
      </c>
      <c r="CT175" s="123"/>
      <c r="CU175" s="123"/>
      <c r="CV175" s="123"/>
      <c r="CW175" s="123"/>
      <c r="CX175" s="123"/>
      <c r="CY175" s="123"/>
      <c r="CZ175" s="123"/>
      <c r="DA175" s="123"/>
      <c r="DB175" s="123"/>
      <c r="DC175" s="123"/>
      <c r="DD175" s="123"/>
      <c r="DE175" s="123"/>
      <c r="DF175" s="126"/>
      <c r="DG175" s="126"/>
      <c r="DH175" s="126"/>
      <c r="DI175" s="126"/>
      <c r="DJ175" s="126"/>
      <c r="DK175" s="126"/>
      <c r="DL175" s="126"/>
      <c r="DM175" s="126"/>
      <c r="DN175" s="126"/>
      <c r="DO175" s="126"/>
      <c r="DP175" s="126"/>
      <c r="DQ175" s="126"/>
      <c r="DR175" s="126"/>
      <c r="DS175" s="126"/>
      <c r="DT175" s="126"/>
      <c r="DU175" s="126"/>
      <c r="DV175" s="126"/>
      <c r="DW175" s="126"/>
      <c r="DX175" s="126"/>
      <c r="DY175" s="126"/>
      <c r="DZ175" s="126"/>
      <c r="EA175" s="126"/>
      <c r="EB175" s="126"/>
      <c r="EC175" s="126"/>
      <c r="ED175" s="126"/>
      <c r="EE175" s="126"/>
      <c r="EF175" s="126"/>
      <c r="EG175" s="126"/>
      <c r="EH175" s="126"/>
      <c r="EI175" s="126"/>
      <c r="EJ175" s="126"/>
      <c r="EK175" s="126"/>
      <c r="EL175" s="126"/>
      <c r="EM175" s="126"/>
      <c r="EN175" s="126"/>
      <c r="EO175" s="126"/>
      <c r="EP175" s="126"/>
      <c r="EQ175" s="126"/>
      <c r="ER175" s="126"/>
      <c r="ES175" s="88"/>
      <c r="ET175" s="89"/>
      <c r="EU175" s="89"/>
      <c r="EV175" s="89"/>
      <c r="EW175" s="89"/>
      <c r="EX175" s="89"/>
      <c r="EY175" s="89"/>
      <c r="EZ175" s="89"/>
      <c r="FA175" s="89"/>
      <c r="FB175" s="89"/>
      <c r="FC175" s="89"/>
      <c r="FD175" s="89"/>
      <c r="FE175" s="90"/>
    </row>
    <row r="176" ht="11.25" customHeight="1">
      <c r="A176" s="154" t="s">
        <v>108</v>
      </c>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c r="BR176" s="120"/>
      <c r="BS176" s="120"/>
      <c r="BT176" s="120"/>
      <c r="BU176" s="120"/>
      <c r="BV176" s="120"/>
      <c r="BW176" s="145"/>
      <c r="BX176" s="30" t="s">
        <v>109</v>
      </c>
      <c r="BY176" s="31"/>
      <c r="BZ176" s="31"/>
      <c r="CA176" s="31"/>
      <c r="CB176" s="31"/>
      <c r="CC176" s="31"/>
      <c r="CD176" s="31"/>
      <c r="CE176" s="79"/>
      <c r="CF176" s="79" t="s">
        <v>59</v>
      </c>
      <c r="CG176" s="123"/>
      <c r="CH176" s="123"/>
      <c r="CI176" s="123"/>
      <c r="CJ176" s="123"/>
      <c r="CK176" s="123"/>
      <c r="CL176" s="123"/>
      <c r="CM176" s="123"/>
      <c r="CN176" s="123"/>
      <c r="CO176" s="123"/>
      <c r="CP176" s="123"/>
      <c r="CQ176" s="123"/>
      <c r="CR176" s="123"/>
      <c r="CS176" s="123"/>
      <c r="CT176" s="123"/>
      <c r="CU176" s="123"/>
      <c r="CV176" s="123"/>
      <c r="CW176" s="123"/>
      <c r="CX176" s="123"/>
      <c r="CY176" s="123"/>
      <c r="CZ176" s="123"/>
      <c r="DA176" s="123"/>
      <c r="DB176" s="123"/>
      <c r="DC176" s="123"/>
      <c r="DD176" s="123"/>
      <c r="DE176" s="123"/>
      <c r="DF176" s="126"/>
      <c r="DG176" s="126"/>
      <c r="DH176" s="126"/>
      <c r="DI176" s="126"/>
      <c r="DJ176" s="126"/>
      <c r="DK176" s="126"/>
      <c r="DL176" s="126"/>
      <c r="DM176" s="126"/>
      <c r="DN176" s="126"/>
      <c r="DO176" s="126"/>
      <c r="DP176" s="126"/>
      <c r="DQ176" s="126"/>
      <c r="DR176" s="126"/>
      <c r="DS176" s="126"/>
      <c r="DT176" s="126"/>
      <c r="DU176" s="126"/>
      <c r="DV176" s="126"/>
      <c r="DW176" s="126"/>
      <c r="DX176" s="126"/>
      <c r="DY176" s="126"/>
      <c r="DZ176" s="126"/>
      <c r="EA176" s="126"/>
      <c r="EB176" s="126"/>
      <c r="EC176" s="126"/>
      <c r="ED176" s="126"/>
      <c r="EE176" s="126"/>
      <c r="EF176" s="126"/>
      <c r="EG176" s="126"/>
      <c r="EH176" s="126"/>
      <c r="EI176" s="126"/>
      <c r="EJ176" s="126"/>
      <c r="EK176" s="126"/>
      <c r="EL176" s="126"/>
      <c r="EM176" s="126"/>
      <c r="EN176" s="126"/>
      <c r="EO176" s="126"/>
      <c r="EP176" s="126"/>
      <c r="EQ176" s="126"/>
      <c r="ER176" s="126"/>
      <c r="ES176" s="88"/>
      <c r="ET176" s="89"/>
      <c r="EU176" s="89"/>
      <c r="EV176" s="89"/>
      <c r="EW176" s="89"/>
      <c r="EX176" s="89"/>
      <c r="EY176" s="89"/>
      <c r="EZ176" s="89"/>
      <c r="FA176" s="89"/>
      <c r="FB176" s="89"/>
      <c r="FC176" s="89"/>
      <c r="FD176" s="89"/>
      <c r="FE176" s="90"/>
    </row>
    <row r="177">
      <c r="A177" s="155" t="s">
        <v>110</v>
      </c>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56"/>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c r="BX177" s="30" t="s">
        <v>111</v>
      </c>
      <c r="BY177" s="31"/>
      <c r="BZ177" s="31"/>
      <c r="CA177" s="31"/>
      <c r="CB177" s="31"/>
      <c r="CC177" s="31"/>
      <c r="CD177" s="31"/>
      <c r="CE177" s="79"/>
      <c r="CF177" s="79" t="s">
        <v>112</v>
      </c>
      <c r="CG177" s="123"/>
      <c r="CH177" s="123"/>
      <c r="CI177" s="123"/>
      <c r="CJ177" s="123"/>
      <c r="CK177" s="123"/>
      <c r="CL177" s="123"/>
      <c r="CM177" s="123"/>
      <c r="CN177" s="123"/>
      <c r="CO177" s="123"/>
      <c r="CP177" s="123"/>
      <c r="CQ177" s="123"/>
      <c r="CR177" s="123"/>
      <c r="CS177" s="123"/>
      <c r="CT177" s="123"/>
      <c r="CU177" s="123"/>
      <c r="CV177" s="123"/>
      <c r="CW177" s="123"/>
      <c r="CX177" s="123"/>
      <c r="CY177" s="123"/>
      <c r="CZ177" s="123"/>
      <c r="DA177" s="123"/>
      <c r="DB177" s="123"/>
      <c r="DC177" s="123"/>
      <c r="DD177" s="123"/>
      <c r="DE177" s="123"/>
      <c r="DF177" s="126"/>
      <c r="DG177" s="126"/>
      <c r="DH177" s="126"/>
      <c r="DI177" s="126"/>
      <c r="DJ177" s="126"/>
      <c r="DK177" s="126"/>
      <c r="DL177" s="126"/>
      <c r="DM177" s="126"/>
      <c r="DN177" s="126"/>
      <c r="DO177" s="126"/>
      <c r="DP177" s="126"/>
      <c r="DQ177" s="126"/>
      <c r="DR177" s="126"/>
      <c r="DS177" s="126"/>
      <c r="DT177" s="126"/>
      <c r="DU177" s="126"/>
      <c r="DV177" s="126"/>
      <c r="DW177" s="126"/>
      <c r="DX177" s="126"/>
      <c r="DY177" s="126"/>
      <c r="DZ177" s="126"/>
      <c r="EA177" s="126"/>
      <c r="EB177" s="126"/>
      <c r="EC177" s="126"/>
      <c r="ED177" s="126"/>
      <c r="EE177" s="126"/>
      <c r="EF177" s="126"/>
      <c r="EG177" s="126"/>
      <c r="EH177" s="126"/>
      <c r="EI177" s="126"/>
      <c r="EJ177" s="126"/>
      <c r="EK177" s="126"/>
      <c r="EL177" s="126"/>
      <c r="EM177" s="126"/>
      <c r="EN177" s="126"/>
      <c r="EO177" s="126"/>
      <c r="EP177" s="126"/>
      <c r="EQ177" s="126"/>
      <c r="ER177" s="126"/>
      <c r="ES177" s="88" t="s">
        <v>59</v>
      </c>
      <c r="ET177" s="89"/>
      <c r="EU177" s="89"/>
      <c r="EV177" s="89"/>
      <c r="EW177" s="89"/>
      <c r="EX177" s="89"/>
      <c r="EY177" s="89"/>
      <c r="EZ177" s="89"/>
      <c r="FA177" s="89"/>
      <c r="FB177" s="89"/>
      <c r="FC177" s="89"/>
      <c r="FD177" s="89"/>
      <c r="FE177" s="90"/>
    </row>
    <row r="178">
      <c r="A178" s="157"/>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30"/>
      <c r="BY178" s="31"/>
      <c r="BZ178" s="31"/>
      <c r="CA178" s="31"/>
      <c r="CB178" s="31"/>
      <c r="CC178" s="31"/>
      <c r="CD178" s="31"/>
      <c r="CE178" s="79"/>
      <c r="CF178" s="79"/>
      <c r="CG178" s="123"/>
      <c r="CH178" s="123"/>
      <c r="CI178" s="123"/>
      <c r="CJ178" s="123"/>
      <c r="CK178" s="123"/>
      <c r="CL178" s="123"/>
      <c r="CM178" s="123"/>
      <c r="CN178" s="123"/>
      <c r="CO178" s="123"/>
      <c r="CP178" s="123"/>
      <c r="CQ178" s="123"/>
      <c r="CR178" s="123"/>
      <c r="CS178" s="123"/>
      <c r="CT178" s="123"/>
      <c r="CU178" s="123"/>
      <c r="CV178" s="123"/>
      <c r="CW178" s="123"/>
      <c r="CX178" s="123"/>
      <c r="CY178" s="123"/>
      <c r="CZ178" s="123"/>
      <c r="DA178" s="123"/>
      <c r="DB178" s="123"/>
      <c r="DC178" s="123"/>
      <c r="DD178" s="123"/>
      <c r="DE178" s="123"/>
      <c r="DF178" s="126"/>
      <c r="DG178" s="126"/>
      <c r="DH178" s="126"/>
      <c r="DI178" s="126"/>
      <c r="DJ178" s="126"/>
      <c r="DK178" s="126"/>
      <c r="DL178" s="126"/>
      <c r="DM178" s="126"/>
      <c r="DN178" s="126"/>
      <c r="DO178" s="126"/>
      <c r="DP178" s="126"/>
      <c r="DQ178" s="126"/>
      <c r="DR178" s="126"/>
      <c r="DS178" s="126"/>
      <c r="DT178" s="126"/>
      <c r="DU178" s="126"/>
      <c r="DV178" s="126"/>
      <c r="DW178" s="126"/>
      <c r="DX178" s="126"/>
      <c r="DY178" s="126"/>
      <c r="DZ178" s="126"/>
      <c r="EA178" s="126"/>
      <c r="EB178" s="126"/>
      <c r="EC178" s="126"/>
      <c r="ED178" s="126"/>
      <c r="EE178" s="126"/>
      <c r="EF178" s="126"/>
      <c r="EG178" s="126"/>
      <c r="EH178" s="126"/>
      <c r="EI178" s="126"/>
      <c r="EJ178" s="126"/>
      <c r="EK178" s="126"/>
      <c r="EL178" s="126"/>
      <c r="EM178" s="126"/>
      <c r="EN178" s="126"/>
      <c r="EO178" s="126"/>
      <c r="EP178" s="126"/>
      <c r="EQ178" s="126"/>
      <c r="ER178" s="126"/>
      <c r="ES178" s="88"/>
      <c r="ET178" s="89"/>
      <c r="EU178" s="89"/>
      <c r="EV178" s="89"/>
      <c r="EW178" s="89"/>
      <c r="EX178" s="89"/>
      <c r="EY178" s="89"/>
      <c r="EZ178" s="89"/>
      <c r="FA178" s="89"/>
      <c r="FB178" s="89"/>
      <c r="FC178" s="89"/>
      <c r="FD178" s="89"/>
      <c r="FE178" s="90"/>
    </row>
    <row r="179" ht="11.25" customHeight="1">
      <c r="A179" s="91" t="s">
        <v>113</v>
      </c>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2" t="s">
        <v>114</v>
      </c>
      <c r="BY179" s="93"/>
      <c r="BZ179" s="93"/>
      <c r="CA179" s="93"/>
      <c r="CB179" s="93"/>
      <c r="CC179" s="93"/>
      <c r="CD179" s="93"/>
      <c r="CE179" s="94"/>
      <c r="CF179" s="94" t="s">
        <v>59</v>
      </c>
      <c r="CG179" s="159"/>
      <c r="CH179" s="159"/>
      <c r="CI179" s="159"/>
      <c r="CJ179" s="159"/>
      <c r="CK179" s="159"/>
      <c r="CL179" s="159"/>
      <c r="CM179" s="159"/>
      <c r="CN179" s="159"/>
      <c r="CO179" s="159"/>
      <c r="CP179" s="159"/>
      <c r="CQ179" s="159"/>
      <c r="CR179" s="159"/>
      <c r="CS179" s="123"/>
      <c r="CT179" s="123"/>
      <c r="CU179" s="123"/>
      <c r="CV179" s="123"/>
      <c r="CW179" s="123"/>
      <c r="CX179" s="123"/>
      <c r="CY179" s="123"/>
      <c r="CZ179" s="123"/>
      <c r="DA179" s="123"/>
      <c r="DB179" s="123"/>
      <c r="DC179" s="123"/>
      <c r="DD179" s="123"/>
      <c r="DE179" s="123"/>
      <c r="DF179" s="124">
        <f>DF180+DF234+DF271</f>
        <v>53223493.359999992</v>
      </c>
      <c r="DG179" s="160"/>
      <c r="DH179" s="160"/>
      <c r="DI179" s="160"/>
      <c r="DJ179" s="160"/>
      <c r="DK179" s="160"/>
      <c r="DL179" s="160"/>
      <c r="DM179" s="160"/>
      <c r="DN179" s="160"/>
      <c r="DO179" s="160"/>
      <c r="DP179" s="160"/>
      <c r="DQ179" s="160"/>
      <c r="DR179" s="160"/>
      <c r="DS179" s="161">
        <f>DS180+DS234+DS271</f>
        <v>52101100</v>
      </c>
      <c r="DT179" s="162"/>
      <c r="DU179" s="162"/>
      <c r="DV179" s="162"/>
      <c r="DW179" s="162"/>
      <c r="DX179" s="162"/>
      <c r="DY179" s="162"/>
      <c r="DZ179" s="162"/>
      <c r="EA179" s="162"/>
      <c r="EB179" s="162"/>
      <c r="EC179" s="162"/>
      <c r="ED179" s="162"/>
      <c r="EE179" s="162"/>
      <c r="EF179" s="161">
        <f>EF180+EF234+EF271</f>
        <v>53768800</v>
      </c>
      <c r="EG179" s="162"/>
      <c r="EH179" s="162"/>
      <c r="EI179" s="162"/>
      <c r="EJ179" s="162"/>
      <c r="EK179" s="162"/>
      <c r="EL179" s="162"/>
      <c r="EM179" s="162"/>
      <c r="EN179" s="162"/>
      <c r="EO179" s="162"/>
      <c r="EP179" s="162"/>
      <c r="EQ179" s="162"/>
      <c r="ER179" s="162"/>
      <c r="ES179" s="88"/>
      <c r="ET179" s="89"/>
      <c r="EU179" s="89"/>
      <c r="EV179" s="89"/>
      <c r="EW179" s="89"/>
      <c r="EX179" s="89"/>
      <c r="EY179" s="89"/>
      <c r="EZ179" s="89"/>
      <c r="FA179" s="89"/>
      <c r="FB179" s="89"/>
      <c r="FC179" s="89"/>
      <c r="FD179" s="89"/>
      <c r="FE179" s="90"/>
    </row>
    <row r="180" ht="22.5" customHeight="1">
      <c r="A180" s="100" t="s">
        <v>115</v>
      </c>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63"/>
      <c r="BX180" s="30" t="s">
        <v>116</v>
      </c>
      <c r="BY180" s="31"/>
      <c r="BZ180" s="31"/>
      <c r="CA180" s="31"/>
      <c r="CB180" s="31"/>
      <c r="CC180" s="31"/>
      <c r="CD180" s="31"/>
      <c r="CE180" s="79"/>
      <c r="CF180" s="79" t="s">
        <v>59</v>
      </c>
      <c r="CG180" s="123"/>
      <c r="CH180" s="123"/>
      <c r="CI180" s="123"/>
      <c r="CJ180" s="123"/>
      <c r="CK180" s="123"/>
      <c r="CL180" s="123"/>
      <c r="CM180" s="123"/>
      <c r="CN180" s="123"/>
      <c r="CO180" s="123"/>
      <c r="CP180" s="123"/>
      <c r="CQ180" s="123"/>
      <c r="CR180" s="123"/>
      <c r="CS180" s="123"/>
      <c r="CT180" s="123"/>
      <c r="CU180" s="123"/>
      <c r="CV180" s="123"/>
      <c r="CW180" s="123"/>
      <c r="CX180" s="123"/>
      <c r="CY180" s="123"/>
      <c r="CZ180" s="123"/>
      <c r="DA180" s="123"/>
      <c r="DB180" s="123"/>
      <c r="DC180" s="123"/>
      <c r="DD180" s="123"/>
      <c r="DE180" s="123"/>
      <c r="DF180" s="124">
        <f>DF181+DF183+DF194+DF184</f>
        <v>45395538</v>
      </c>
      <c r="DG180" s="160"/>
      <c r="DH180" s="160"/>
      <c r="DI180" s="160"/>
      <c r="DJ180" s="160"/>
      <c r="DK180" s="160"/>
      <c r="DL180" s="160"/>
      <c r="DM180" s="160"/>
      <c r="DN180" s="160"/>
      <c r="DO180" s="160"/>
      <c r="DP180" s="160"/>
      <c r="DQ180" s="160"/>
      <c r="DR180" s="160"/>
      <c r="DS180" s="124">
        <v>44403338</v>
      </c>
      <c r="DT180" s="160"/>
      <c r="DU180" s="160"/>
      <c r="DV180" s="160"/>
      <c r="DW180" s="160"/>
      <c r="DX180" s="160"/>
      <c r="DY180" s="160"/>
      <c r="DZ180" s="160"/>
      <c r="EA180" s="160"/>
      <c r="EB180" s="160"/>
      <c r="EC180" s="160"/>
      <c r="ED180" s="160"/>
      <c r="EE180" s="160"/>
      <c r="EF180" s="124">
        <v>45978238</v>
      </c>
      <c r="EG180" s="160"/>
      <c r="EH180" s="160"/>
      <c r="EI180" s="160"/>
      <c r="EJ180" s="160"/>
      <c r="EK180" s="160"/>
      <c r="EL180" s="160"/>
      <c r="EM180" s="160"/>
      <c r="EN180" s="160"/>
      <c r="EO180" s="160"/>
      <c r="EP180" s="160"/>
      <c r="EQ180" s="160"/>
      <c r="ER180" s="160"/>
      <c r="ES180" s="88" t="s">
        <v>59</v>
      </c>
      <c r="ET180" s="89"/>
      <c r="EU180" s="89"/>
      <c r="EV180" s="89"/>
      <c r="EW180" s="89"/>
      <c r="EX180" s="89"/>
      <c r="EY180" s="89"/>
      <c r="EZ180" s="89"/>
      <c r="FA180" s="89"/>
      <c r="FB180" s="89"/>
      <c r="FC180" s="89"/>
      <c r="FD180" s="89"/>
      <c r="FE180" s="90"/>
    </row>
    <row r="181">
      <c r="A181" s="111" t="s">
        <v>117</v>
      </c>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52"/>
      <c r="BX181" s="102" t="s">
        <v>118</v>
      </c>
      <c r="BY181" s="103"/>
      <c r="BZ181" s="103"/>
      <c r="CA181" s="103"/>
      <c r="CB181" s="103"/>
      <c r="CC181" s="103"/>
      <c r="CD181" s="103"/>
      <c r="CE181" s="104"/>
      <c r="CF181" s="79" t="s">
        <v>119</v>
      </c>
      <c r="CG181" s="123"/>
      <c r="CH181" s="123"/>
      <c r="CI181" s="123"/>
      <c r="CJ181" s="123"/>
      <c r="CK181" s="123"/>
      <c r="CL181" s="123"/>
      <c r="CM181" s="123"/>
      <c r="CN181" s="123"/>
      <c r="CO181" s="123"/>
      <c r="CP181" s="123"/>
      <c r="CQ181" s="123"/>
      <c r="CR181" s="123"/>
      <c r="CS181" s="123"/>
      <c r="CT181" s="123"/>
      <c r="CU181" s="123"/>
      <c r="CV181" s="123"/>
      <c r="CW181" s="123"/>
      <c r="CX181" s="123"/>
      <c r="CY181" s="123"/>
      <c r="CZ181" s="123"/>
      <c r="DA181" s="123"/>
      <c r="DB181" s="123"/>
      <c r="DC181" s="123"/>
      <c r="DD181" s="123"/>
      <c r="DE181" s="123"/>
      <c r="DF181" s="125">
        <v>34853000</v>
      </c>
      <c r="DG181" s="126"/>
      <c r="DH181" s="126"/>
      <c r="DI181" s="126"/>
      <c r="DJ181" s="126"/>
      <c r="DK181" s="126"/>
      <c r="DL181" s="126"/>
      <c r="DM181" s="126"/>
      <c r="DN181" s="126"/>
      <c r="DO181" s="126"/>
      <c r="DP181" s="126"/>
      <c r="DQ181" s="126"/>
      <c r="DR181" s="126"/>
      <c r="DS181" s="125">
        <v>34090900</v>
      </c>
      <c r="DT181" s="126"/>
      <c r="DU181" s="126"/>
      <c r="DV181" s="126"/>
      <c r="DW181" s="126"/>
      <c r="DX181" s="126"/>
      <c r="DY181" s="126"/>
      <c r="DZ181" s="126"/>
      <c r="EA181" s="126"/>
      <c r="EB181" s="126"/>
      <c r="EC181" s="126"/>
      <c r="ED181" s="126"/>
      <c r="EE181" s="126"/>
      <c r="EF181" s="125">
        <v>35300500</v>
      </c>
      <c r="EG181" s="126"/>
      <c r="EH181" s="126"/>
      <c r="EI181" s="126"/>
      <c r="EJ181" s="126"/>
      <c r="EK181" s="126"/>
      <c r="EL181" s="126"/>
      <c r="EM181" s="126"/>
      <c r="EN181" s="126"/>
      <c r="EO181" s="126"/>
      <c r="EP181" s="126"/>
      <c r="EQ181" s="126"/>
      <c r="ER181" s="126"/>
      <c r="ES181" s="88" t="s">
        <v>59</v>
      </c>
      <c r="ET181" s="89"/>
      <c r="EU181" s="89"/>
      <c r="EV181" s="89"/>
      <c r="EW181" s="89"/>
      <c r="EX181" s="89"/>
      <c r="EY181" s="89"/>
      <c r="EZ181" s="89"/>
      <c r="FA181" s="89"/>
      <c r="FB181" s="89"/>
      <c r="FC181" s="89"/>
      <c r="FD181" s="89"/>
      <c r="FE181" s="90"/>
    </row>
    <row r="182">
      <c r="A182" s="164" t="s">
        <v>330</v>
      </c>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c r="AX182" s="164"/>
      <c r="AY182" s="164"/>
      <c r="AZ182" s="164"/>
      <c r="BA182" s="164"/>
      <c r="BB182" s="164"/>
      <c r="BC182" s="164"/>
      <c r="BD182" s="164"/>
      <c r="BE182" s="164"/>
      <c r="BF182" s="164"/>
      <c r="BG182" s="164"/>
      <c r="BH182" s="164"/>
      <c r="BI182" s="164"/>
      <c r="BJ182" s="164"/>
      <c r="BK182" s="164"/>
      <c r="BL182" s="164"/>
      <c r="BM182" s="164"/>
      <c r="BN182" s="164"/>
      <c r="BO182" s="164"/>
      <c r="BP182" s="164"/>
      <c r="BQ182" s="164"/>
      <c r="BR182" s="164"/>
      <c r="BS182" s="164"/>
      <c r="BT182" s="164"/>
      <c r="BU182" s="164"/>
      <c r="BV182" s="164"/>
      <c r="BW182" s="165"/>
      <c r="BX182" s="102" t="s">
        <v>118</v>
      </c>
      <c r="BY182" s="103"/>
      <c r="BZ182" s="103"/>
      <c r="CA182" s="103"/>
      <c r="CB182" s="103"/>
      <c r="CC182" s="103"/>
      <c r="CD182" s="103"/>
      <c r="CE182" s="104"/>
      <c r="CF182" s="79" t="s">
        <v>119</v>
      </c>
      <c r="CG182" s="123"/>
      <c r="CH182" s="123"/>
      <c r="CI182" s="123"/>
      <c r="CJ182" s="123"/>
      <c r="CK182" s="123"/>
      <c r="CL182" s="123"/>
      <c r="CM182" s="123"/>
      <c r="CN182" s="123"/>
      <c r="CO182" s="123"/>
      <c r="CP182" s="123"/>
      <c r="CQ182" s="123"/>
      <c r="CR182" s="123"/>
      <c r="CS182" s="123" t="s">
        <v>331</v>
      </c>
      <c r="CT182" s="123"/>
      <c r="CU182" s="123"/>
      <c r="CV182" s="123"/>
      <c r="CW182" s="123"/>
      <c r="CX182" s="123"/>
      <c r="CY182" s="123"/>
      <c r="CZ182" s="123"/>
      <c r="DA182" s="123"/>
      <c r="DB182" s="123"/>
      <c r="DC182" s="123"/>
      <c r="DD182" s="123"/>
      <c r="DE182" s="123"/>
      <c r="DF182" s="125">
        <v>34853000</v>
      </c>
      <c r="DG182" s="125"/>
      <c r="DH182" s="125"/>
      <c r="DI182" s="125"/>
      <c r="DJ182" s="125"/>
      <c r="DK182" s="125"/>
      <c r="DL182" s="125"/>
      <c r="DM182" s="125"/>
      <c r="DN182" s="125"/>
      <c r="DO182" s="125"/>
      <c r="DP182" s="125"/>
      <c r="DQ182" s="125"/>
      <c r="DR182" s="125"/>
      <c r="DS182" s="125">
        <v>34090900</v>
      </c>
      <c r="DT182" s="125"/>
      <c r="DU182" s="125"/>
      <c r="DV182" s="125"/>
      <c r="DW182" s="125"/>
      <c r="DX182" s="125"/>
      <c r="DY182" s="125"/>
      <c r="DZ182" s="125"/>
      <c r="EA182" s="125"/>
      <c r="EB182" s="125"/>
      <c r="EC182" s="125"/>
      <c r="ED182" s="125"/>
      <c r="EE182" s="125"/>
      <c r="EF182" s="125">
        <v>35300500</v>
      </c>
      <c r="EG182" s="125"/>
      <c r="EH182" s="125"/>
      <c r="EI182" s="125"/>
      <c r="EJ182" s="125"/>
      <c r="EK182" s="125"/>
      <c r="EL182" s="125"/>
      <c r="EM182" s="125"/>
      <c r="EN182" s="125"/>
      <c r="EO182" s="125"/>
      <c r="EP182" s="125"/>
      <c r="EQ182" s="125"/>
      <c r="ER182" s="125"/>
      <c r="ES182" s="88" t="s">
        <v>332</v>
      </c>
      <c r="ET182" s="89"/>
      <c r="EU182" s="89"/>
      <c r="EV182" s="89"/>
      <c r="EW182" s="89"/>
      <c r="EX182" s="89"/>
      <c r="EY182" s="89"/>
      <c r="EZ182" s="89"/>
      <c r="FA182" s="89"/>
      <c r="FB182" s="89"/>
      <c r="FC182" s="89"/>
      <c r="FD182" s="89"/>
      <c r="FE182" s="90"/>
    </row>
    <row r="183" ht="11.25" customHeight="1">
      <c r="A183" s="166" t="s">
        <v>333</v>
      </c>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6"/>
      <c r="AY183" s="166"/>
      <c r="AZ183" s="166"/>
      <c r="BA183" s="166"/>
      <c r="BB183" s="166"/>
      <c r="BC183" s="166"/>
      <c r="BD183" s="166"/>
      <c r="BE183" s="166"/>
      <c r="BF183" s="166"/>
      <c r="BG183" s="166"/>
      <c r="BH183" s="166"/>
      <c r="BI183" s="166"/>
      <c r="BJ183" s="166"/>
      <c r="BK183" s="166"/>
      <c r="BL183" s="166"/>
      <c r="BM183" s="166"/>
      <c r="BN183" s="166"/>
      <c r="BO183" s="166"/>
      <c r="BP183" s="166"/>
      <c r="BQ183" s="166"/>
      <c r="BR183" s="166"/>
      <c r="BS183" s="166"/>
      <c r="BT183" s="166"/>
      <c r="BU183" s="166"/>
      <c r="BV183" s="166"/>
      <c r="BW183" s="166"/>
      <c r="BX183" s="30" t="s">
        <v>118</v>
      </c>
      <c r="BY183" s="31"/>
      <c r="BZ183" s="31"/>
      <c r="CA183" s="31"/>
      <c r="CB183" s="31"/>
      <c r="CC183" s="31"/>
      <c r="CD183" s="31"/>
      <c r="CE183" s="79"/>
      <c r="CF183" s="79" t="s">
        <v>119</v>
      </c>
      <c r="CG183" s="123"/>
      <c r="CH183" s="123"/>
      <c r="CI183" s="123"/>
      <c r="CJ183" s="123"/>
      <c r="CK183" s="123"/>
      <c r="CL183" s="123"/>
      <c r="CM183" s="123"/>
      <c r="CN183" s="123"/>
      <c r="CO183" s="123"/>
      <c r="CP183" s="123"/>
      <c r="CQ183" s="123"/>
      <c r="CR183" s="123"/>
      <c r="CS183" s="123" t="s">
        <v>334</v>
      </c>
      <c r="CT183" s="123"/>
      <c r="CU183" s="123"/>
      <c r="CV183" s="123"/>
      <c r="CW183" s="123"/>
      <c r="CX183" s="123"/>
      <c r="CY183" s="123"/>
      <c r="CZ183" s="123"/>
      <c r="DA183" s="123"/>
      <c r="DB183" s="123"/>
      <c r="DC183" s="123"/>
      <c r="DD183" s="123"/>
      <c r="DE183" s="123"/>
      <c r="DF183" s="125"/>
      <c r="DG183" s="126"/>
      <c r="DH183" s="126"/>
      <c r="DI183" s="126"/>
      <c r="DJ183" s="126"/>
      <c r="DK183" s="126"/>
      <c r="DL183" s="126"/>
      <c r="DM183" s="126"/>
      <c r="DN183" s="126"/>
      <c r="DO183" s="126"/>
      <c r="DP183" s="126"/>
      <c r="DQ183" s="126"/>
      <c r="DR183" s="126"/>
      <c r="DS183" s="125"/>
      <c r="DT183" s="126"/>
      <c r="DU183" s="126"/>
      <c r="DV183" s="126"/>
      <c r="DW183" s="126"/>
      <c r="DX183" s="126"/>
      <c r="DY183" s="126"/>
      <c r="DZ183" s="126"/>
      <c r="EA183" s="126"/>
      <c r="EB183" s="126"/>
      <c r="EC183" s="126"/>
      <c r="ED183" s="126"/>
      <c r="EE183" s="126"/>
      <c r="EF183" s="125"/>
      <c r="EG183" s="126"/>
      <c r="EH183" s="126"/>
      <c r="EI183" s="126"/>
      <c r="EJ183" s="126"/>
      <c r="EK183" s="126"/>
      <c r="EL183" s="126"/>
      <c r="EM183" s="126"/>
      <c r="EN183" s="126"/>
      <c r="EO183" s="126"/>
      <c r="EP183" s="126"/>
      <c r="EQ183" s="126"/>
      <c r="ER183" s="126"/>
      <c r="ES183" s="88" t="s">
        <v>332</v>
      </c>
      <c r="ET183" s="89"/>
      <c r="EU183" s="89"/>
      <c r="EV183" s="89"/>
      <c r="EW183" s="89"/>
      <c r="EX183" s="89"/>
      <c r="EY183" s="89"/>
      <c r="EZ183" s="89"/>
      <c r="FA183" s="89"/>
      <c r="FB183" s="89"/>
      <c r="FC183" s="89"/>
      <c r="FD183" s="89"/>
      <c r="FE183" s="90"/>
    </row>
    <row r="184">
      <c r="A184" s="155" t="s">
        <v>120</v>
      </c>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5"/>
      <c r="AY184" s="155"/>
      <c r="AZ184" s="155"/>
      <c r="BA184" s="155"/>
      <c r="BB184" s="155"/>
      <c r="BC184" s="155"/>
      <c r="BD184" s="155"/>
      <c r="BE184" s="155"/>
      <c r="BF184" s="155"/>
      <c r="BG184" s="155"/>
      <c r="BH184" s="155"/>
      <c r="BI184" s="155"/>
      <c r="BJ184" s="155"/>
      <c r="BK184" s="155"/>
      <c r="BL184" s="155"/>
      <c r="BM184" s="155"/>
      <c r="BN184" s="155"/>
      <c r="BO184" s="155"/>
      <c r="BP184" s="155"/>
      <c r="BQ184" s="155"/>
      <c r="BR184" s="155"/>
      <c r="BS184" s="155"/>
      <c r="BT184" s="155"/>
      <c r="BU184" s="155"/>
      <c r="BV184" s="155"/>
      <c r="BW184" s="155"/>
      <c r="BX184" s="167" t="s">
        <v>121</v>
      </c>
      <c r="BY184" s="168"/>
      <c r="BZ184" s="168"/>
      <c r="CA184" s="168"/>
      <c r="CB184" s="168"/>
      <c r="CC184" s="168"/>
      <c r="CD184" s="168"/>
      <c r="CE184" s="169"/>
      <c r="CF184" s="79" t="s">
        <v>122</v>
      </c>
      <c r="CG184" s="123"/>
      <c r="CH184" s="123"/>
      <c r="CI184" s="123"/>
      <c r="CJ184" s="123"/>
      <c r="CK184" s="123"/>
      <c r="CL184" s="123"/>
      <c r="CM184" s="123"/>
      <c r="CN184" s="123"/>
      <c r="CO184" s="123"/>
      <c r="CP184" s="123"/>
      <c r="CQ184" s="123"/>
      <c r="CR184" s="123"/>
      <c r="CS184" s="123"/>
      <c r="CT184" s="123"/>
      <c r="CU184" s="123"/>
      <c r="CV184" s="123"/>
      <c r="CW184" s="123"/>
      <c r="CX184" s="123"/>
      <c r="CY184" s="123"/>
      <c r="CZ184" s="123"/>
      <c r="DA184" s="123"/>
      <c r="DB184" s="123"/>
      <c r="DC184" s="123"/>
      <c r="DD184" s="123"/>
      <c r="DE184" s="123"/>
      <c r="DF184" s="125">
        <f>'Распределение по статьям'!G10</f>
        <v>36000</v>
      </c>
      <c r="DG184" s="126"/>
      <c r="DH184" s="126"/>
      <c r="DI184" s="126"/>
      <c r="DJ184" s="126"/>
      <c r="DK184" s="126"/>
      <c r="DL184" s="126"/>
      <c r="DM184" s="126"/>
      <c r="DN184" s="126"/>
      <c r="DO184" s="126"/>
      <c r="DP184" s="126"/>
      <c r="DQ184" s="126"/>
      <c r="DR184" s="126"/>
      <c r="DS184" s="125">
        <v>36000</v>
      </c>
      <c r="DT184" s="126"/>
      <c r="DU184" s="126"/>
      <c r="DV184" s="126"/>
      <c r="DW184" s="126"/>
      <c r="DX184" s="126"/>
      <c r="DY184" s="126"/>
      <c r="DZ184" s="126"/>
      <c r="EA184" s="126"/>
      <c r="EB184" s="126"/>
      <c r="EC184" s="126"/>
      <c r="ED184" s="126"/>
      <c r="EE184" s="126"/>
      <c r="EF184" s="125">
        <v>36000</v>
      </c>
      <c r="EG184" s="126"/>
      <c r="EH184" s="126"/>
      <c r="EI184" s="126"/>
      <c r="EJ184" s="126"/>
      <c r="EK184" s="126"/>
      <c r="EL184" s="126"/>
      <c r="EM184" s="126"/>
      <c r="EN184" s="126"/>
      <c r="EO184" s="126"/>
      <c r="EP184" s="126"/>
      <c r="EQ184" s="126"/>
      <c r="ER184" s="126"/>
      <c r="ES184" s="88" t="s">
        <v>59</v>
      </c>
      <c r="ET184" s="89"/>
      <c r="EU184" s="89"/>
      <c r="EV184" s="89"/>
      <c r="EW184" s="89"/>
      <c r="EX184" s="89"/>
      <c r="EY184" s="89"/>
      <c r="EZ184" s="89"/>
      <c r="FA184" s="89"/>
      <c r="FB184" s="89"/>
      <c r="FC184" s="89"/>
      <c r="FD184" s="89"/>
      <c r="FE184" s="90"/>
    </row>
    <row r="185">
      <c r="A185" s="170" t="s">
        <v>335</v>
      </c>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c r="AC185" s="170"/>
      <c r="AD185" s="170"/>
      <c r="AE185" s="170"/>
      <c r="AF185" s="170"/>
      <c r="AG185" s="170"/>
      <c r="AH185" s="170"/>
      <c r="AI185" s="170"/>
      <c r="AJ185" s="170"/>
      <c r="AK185" s="170"/>
      <c r="AL185" s="170"/>
      <c r="AM185" s="170"/>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0"/>
      <c r="BR185" s="170"/>
      <c r="BS185" s="170"/>
      <c r="BT185" s="170"/>
      <c r="BU185" s="170"/>
      <c r="BV185" s="170"/>
      <c r="BW185" s="171"/>
      <c r="BX185" s="102" t="s">
        <v>121</v>
      </c>
      <c r="BY185" s="103"/>
      <c r="BZ185" s="103"/>
      <c r="CA185" s="103"/>
      <c r="CB185" s="103"/>
      <c r="CC185" s="103"/>
      <c r="CD185" s="103"/>
      <c r="CE185" s="104"/>
      <c r="CF185" s="79" t="s">
        <v>122</v>
      </c>
      <c r="CG185" s="123"/>
      <c r="CH185" s="123"/>
      <c r="CI185" s="123"/>
      <c r="CJ185" s="123"/>
      <c r="CK185" s="123"/>
      <c r="CL185" s="123"/>
      <c r="CM185" s="123"/>
      <c r="CN185" s="123"/>
      <c r="CO185" s="123"/>
      <c r="CP185" s="123"/>
      <c r="CQ185" s="123"/>
      <c r="CR185" s="123"/>
      <c r="CS185" s="123" t="s">
        <v>336</v>
      </c>
      <c r="CT185" s="123"/>
      <c r="CU185" s="123"/>
      <c r="CV185" s="123"/>
      <c r="CW185" s="123"/>
      <c r="CX185" s="123"/>
      <c r="CY185" s="123"/>
      <c r="CZ185" s="123"/>
      <c r="DA185" s="123"/>
      <c r="DB185" s="123"/>
      <c r="DC185" s="123"/>
      <c r="DD185" s="123"/>
      <c r="DE185" s="123"/>
      <c r="DF185" s="125">
        <v>10000</v>
      </c>
      <c r="DG185" s="126"/>
      <c r="DH185" s="126"/>
      <c r="DI185" s="126"/>
      <c r="DJ185" s="126"/>
      <c r="DK185" s="126"/>
      <c r="DL185" s="126"/>
      <c r="DM185" s="126"/>
      <c r="DN185" s="126"/>
      <c r="DO185" s="126"/>
      <c r="DP185" s="126"/>
      <c r="DQ185" s="126"/>
      <c r="DR185" s="126"/>
      <c r="DS185" s="125">
        <v>10000</v>
      </c>
      <c r="DT185" s="126"/>
      <c r="DU185" s="126"/>
      <c r="DV185" s="126"/>
      <c r="DW185" s="126"/>
      <c r="DX185" s="126"/>
      <c r="DY185" s="126"/>
      <c r="DZ185" s="126"/>
      <c r="EA185" s="126"/>
      <c r="EB185" s="126"/>
      <c r="EC185" s="126"/>
      <c r="ED185" s="126"/>
      <c r="EE185" s="126"/>
      <c r="EF185" s="125">
        <v>10000</v>
      </c>
      <c r="EG185" s="126"/>
      <c r="EH185" s="126"/>
      <c r="EI185" s="126"/>
      <c r="EJ185" s="126"/>
      <c r="EK185" s="126"/>
      <c r="EL185" s="126"/>
      <c r="EM185" s="126"/>
      <c r="EN185" s="126"/>
      <c r="EO185" s="126"/>
      <c r="EP185" s="126"/>
      <c r="EQ185" s="126"/>
      <c r="ER185" s="126"/>
      <c r="ES185" s="88" t="s">
        <v>332</v>
      </c>
      <c r="ET185" s="89"/>
      <c r="EU185" s="89"/>
      <c r="EV185" s="89"/>
      <c r="EW185" s="89"/>
      <c r="EX185" s="89"/>
      <c r="EY185" s="89"/>
      <c r="EZ185" s="89"/>
      <c r="FA185" s="89"/>
      <c r="FB185" s="89"/>
      <c r="FC185" s="89"/>
      <c r="FD185" s="89"/>
      <c r="FE185" s="90"/>
    </row>
    <row r="186">
      <c r="A186" s="164" t="s">
        <v>337</v>
      </c>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c r="AM186" s="164"/>
      <c r="AN186" s="164"/>
      <c r="AO186" s="164"/>
      <c r="AP186" s="164"/>
      <c r="AQ186" s="164"/>
      <c r="AR186" s="164"/>
      <c r="AS186" s="164"/>
      <c r="AT186" s="164"/>
      <c r="AU186" s="164"/>
      <c r="AV186" s="164"/>
      <c r="AW186" s="164"/>
      <c r="AX186" s="164"/>
      <c r="AY186" s="164"/>
      <c r="AZ186" s="164"/>
      <c r="BA186" s="164"/>
      <c r="BB186" s="164"/>
      <c r="BC186" s="164"/>
      <c r="BD186" s="164"/>
      <c r="BE186" s="164"/>
      <c r="BF186" s="164"/>
      <c r="BG186" s="164"/>
      <c r="BH186" s="164"/>
      <c r="BI186" s="164"/>
      <c r="BJ186" s="164"/>
      <c r="BK186" s="164"/>
      <c r="BL186" s="164"/>
      <c r="BM186" s="164"/>
      <c r="BN186" s="164"/>
      <c r="BO186" s="164"/>
      <c r="BP186" s="164"/>
      <c r="BQ186" s="164"/>
      <c r="BR186" s="164"/>
      <c r="BS186" s="164"/>
      <c r="BT186" s="164"/>
      <c r="BU186" s="164"/>
      <c r="BV186" s="164"/>
      <c r="BW186" s="164"/>
      <c r="BX186" s="30" t="s">
        <v>121</v>
      </c>
      <c r="BY186" s="31"/>
      <c r="BZ186" s="31"/>
      <c r="CA186" s="31"/>
      <c r="CB186" s="31"/>
      <c r="CC186" s="31"/>
      <c r="CD186" s="31"/>
      <c r="CE186" s="79"/>
      <c r="CF186" s="79" t="s">
        <v>122</v>
      </c>
      <c r="CG186" s="123"/>
      <c r="CH186" s="123"/>
      <c r="CI186" s="123"/>
      <c r="CJ186" s="123"/>
      <c r="CK186" s="123"/>
      <c r="CL186" s="123"/>
      <c r="CM186" s="123"/>
      <c r="CN186" s="123"/>
      <c r="CO186" s="123"/>
      <c r="CP186" s="123"/>
      <c r="CQ186" s="123"/>
      <c r="CR186" s="123"/>
      <c r="CS186" s="123" t="s">
        <v>338</v>
      </c>
      <c r="CT186" s="123"/>
      <c r="CU186" s="123"/>
      <c r="CV186" s="123"/>
      <c r="CW186" s="123"/>
      <c r="CX186" s="123"/>
      <c r="CY186" s="123"/>
      <c r="CZ186" s="123"/>
      <c r="DA186" s="123"/>
      <c r="DB186" s="123"/>
      <c r="DC186" s="123"/>
      <c r="DD186" s="123"/>
      <c r="DE186" s="123"/>
      <c r="DF186" s="126"/>
      <c r="DG186" s="126"/>
      <c r="DH186" s="126"/>
      <c r="DI186" s="126"/>
      <c r="DJ186" s="126"/>
      <c r="DK186" s="126"/>
      <c r="DL186" s="126"/>
      <c r="DM186" s="126"/>
      <c r="DN186" s="126"/>
      <c r="DO186" s="126"/>
      <c r="DP186" s="126"/>
      <c r="DQ186" s="126"/>
      <c r="DR186" s="126"/>
      <c r="DS186" s="126"/>
      <c r="DT186" s="126"/>
      <c r="DU186" s="126"/>
      <c r="DV186" s="126"/>
      <c r="DW186" s="126"/>
      <c r="DX186" s="126"/>
      <c r="DY186" s="126"/>
      <c r="DZ186" s="126"/>
      <c r="EA186" s="126"/>
      <c r="EB186" s="126"/>
      <c r="EC186" s="126"/>
      <c r="ED186" s="126"/>
      <c r="EE186" s="126"/>
      <c r="EF186" s="126"/>
      <c r="EG186" s="126"/>
      <c r="EH186" s="126"/>
      <c r="EI186" s="126"/>
      <c r="EJ186" s="126"/>
      <c r="EK186" s="126"/>
      <c r="EL186" s="126"/>
      <c r="EM186" s="126"/>
      <c r="EN186" s="126"/>
      <c r="EO186" s="126"/>
      <c r="EP186" s="126"/>
      <c r="EQ186" s="126"/>
      <c r="ER186" s="126"/>
      <c r="ES186" s="88" t="s">
        <v>332</v>
      </c>
      <c r="ET186" s="89"/>
      <c r="EU186" s="89"/>
      <c r="EV186" s="89"/>
      <c r="EW186" s="89"/>
      <c r="EX186" s="89"/>
      <c r="EY186" s="89"/>
      <c r="EZ186" s="89"/>
      <c r="FA186" s="89"/>
      <c r="FB186" s="89"/>
      <c r="FC186" s="89"/>
      <c r="FD186" s="89"/>
      <c r="FE186" s="90"/>
    </row>
    <row r="187" ht="12" customHeight="1">
      <c r="A187" s="164" t="s">
        <v>339</v>
      </c>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4"/>
      <c r="AY187" s="164"/>
      <c r="AZ187" s="164"/>
      <c r="BA187" s="164"/>
      <c r="BB187" s="164"/>
      <c r="BC187" s="164"/>
      <c r="BD187" s="164"/>
      <c r="BE187" s="164"/>
      <c r="BF187" s="164"/>
      <c r="BG187" s="164"/>
      <c r="BH187" s="164"/>
      <c r="BI187" s="164"/>
      <c r="BJ187" s="164"/>
      <c r="BK187" s="164"/>
      <c r="BL187" s="164"/>
      <c r="BM187" s="164"/>
      <c r="BN187" s="164"/>
      <c r="BO187" s="164"/>
      <c r="BP187" s="164"/>
      <c r="BQ187" s="164"/>
      <c r="BR187" s="164"/>
      <c r="BS187" s="164"/>
      <c r="BT187" s="164"/>
      <c r="BU187" s="164"/>
      <c r="BV187" s="164"/>
      <c r="BW187" s="164"/>
      <c r="BX187" s="30" t="s">
        <v>121</v>
      </c>
      <c r="BY187" s="31"/>
      <c r="BZ187" s="31"/>
      <c r="CA187" s="31"/>
      <c r="CB187" s="31"/>
      <c r="CC187" s="31"/>
      <c r="CD187" s="31"/>
      <c r="CE187" s="79"/>
      <c r="CF187" s="79" t="s">
        <v>122</v>
      </c>
      <c r="CG187" s="123"/>
      <c r="CH187" s="123"/>
      <c r="CI187" s="123"/>
      <c r="CJ187" s="123"/>
      <c r="CK187" s="123"/>
      <c r="CL187" s="123"/>
      <c r="CM187" s="123"/>
      <c r="CN187" s="123"/>
      <c r="CO187" s="123"/>
      <c r="CP187" s="123"/>
      <c r="CQ187" s="123"/>
      <c r="CR187" s="123"/>
      <c r="CS187" s="123" t="s">
        <v>340</v>
      </c>
      <c r="CT187" s="123"/>
      <c r="CU187" s="123"/>
      <c r="CV187" s="123"/>
      <c r="CW187" s="123"/>
      <c r="CX187" s="123"/>
      <c r="CY187" s="123"/>
      <c r="CZ187" s="123"/>
      <c r="DA187" s="123"/>
      <c r="DB187" s="123"/>
      <c r="DC187" s="123"/>
      <c r="DD187" s="123"/>
      <c r="DE187" s="123"/>
      <c r="DF187" s="126">
        <v>26000</v>
      </c>
      <c r="DG187" s="126"/>
      <c r="DH187" s="126"/>
      <c r="DI187" s="126"/>
      <c r="DJ187" s="126"/>
      <c r="DK187" s="126"/>
      <c r="DL187" s="126"/>
      <c r="DM187" s="126"/>
      <c r="DN187" s="126"/>
      <c r="DO187" s="126"/>
      <c r="DP187" s="126"/>
      <c r="DQ187" s="126"/>
      <c r="DR187" s="126"/>
      <c r="DS187" s="126">
        <v>26000</v>
      </c>
      <c r="DT187" s="126"/>
      <c r="DU187" s="126"/>
      <c r="DV187" s="126"/>
      <c r="DW187" s="126"/>
      <c r="DX187" s="126"/>
      <c r="DY187" s="126"/>
      <c r="DZ187" s="126"/>
      <c r="EA187" s="126"/>
      <c r="EB187" s="126"/>
      <c r="EC187" s="126"/>
      <c r="ED187" s="126"/>
      <c r="EE187" s="126"/>
      <c r="EF187" s="126">
        <v>26000</v>
      </c>
      <c r="EG187" s="126"/>
      <c r="EH187" s="126"/>
      <c r="EI187" s="126"/>
      <c r="EJ187" s="126"/>
      <c r="EK187" s="126"/>
      <c r="EL187" s="126"/>
      <c r="EM187" s="126"/>
      <c r="EN187" s="126"/>
      <c r="EO187" s="126"/>
      <c r="EP187" s="126"/>
      <c r="EQ187" s="126"/>
      <c r="ER187" s="126"/>
      <c r="ES187" s="88" t="s">
        <v>332</v>
      </c>
      <c r="ET187" s="89"/>
      <c r="EU187" s="89"/>
      <c r="EV187" s="89"/>
      <c r="EW187" s="89"/>
      <c r="EX187" s="89"/>
      <c r="EY187" s="89"/>
      <c r="EZ187" s="89"/>
      <c r="FA187" s="89"/>
      <c r="FB187" s="89"/>
      <c r="FC187" s="89"/>
      <c r="FD187" s="89"/>
      <c r="FE187" s="90"/>
    </row>
    <row r="188" ht="11.25" customHeight="1">
      <c r="A188" s="164" t="s">
        <v>341</v>
      </c>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4"/>
      <c r="AY188" s="164"/>
      <c r="AZ188" s="164"/>
      <c r="BA188" s="164"/>
      <c r="BB188" s="164"/>
      <c r="BC188" s="164"/>
      <c r="BD188" s="164"/>
      <c r="BE188" s="164"/>
      <c r="BF188" s="164"/>
      <c r="BG188" s="164"/>
      <c r="BH188" s="164"/>
      <c r="BI188" s="164"/>
      <c r="BJ188" s="164"/>
      <c r="BK188" s="164"/>
      <c r="BL188" s="164"/>
      <c r="BM188" s="164"/>
      <c r="BN188" s="164"/>
      <c r="BO188" s="164"/>
      <c r="BP188" s="164"/>
      <c r="BQ188" s="164"/>
      <c r="BR188" s="164"/>
      <c r="BS188" s="164"/>
      <c r="BT188" s="164"/>
      <c r="BU188" s="164"/>
      <c r="BV188" s="164"/>
      <c r="BW188" s="164"/>
      <c r="BX188" s="30" t="s">
        <v>121</v>
      </c>
      <c r="BY188" s="31"/>
      <c r="BZ188" s="31"/>
      <c r="CA188" s="31"/>
      <c r="CB188" s="31"/>
      <c r="CC188" s="31"/>
      <c r="CD188" s="31"/>
      <c r="CE188" s="79"/>
      <c r="CF188" s="79" t="s">
        <v>122</v>
      </c>
      <c r="CG188" s="123"/>
      <c r="CH188" s="123"/>
      <c r="CI188" s="123"/>
      <c r="CJ188" s="123"/>
      <c r="CK188" s="123"/>
      <c r="CL188" s="123"/>
      <c r="CM188" s="123"/>
      <c r="CN188" s="123"/>
      <c r="CO188" s="123"/>
      <c r="CP188" s="123"/>
      <c r="CQ188" s="123"/>
      <c r="CR188" s="123"/>
      <c r="CS188" s="123" t="s">
        <v>334</v>
      </c>
      <c r="CT188" s="123"/>
      <c r="CU188" s="123"/>
      <c r="CV188" s="123"/>
      <c r="CW188" s="123"/>
      <c r="CX188" s="123"/>
      <c r="CY188" s="123"/>
      <c r="CZ188" s="123"/>
      <c r="DA188" s="123"/>
      <c r="DB188" s="123"/>
      <c r="DC188" s="123"/>
      <c r="DD188" s="123"/>
      <c r="DE188" s="123"/>
      <c r="DF188" s="126"/>
      <c r="DG188" s="126"/>
      <c r="DH188" s="126"/>
      <c r="DI188" s="126"/>
      <c r="DJ188" s="126"/>
      <c r="DK188" s="126"/>
      <c r="DL188" s="126"/>
      <c r="DM188" s="126"/>
      <c r="DN188" s="126"/>
      <c r="DO188" s="126"/>
      <c r="DP188" s="126"/>
      <c r="DQ188" s="126"/>
      <c r="DR188" s="126"/>
      <c r="DS188" s="126"/>
      <c r="DT188" s="126"/>
      <c r="DU188" s="126"/>
      <c r="DV188" s="126"/>
      <c r="DW188" s="126"/>
      <c r="DX188" s="126"/>
      <c r="DY188" s="126"/>
      <c r="DZ188" s="126"/>
      <c r="EA188" s="126"/>
      <c r="EB188" s="126"/>
      <c r="EC188" s="126"/>
      <c r="ED188" s="126"/>
      <c r="EE188" s="126"/>
      <c r="EF188" s="126"/>
      <c r="EG188" s="126"/>
      <c r="EH188" s="126"/>
      <c r="EI188" s="126"/>
      <c r="EJ188" s="126"/>
      <c r="EK188" s="126"/>
      <c r="EL188" s="126"/>
      <c r="EM188" s="126"/>
      <c r="EN188" s="126"/>
      <c r="EO188" s="126"/>
      <c r="EP188" s="126"/>
      <c r="EQ188" s="126"/>
      <c r="ER188" s="126"/>
      <c r="ES188" s="88" t="s">
        <v>332</v>
      </c>
      <c r="ET188" s="89"/>
      <c r="EU188" s="89"/>
      <c r="EV188" s="89"/>
      <c r="EW188" s="89"/>
      <c r="EX188" s="89"/>
      <c r="EY188" s="89"/>
      <c r="EZ188" s="89"/>
      <c r="FA188" s="89"/>
      <c r="FB188" s="89"/>
      <c r="FC188" s="89"/>
      <c r="FD188" s="89"/>
      <c r="FE188" s="90"/>
    </row>
    <row r="189" ht="13.5" customHeight="1">
      <c r="A189" s="166" t="s">
        <v>342</v>
      </c>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30" t="s">
        <v>121</v>
      </c>
      <c r="BY189" s="31"/>
      <c r="BZ189" s="31"/>
      <c r="CA189" s="31"/>
      <c r="CB189" s="31"/>
      <c r="CC189" s="31"/>
      <c r="CD189" s="31"/>
      <c r="CE189" s="79"/>
      <c r="CF189" s="79" t="s">
        <v>122</v>
      </c>
      <c r="CG189" s="123"/>
      <c r="CH189" s="123"/>
      <c r="CI189" s="123"/>
      <c r="CJ189" s="123"/>
      <c r="CK189" s="123"/>
      <c r="CL189" s="123"/>
      <c r="CM189" s="123"/>
      <c r="CN189" s="123"/>
      <c r="CO189" s="123"/>
      <c r="CP189" s="123"/>
      <c r="CQ189" s="123"/>
      <c r="CR189" s="123"/>
      <c r="CS189" s="123" t="s">
        <v>343</v>
      </c>
      <c r="CT189" s="123"/>
      <c r="CU189" s="123"/>
      <c r="CV189" s="123"/>
      <c r="CW189" s="123"/>
      <c r="CX189" s="123"/>
      <c r="CY189" s="123"/>
      <c r="CZ189" s="123"/>
      <c r="DA189" s="123"/>
      <c r="DB189" s="123"/>
      <c r="DC189" s="123"/>
      <c r="DD189" s="123"/>
      <c r="DE189" s="123"/>
      <c r="DF189" s="126"/>
      <c r="DG189" s="126"/>
      <c r="DH189" s="126"/>
      <c r="DI189" s="126"/>
      <c r="DJ189" s="126"/>
      <c r="DK189" s="126"/>
      <c r="DL189" s="126"/>
      <c r="DM189" s="126"/>
      <c r="DN189" s="126"/>
      <c r="DO189" s="126"/>
      <c r="DP189" s="126"/>
      <c r="DQ189" s="126"/>
      <c r="DR189" s="126"/>
      <c r="DS189" s="126"/>
      <c r="DT189" s="126"/>
      <c r="DU189" s="126"/>
      <c r="DV189" s="126"/>
      <c r="DW189" s="126"/>
      <c r="DX189" s="126"/>
      <c r="DY189" s="126"/>
      <c r="DZ189" s="126"/>
      <c r="EA189" s="126"/>
      <c r="EB189" s="126"/>
      <c r="EC189" s="126"/>
      <c r="ED189" s="126"/>
      <c r="EE189" s="126"/>
      <c r="EF189" s="126"/>
      <c r="EG189" s="126"/>
      <c r="EH189" s="126"/>
      <c r="EI189" s="126"/>
      <c r="EJ189" s="126"/>
      <c r="EK189" s="126"/>
      <c r="EL189" s="126"/>
      <c r="EM189" s="126"/>
      <c r="EN189" s="126"/>
      <c r="EO189" s="126"/>
      <c r="EP189" s="126"/>
      <c r="EQ189" s="126"/>
      <c r="ER189" s="126"/>
      <c r="ES189" s="88"/>
      <c r="ET189" s="89"/>
      <c r="EU189" s="89"/>
      <c r="EV189" s="89"/>
      <c r="EW189" s="89"/>
      <c r="EX189" s="89"/>
      <c r="EY189" s="89"/>
      <c r="EZ189" s="89"/>
      <c r="FA189" s="89"/>
      <c r="FB189" s="89"/>
      <c r="FC189" s="89"/>
      <c r="FD189" s="89"/>
      <c r="FE189" s="90"/>
    </row>
    <row r="190" ht="12.75" customHeight="1">
      <c r="A190" s="155" t="s">
        <v>123</v>
      </c>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c r="BI190" s="155"/>
      <c r="BJ190" s="155"/>
      <c r="BK190" s="155"/>
      <c r="BL190" s="155"/>
      <c r="BM190" s="155"/>
      <c r="BN190" s="155"/>
      <c r="BO190" s="155"/>
      <c r="BP190" s="155"/>
      <c r="BQ190" s="155"/>
      <c r="BR190" s="155"/>
      <c r="BS190" s="155"/>
      <c r="BT190" s="155"/>
      <c r="BU190" s="155"/>
      <c r="BV190" s="155"/>
      <c r="BW190" s="155"/>
      <c r="BX190" s="30" t="s">
        <v>124</v>
      </c>
      <c r="BY190" s="31"/>
      <c r="BZ190" s="31"/>
      <c r="CA190" s="31"/>
      <c r="CB190" s="31"/>
      <c r="CC190" s="31"/>
      <c r="CD190" s="31"/>
      <c r="CE190" s="79"/>
      <c r="CF190" s="79" t="s">
        <v>125</v>
      </c>
      <c r="CG190" s="123"/>
      <c r="CH190" s="123"/>
      <c r="CI190" s="123"/>
      <c r="CJ190" s="123"/>
      <c r="CK190" s="123"/>
      <c r="CL190" s="123"/>
      <c r="CM190" s="123"/>
      <c r="CN190" s="123"/>
      <c r="CO190" s="123"/>
      <c r="CP190" s="123"/>
      <c r="CQ190" s="123"/>
      <c r="CR190" s="123"/>
      <c r="CS190" s="123"/>
      <c r="CT190" s="123"/>
      <c r="CU190" s="123"/>
      <c r="CV190" s="123"/>
      <c r="CW190" s="123"/>
      <c r="CX190" s="123"/>
      <c r="CY190" s="123"/>
      <c r="CZ190" s="123"/>
      <c r="DA190" s="123"/>
      <c r="DB190" s="123"/>
      <c r="DC190" s="123"/>
      <c r="DD190" s="123"/>
      <c r="DE190" s="123"/>
      <c r="DF190" s="125">
        <f>SUM(DF191:DR193)</f>
        <v>0</v>
      </c>
      <c r="DG190" s="125"/>
      <c r="DH190" s="125"/>
      <c r="DI190" s="125"/>
      <c r="DJ190" s="125"/>
      <c r="DK190" s="125"/>
      <c r="DL190" s="125"/>
      <c r="DM190" s="125"/>
      <c r="DN190" s="125"/>
      <c r="DO190" s="125"/>
      <c r="DP190" s="125"/>
      <c r="DQ190" s="125"/>
      <c r="DR190" s="125"/>
      <c r="DS190" s="125"/>
      <c r="DT190" s="125"/>
      <c r="DU190" s="125"/>
      <c r="DV190" s="125"/>
      <c r="DW190" s="125"/>
      <c r="DX190" s="125"/>
      <c r="DY190" s="125"/>
      <c r="DZ190" s="125"/>
      <c r="EA190" s="125"/>
      <c r="EB190" s="125"/>
      <c r="EC190" s="125"/>
      <c r="ED190" s="125"/>
      <c r="EE190" s="125"/>
      <c r="EF190" s="125"/>
      <c r="EG190" s="125"/>
      <c r="EH190" s="125"/>
      <c r="EI190" s="125"/>
      <c r="EJ190" s="125"/>
      <c r="EK190" s="125"/>
      <c r="EL190" s="125"/>
      <c r="EM190" s="125"/>
      <c r="EN190" s="125"/>
      <c r="EO190" s="125"/>
      <c r="EP190" s="125"/>
      <c r="EQ190" s="125"/>
      <c r="ER190" s="125"/>
      <c r="ES190" s="88" t="s">
        <v>59</v>
      </c>
      <c r="ET190" s="89"/>
      <c r="EU190" s="89"/>
      <c r="EV190" s="89"/>
      <c r="EW190" s="89"/>
      <c r="EX190" s="89"/>
      <c r="EY190" s="89"/>
      <c r="EZ190" s="89"/>
      <c r="FA190" s="89"/>
      <c r="FB190" s="89"/>
      <c r="FC190" s="89"/>
      <c r="FD190" s="89"/>
      <c r="FE190" s="90"/>
    </row>
    <row r="191">
      <c r="A191" s="164" t="s">
        <v>344</v>
      </c>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164"/>
      <c r="BB191" s="164"/>
      <c r="BC191" s="164"/>
      <c r="BD191" s="164"/>
      <c r="BE191" s="164"/>
      <c r="BF191" s="164"/>
      <c r="BG191" s="164"/>
      <c r="BH191" s="164"/>
      <c r="BI191" s="164"/>
      <c r="BJ191" s="164"/>
      <c r="BK191" s="164"/>
      <c r="BL191" s="164"/>
      <c r="BM191" s="164"/>
      <c r="BN191" s="164"/>
      <c r="BO191" s="164"/>
      <c r="BP191" s="164"/>
      <c r="BQ191" s="164"/>
      <c r="BR191" s="164"/>
      <c r="BS191" s="164"/>
      <c r="BT191" s="164"/>
      <c r="BU191" s="164"/>
      <c r="BV191" s="164"/>
      <c r="BW191" s="164"/>
      <c r="BX191" s="30" t="s">
        <v>124</v>
      </c>
      <c r="BY191" s="31"/>
      <c r="BZ191" s="31"/>
      <c r="CA191" s="31"/>
      <c r="CB191" s="31"/>
      <c r="CC191" s="31"/>
      <c r="CD191" s="31"/>
      <c r="CE191" s="79"/>
      <c r="CF191" s="79" t="s">
        <v>125</v>
      </c>
      <c r="CG191" s="123"/>
      <c r="CH191" s="123"/>
      <c r="CI191" s="123"/>
      <c r="CJ191" s="123"/>
      <c r="CK191" s="123"/>
      <c r="CL191" s="123"/>
      <c r="CM191" s="123"/>
      <c r="CN191" s="123"/>
      <c r="CO191" s="123"/>
      <c r="CP191" s="123"/>
      <c r="CQ191" s="123"/>
      <c r="CR191" s="123"/>
      <c r="CS191" s="123" t="s">
        <v>345</v>
      </c>
      <c r="CT191" s="123"/>
      <c r="CU191" s="123"/>
      <c r="CV191" s="123"/>
      <c r="CW191" s="123"/>
      <c r="CX191" s="123"/>
      <c r="CY191" s="123"/>
      <c r="CZ191" s="123"/>
      <c r="DA191" s="123"/>
      <c r="DB191" s="123"/>
      <c r="DC191" s="123"/>
      <c r="DD191" s="123"/>
      <c r="DE191" s="123"/>
      <c r="DF191" s="125"/>
      <c r="DG191" s="126"/>
      <c r="DH191" s="126"/>
      <c r="DI191" s="126"/>
      <c r="DJ191" s="126"/>
      <c r="DK191" s="126"/>
      <c r="DL191" s="126"/>
      <c r="DM191" s="126"/>
      <c r="DN191" s="126"/>
      <c r="DO191" s="126"/>
      <c r="DP191" s="126"/>
      <c r="DQ191" s="126"/>
      <c r="DR191" s="126"/>
      <c r="DS191" s="125"/>
      <c r="DT191" s="126"/>
      <c r="DU191" s="126"/>
      <c r="DV191" s="126"/>
      <c r="DW191" s="126"/>
      <c r="DX191" s="126"/>
      <c r="DY191" s="126"/>
      <c r="DZ191" s="126"/>
      <c r="EA191" s="126"/>
      <c r="EB191" s="126"/>
      <c r="EC191" s="126"/>
      <c r="ED191" s="126"/>
      <c r="EE191" s="126"/>
      <c r="EF191" s="125"/>
      <c r="EG191" s="126"/>
      <c r="EH191" s="126"/>
      <c r="EI191" s="126"/>
      <c r="EJ191" s="126"/>
      <c r="EK191" s="126"/>
      <c r="EL191" s="126"/>
      <c r="EM191" s="126"/>
      <c r="EN191" s="126"/>
      <c r="EO191" s="126"/>
      <c r="EP191" s="126"/>
      <c r="EQ191" s="126"/>
      <c r="ER191" s="126"/>
      <c r="ES191" s="88" t="s">
        <v>332</v>
      </c>
      <c r="ET191" s="89"/>
      <c r="EU191" s="89"/>
      <c r="EV191" s="89"/>
      <c r="EW191" s="89"/>
      <c r="EX191" s="89"/>
      <c r="EY191" s="89"/>
      <c r="EZ191" s="89"/>
      <c r="FA191" s="89"/>
      <c r="FB191" s="89"/>
      <c r="FC191" s="89"/>
      <c r="FD191" s="89"/>
      <c r="FE191" s="90"/>
    </row>
    <row r="192">
      <c r="A192" s="164" t="s">
        <v>346</v>
      </c>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M192" s="164"/>
      <c r="AN192" s="164"/>
      <c r="AO192" s="164"/>
      <c r="AP192" s="164"/>
      <c r="AQ192" s="164"/>
      <c r="AR192" s="164"/>
      <c r="AS192" s="164"/>
      <c r="AT192" s="164"/>
      <c r="AU192" s="164"/>
      <c r="AV192" s="164"/>
      <c r="AW192" s="164"/>
      <c r="AX192" s="164"/>
      <c r="AY192" s="164"/>
      <c r="AZ192" s="164"/>
      <c r="BA192" s="164"/>
      <c r="BB192" s="164"/>
      <c r="BC192" s="164"/>
      <c r="BD192" s="164"/>
      <c r="BE192" s="164"/>
      <c r="BF192" s="164"/>
      <c r="BG192" s="164"/>
      <c r="BH192" s="164"/>
      <c r="BI192" s="164"/>
      <c r="BJ192" s="164"/>
      <c r="BK192" s="164"/>
      <c r="BL192" s="164"/>
      <c r="BM192" s="164"/>
      <c r="BN192" s="164"/>
      <c r="BO192" s="164"/>
      <c r="BP192" s="164"/>
      <c r="BQ192" s="164"/>
      <c r="BR192" s="164"/>
      <c r="BS192" s="164"/>
      <c r="BT192" s="164"/>
      <c r="BU192" s="164"/>
      <c r="BV192" s="164"/>
      <c r="BW192" s="164"/>
      <c r="BX192" s="30" t="s">
        <v>124</v>
      </c>
      <c r="BY192" s="31"/>
      <c r="BZ192" s="31"/>
      <c r="CA192" s="31"/>
      <c r="CB192" s="31"/>
      <c r="CC192" s="31"/>
      <c r="CD192" s="31"/>
      <c r="CE192" s="79"/>
      <c r="CF192" s="79" t="s">
        <v>125</v>
      </c>
      <c r="CG192" s="123"/>
      <c r="CH192" s="123"/>
      <c r="CI192" s="123"/>
      <c r="CJ192" s="123"/>
      <c r="CK192" s="123"/>
      <c r="CL192" s="123"/>
      <c r="CM192" s="123"/>
      <c r="CN192" s="123"/>
      <c r="CO192" s="123"/>
      <c r="CP192" s="123"/>
      <c r="CQ192" s="123"/>
      <c r="CR192" s="123"/>
      <c r="CS192" s="123" t="s">
        <v>340</v>
      </c>
      <c r="CT192" s="123"/>
      <c r="CU192" s="123"/>
      <c r="CV192" s="123"/>
      <c r="CW192" s="123"/>
      <c r="CX192" s="123"/>
      <c r="CY192" s="123"/>
      <c r="CZ192" s="123"/>
      <c r="DA192" s="123"/>
      <c r="DB192" s="123"/>
      <c r="DC192" s="123"/>
      <c r="DD192" s="123"/>
      <c r="DE192" s="123"/>
      <c r="DF192" s="126"/>
      <c r="DG192" s="126"/>
      <c r="DH192" s="126"/>
      <c r="DI192" s="126"/>
      <c r="DJ192" s="126"/>
      <c r="DK192" s="126"/>
      <c r="DL192" s="126"/>
      <c r="DM192" s="126"/>
      <c r="DN192" s="126"/>
      <c r="DO192" s="126"/>
      <c r="DP192" s="126"/>
      <c r="DQ192" s="126"/>
      <c r="DR192" s="126"/>
      <c r="DS192" s="126"/>
      <c r="DT192" s="126"/>
      <c r="DU192" s="126"/>
      <c r="DV192" s="126"/>
      <c r="DW192" s="126"/>
      <c r="DX192" s="126"/>
      <c r="DY192" s="126"/>
      <c r="DZ192" s="126"/>
      <c r="EA192" s="126"/>
      <c r="EB192" s="126"/>
      <c r="EC192" s="126"/>
      <c r="ED192" s="126"/>
      <c r="EE192" s="126"/>
      <c r="EF192" s="126"/>
      <c r="EG192" s="126"/>
      <c r="EH192" s="126"/>
      <c r="EI192" s="126"/>
      <c r="EJ192" s="126"/>
      <c r="EK192" s="126"/>
      <c r="EL192" s="126"/>
      <c r="EM192" s="126"/>
      <c r="EN192" s="126"/>
      <c r="EO192" s="126"/>
      <c r="EP192" s="126"/>
      <c r="EQ192" s="126"/>
      <c r="ER192" s="126"/>
      <c r="ES192" s="88"/>
      <c r="ET192" s="89"/>
      <c r="EU192" s="89"/>
      <c r="EV192" s="89"/>
      <c r="EW192" s="89"/>
      <c r="EX192" s="89"/>
      <c r="EY192" s="89"/>
      <c r="EZ192" s="89"/>
      <c r="FA192" s="89"/>
      <c r="FB192" s="89"/>
      <c r="FC192" s="89"/>
      <c r="FD192" s="89"/>
      <c r="FE192" s="90"/>
    </row>
    <row r="193" ht="11.25" customHeight="1">
      <c r="A193" s="166" t="s">
        <v>347</v>
      </c>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6"/>
      <c r="BV193" s="166"/>
      <c r="BW193" s="166"/>
      <c r="BX193" s="30" t="s">
        <v>124</v>
      </c>
      <c r="BY193" s="31"/>
      <c r="BZ193" s="31"/>
      <c r="CA193" s="31"/>
      <c r="CB193" s="31"/>
      <c r="CC193" s="31"/>
      <c r="CD193" s="31"/>
      <c r="CE193" s="79"/>
      <c r="CF193" s="79" t="s">
        <v>125</v>
      </c>
      <c r="CG193" s="123"/>
      <c r="CH193" s="123"/>
      <c r="CI193" s="123"/>
      <c r="CJ193" s="123"/>
      <c r="CK193" s="123"/>
      <c r="CL193" s="123"/>
      <c r="CM193" s="123"/>
      <c r="CN193" s="123"/>
      <c r="CO193" s="123"/>
      <c r="CP193" s="123"/>
      <c r="CQ193" s="123"/>
      <c r="CR193" s="123"/>
      <c r="CS193" s="123" t="s">
        <v>348</v>
      </c>
      <c r="CT193" s="123"/>
      <c r="CU193" s="123"/>
      <c r="CV193" s="123"/>
      <c r="CW193" s="123"/>
      <c r="CX193" s="123"/>
      <c r="CY193" s="123"/>
      <c r="CZ193" s="123"/>
      <c r="DA193" s="123"/>
      <c r="DB193" s="123"/>
      <c r="DC193" s="123"/>
      <c r="DD193" s="123"/>
      <c r="DE193" s="123"/>
      <c r="DF193" s="126"/>
      <c r="DG193" s="126"/>
      <c r="DH193" s="126"/>
      <c r="DI193" s="126"/>
      <c r="DJ193" s="126"/>
      <c r="DK193" s="126"/>
      <c r="DL193" s="126"/>
      <c r="DM193" s="126"/>
      <c r="DN193" s="126"/>
      <c r="DO193" s="126"/>
      <c r="DP193" s="126"/>
      <c r="DQ193" s="126"/>
      <c r="DR193" s="126"/>
      <c r="DS193" s="126"/>
      <c r="DT193" s="126"/>
      <c r="DU193" s="126"/>
      <c r="DV193" s="126"/>
      <c r="DW193" s="126"/>
      <c r="DX193" s="126"/>
      <c r="DY193" s="126"/>
      <c r="DZ193" s="126"/>
      <c r="EA193" s="126"/>
      <c r="EB193" s="126"/>
      <c r="EC193" s="126"/>
      <c r="ED193" s="126"/>
      <c r="EE193" s="126"/>
      <c r="EF193" s="126"/>
      <c r="EG193" s="126"/>
      <c r="EH193" s="126"/>
      <c r="EI193" s="126"/>
      <c r="EJ193" s="126"/>
      <c r="EK193" s="126"/>
      <c r="EL193" s="126"/>
      <c r="EM193" s="126"/>
      <c r="EN193" s="126"/>
      <c r="EO193" s="126"/>
      <c r="EP193" s="126"/>
      <c r="EQ193" s="126"/>
      <c r="ER193" s="126"/>
      <c r="ES193" s="88" t="s">
        <v>332</v>
      </c>
      <c r="ET193" s="89"/>
      <c r="EU193" s="89"/>
      <c r="EV193" s="89"/>
      <c r="EW193" s="89"/>
      <c r="EX193" s="89"/>
      <c r="EY193" s="89"/>
      <c r="EZ193" s="89"/>
      <c r="FA193" s="89"/>
      <c r="FB193" s="89"/>
      <c r="FC193" s="89"/>
      <c r="FD193" s="89"/>
      <c r="FE193" s="90"/>
    </row>
    <row r="194" ht="24" customHeight="1">
      <c r="A194" s="111" t="s">
        <v>126</v>
      </c>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02" t="s">
        <v>127</v>
      </c>
      <c r="BY194" s="103"/>
      <c r="BZ194" s="103"/>
      <c r="CA194" s="103"/>
      <c r="CB194" s="103"/>
      <c r="CC194" s="103"/>
      <c r="CD194" s="103"/>
      <c r="CE194" s="104"/>
      <c r="CF194" s="94" t="s">
        <v>128</v>
      </c>
      <c r="CG194" s="159"/>
      <c r="CH194" s="159"/>
      <c r="CI194" s="159"/>
      <c r="CJ194" s="159"/>
      <c r="CK194" s="159"/>
      <c r="CL194" s="159"/>
      <c r="CM194" s="159"/>
      <c r="CN194" s="159"/>
      <c r="CO194" s="159"/>
      <c r="CP194" s="159"/>
      <c r="CQ194" s="159"/>
      <c r="CR194" s="159"/>
      <c r="CS194" s="123"/>
      <c r="CT194" s="123"/>
      <c r="CU194" s="123"/>
      <c r="CV194" s="123"/>
      <c r="CW194" s="123"/>
      <c r="CX194" s="123"/>
      <c r="CY194" s="123"/>
      <c r="CZ194" s="123"/>
      <c r="DA194" s="123"/>
      <c r="DB194" s="123"/>
      <c r="DC194" s="123"/>
      <c r="DD194" s="123"/>
      <c r="DE194" s="123"/>
      <c r="DF194" s="125">
        <f>SUM(DF195:DR200)</f>
        <v>10506538</v>
      </c>
      <c r="DG194" s="126"/>
      <c r="DH194" s="126"/>
      <c r="DI194" s="126"/>
      <c r="DJ194" s="126"/>
      <c r="DK194" s="126"/>
      <c r="DL194" s="126"/>
      <c r="DM194" s="126"/>
      <c r="DN194" s="126"/>
      <c r="DO194" s="126"/>
      <c r="DP194" s="126"/>
      <c r="DQ194" s="126"/>
      <c r="DR194" s="126"/>
      <c r="DS194" s="125">
        <v>10276438</v>
      </c>
      <c r="DT194" s="126"/>
      <c r="DU194" s="126"/>
      <c r="DV194" s="126"/>
      <c r="DW194" s="126"/>
      <c r="DX194" s="126"/>
      <c r="DY194" s="126"/>
      <c r="DZ194" s="126"/>
      <c r="EA194" s="126"/>
      <c r="EB194" s="126"/>
      <c r="EC194" s="126"/>
      <c r="ED194" s="126"/>
      <c r="EE194" s="126"/>
      <c r="EF194" s="125">
        <v>10641738</v>
      </c>
      <c r="EG194" s="126"/>
      <c r="EH194" s="126"/>
      <c r="EI194" s="126"/>
      <c r="EJ194" s="126"/>
      <c r="EK194" s="126"/>
      <c r="EL194" s="126"/>
      <c r="EM194" s="126"/>
      <c r="EN194" s="126"/>
      <c r="EO194" s="126"/>
      <c r="EP194" s="126"/>
      <c r="EQ194" s="126"/>
      <c r="ER194" s="126"/>
      <c r="ES194" s="88" t="s">
        <v>59</v>
      </c>
      <c r="ET194" s="89"/>
      <c r="EU194" s="89"/>
      <c r="EV194" s="89"/>
      <c r="EW194" s="89"/>
      <c r="EX194" s="89"/>
      <c r="EY194" s="89"/>
      <c r="EZ194" s="89"/>
      <c r="FA194" s="89"/>
      <c r="FB194" s="89"/>
      <c r="FC194" s="89"/>
      <c r="FD194" s="89"/>
      <c r="FE194" s="90"/>
    </row>
    <row r="195" ht="12" customHeight="1">
      <c r="A195" s="172" t="s">
        <v>129</v>
      </c>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30" t="s">
        <v>130</v>
      </c>
      <c r="BY195" s="31"/>
      <c r="BZ195" s="31"/>
      <c r="CA195" s="31"/>
      <c r="CB195" s="31"/>
      <c r="CC195" s="31"/>
      <c r="CD195" s="31"/>
      <c r="CE195" s="79"/>
      <c r="CF195" s="79" t="s">
        <v>128</v>
      </c>
      <c r="CG195" s="123"/>
      <c r="CH195" s="123"/>
      <c r="CI195" s="123"/>
      <c r="CJ195" s="123"/>
      <c r="CK195" s="123"/>
      <c r="CL195" s="123"/>
      <c r="CM195" s="123"/>
      <c r="CN195" s="123"/>
      <c r="CO195" s="123"/>
      <c r="CP195" s="123"/>
      <c r="CQ195" s="123"/>
      <c r="CR195" s="123"/>
      <c r="CS195" s="123" t="s">
        <v>349</v>
      </c>
      <c r="CT195" s="123"/>
      <c r="CU195" s="123"/>
      <c r="CV195" s="123"/>
      <c r="CW195" s="123"/>
      <c r="CX195" s="123"/>
      <c r="CY195" s="123"/>
      <c r="CZ195" s="123"/>
      <c r="DA195" s="123"/>
      <c r="DB195" s="123"/>
      <c r="DC195" s="123"/>
      <c r="DD195" s="123"/>
      <c r="DE195" s="123"/>
      <c r="DF195" s="174">
        <v>10506538</v>
      </c>
      <c r="DG195" s="175"/>
      <c r="DH195" s="175"/>
      <c r="DI195" s="175"/>
      <c r="DJ195" s="175"/>
      <c r="DK195" s="175"/>
      <c r="DL195" s="175"/>
      <c r="DM195" s="175"/>
      <c r="DN195" s="175"/>
      <c r="DO195" s="175"/>
      <c r="DP195" s="175"/>
      <c r="DQ195" s="175"/>
      <c r="DR195" s="175"/>
      <c r="DS195" s="125">
        <v>10276438</v>
      </c>
      <c r="DT195" s="126"/>
      <c r="DU195" s="126"/>
      <c r="DV195" s="126"/>
      <c r="DW195" s="126"/>
      <c r="DX195" s="126"/>
      <c r="DY195" s="126"/>
      <c r="DZ195" s="126"/>
      <c r="EA195" s="126"/>
      <c r="EB195" s="126"/>
      <c r="EC195" s="126"/>
      <c r="ED195" s="126"/>
      <c r="EE195" s="126"/>
      <c r="EF195" s="125">
        <v>10641738</v>
      </c>
      <c r="EG195" s="126"/>
      <c r="EH195" s="126"/>
      <c r="EI195" s="126"/>
      <c r="EJ195" s="126"/>
      <c r="EK195" s="126"/>
      <c r="EL195" s="126"/>
      <c r="EM195" s="126"/>
      <c r="EN195" s="126"/>
      <c r="EO195" s="126"/>
      <c r="EP195" s="126"/>
      <c r="EQ195" s="126"/>
      <c r="ER195" s="126"/>
      <c r="ES195" s="88" t="s">
        <v>59</v>
      </c>
      <c r="ET195" s="89"/>
      <c r="EU195" s="89"/>
      <c r="EV195" s="89"/>
      <c r="EW195" s="89"/>
      <c r="EX195" s="89"/>
      <c r="EY195" s="89"/>
      <c r="EZ195" s="89"/>
      <c r="FA195" s="89"/>
      <c r="FB195" s="89"/>
      <c r="FC195" s="89"/>
      <c r="FD195" s="89"/>
      <c r="FE195" s="90"/>
    </row>
    <row r="196" ht="12" customHeight="1">
      <c r="A196" s="164" t="s">
        <v>131</v>
      </c>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164"/>
      <c r="BB196" s="164"/>
      <c r="BC196" s="164"/>
      <c r="BD196" s="164"/>
      <c r="BE196" s="164"/>
      <c r="BF196" s="164"/>
      <c r="BG196" s="164"/>
      <c r="BH196" s="164"/>
      <c r="BI196" s="164"/>
      <c r="BJ196" s="164"/>
      <c r="BK196" s="164"/>
      <c r="BL196" s="164"/>
      <c r="BM196" s="164"/>
      <c r="BN196" s="164"/>
      <c r="BO196" s="164"/>
      <c r="BP196" s="164"/>
      <c r="BQ196" s="164"/>
      <c r="BR196" s="164"/>
      <c r="BS196" s="164"/>
      <c r="BT196" s="164"/>
      <c r="BU196" s="164"/>
      <c r="BV196" s="164"/>
      <c r="BW196" s="164"/>
      <c r="BX196" s="167" t="s">
        <v>132</v>
      </c>
      <c r="BY196" s="168"/>
      <c r="BZ196" s="168"/>
      <c r="CA196" s="168"/>
      <c r="CB196" s="168"/>
      <c r="CC196" s="168"/>
      <c r="CD196" s="168"/>
      <c r="CE196" s="169"/>
      <c r="CF196" s="79" t="s">
        <v>128</v>
      </c>
      <c r="CG196" s="123"/>
      <c r="CH196" s="123"/>
      <c r="CI196" s="123"/>
      <c r="CJ196" s="123"/>
      <c r="CK196" s="123"/>
      <c r="CL196" s="123"/>
      <c r="CM196" s="123"/>
      <c r="CN196" s="123"/>
      <c r="CO196" s="123"/>
      <c r="CP196" s="123"/>
      <c r="CQ196" s="123"/>
      <c r="CR196" s="123"/>
      <c r="CS196" s="176"/>
      <c r="CT196" s="176"/>
      <c r="CU196" s="176"/>
      <c r="CV196" s="176"/>
      <c r="CW196" s="176"/>
      <c r="CX196" s="176"/>
      <c r="CY196" s="176"/>
      <c r="CZ196" s="176"/>
      <c r="DA196" s="176"/>
      <c r="DB196" s="176"/>
      <c r="DC196" s="176"/>
      <c r="DD196" s="176"/>
      <c r="DE196" s="176"/>
      <c r="DF196" s="125"/>
      <c r="DG196" s="125"/>
      <c r="DH196" s="125"/>
      <c r="DI196" s="125"/>
      <c r="DJ196" s="125"/>
      <c r="DK196" s="125"/>
      <c r="DL196" s="125"/>
      <c r="DM196" s="125"/>
      <c r="DN196" s="125"/>
      <c r="DO196" s="125"/>
      <c r="DP196" s="125"/>
      <c r="DQ196" s="125"/>
      <c r="DR196" s="125"/>
      <c r="DS196" s="125"/>
      <c r="DT196" s="125"/>
      <c r="DU196" s="125"/>
      <c r="DV196" s="125"/>
      <c r="DW196" s="125"/>
      <c r="DX196" s="125"/>
      <c r="DY196" s="125"/>
      <c r="DZ196" s="125"/>
      <c r="EA196" s="125"/>
      <c r="EB196" s="125"/>
      <c r="EC196" s="125"/>
      <c r="ED196" s="125"/>
      <c r="EE196" s="125"/>
      <c r="EF196" s="125"/>
      <c r="EG196" s="125"/>
      <c r="EH196" s="125"/>
      <c r="EI196" s="125"/>
      <c r="EJ196" s="125"/>
      <c r="EK196" s="125"/>
      <c r="EL196" s="125"/>
      <c r="EM196" s="125"/>
      <c r="EN196" s="125"/>
      <c r="EO196" s="125"/>
      <c r="EP196" s="125"/>
      <c r="EQ196" s="125"/>
      <c r="ER196" s="125"/>
      <c r="ES196" s="88" t="s">
        <v>59</v>
      </c>
      <c r="ET196" s="89"/>
      <c r="EU196" s="89"/>
      <c r="EV196" s="89"/>
      <c r="EW196" s="89"/>
      <c r="EX196" s="89"/>
      <c r="EY196" s="89"/>
      <c r="EZ196" s="89"/>
      <c r="FA196" s="89"/>
      <c r="FB196" s="89"/>
      <c r="FC196" s="89"/>
      <c r="FD196" s="89"/>
      <c r="FE196" s="90"/>
    </row>
    <row r="197">
      <c r="A197" s="164" t="s">
        <v>350</v>
      </c>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164"/>
      <c r="BC197" s="164"/>
      <c r="BD197" s="164"/>
      <c r="BE197" s="164"/>
      <c r="BF197" s="164"/>
      <c r="BG197" s="164"/>
      <c r="BH197" s="164"/>
      <c r="BI197" s="164"/>
      <c r="BJ197" s="164"/>
      <c r="BK197" s="164"/>
      <c r="BL197" s="164"/>
      <c r="BM197" s="164"/>
      <c r="BN197" s="164"/>
      <c r="BO197" s="164"/>
      <c r="BP197" s="164"/>
      <c r="BQ197" s="164"/>
      <c r="BR197" s="164"/>
      <c r="BS197" s="164"/>
      <c r="BT197" s="164"/>
      <c r="BU197" s="164"/>
      <c r="BV197" s="164"/>
      <c r="BW197" s="164"/>
      <c r="BX197" s="30" t="s">
        <v>132</v>
      </c>
      <c r="BY197" s="31"/>
      <c r="BZ197" s="31"/>
      <c r="CA197" s="31"/>
      <c r="CB197" s="31"/>
      <c r="CC197" s="31"/>
      <c r="CD197" s="31"/>
      <c r="CE197" s="79"/>
      <c r="CF197" s="79" t="s">
        <v>128</v>
      </c>
      <c r="CG197" s="123"/>
      <c r="CH197" s="123"/>
      <c r="CI197" s="123"/>
      <c r="CJ197" s="123"/>
      <c r="CK197" s="123"/>
      <c r="CL197" s="123"/>
      <c r="CM197" s="123"/>
      <c r="CN197" s="123"/>
      <c r="CO197" s="123"/>
      <c r="CP197" s="123"/>
      <c r="CQ197" s="123"/>
      <c r="CR197" s="123"/>
      <c r="CS197" s="123" t="s">
        <v>349</v>
      </c>
      <c r="CT197" s="123"/>
      <c r="CU197" s="123"/>
      <c r="CV197" s="123"/>
      <c r="CW197" s="123"/>
      <c r="CX197" s="123"/>
      <c r="CY197" s="123"/>
      <c r="CZ197" s="123"/>
      <c r="DA197" s="123"/>
      <c r="DB197" s="123"/>
      <c r="DC197" s="123"/>
      <c r="DD197" s="123"/>
      <c r="DE197" s="123"/>
      <c r="DF197" s="125"/>
      <c r="DG197" s="125"/>
      <c r="DH197" s="125"/>
      <c r="DI197" s="125"/>
      <c r="DJ197" s="125"/>
      <c r="DK197" s="125"/>
      <c r="DL197" s="125"/>
      <c r="DM197" s="125"/>
      <c r="DN197" s="125"/>
      <c r="DO197" s="125"/>
      <c r="DP197" s="125"/>
      <c r="DQ197" s="125"/>
      <c r="DR197" s="125"/>
      <c r="DS197" s="126"/>
      <c r="DT197" s="126"/>
      <c r="DU197" s="126"/>
      <c r="DV197" s="126"/>
      <c r="DW197" s="126"/>
      <c r="DX197" s="126"/>
      <c r="DY197" s="126"/>
      <c r="DZ197" s="126"/>
      <c r="EA197" s="126"/>
      <c r="EB197" s="126"/>
      <c r="EC197" s="126"/>
      <c r="ED197" s="126"/>
      <c r="EE197" s="126"/>
      <c r="EF197" s="125"/>
      <c r="EG197" s="125"/>
      <c r="EH197" s="125"/>
      <c r="EI197" s="125"/>
      <c r="EJ197" s="125"/>
      <c r="EK197" s="125"/>
      <c r="EL197" s="125"/>
      <c r="EM197" s="125"/>
      <c r="EN197" s="125"/>
      <c r="EO197" s="125"/>
      <c r="EP197" s="125"/>
      <c r="EQ197" s="125"/>
      <c r="ER197" s="125"/>
      <c r="ES197" s="88" t="s">
        <v>332</v>
      </c>
      <c r="ET197" s="89"/>
      <c r="EU197" s="89"/>
      <c r="EV197" s="89"/>
      <c r="EW197" s="89"/>
      <c r="EX197" s="89"/>
      <c r="EY197" s="89"/>
      <c r="EZ197" s="89"/>
      <c r="FA197" s="89"/>
      <c r="FB197" s="89"/>
      <c r="FC197" s="89"/>
      <c r="FD197" s="89"/>
      <c r="FE197" s="90"/>
    </row>
    <row r="198">
      <c r="A198" s="164" t="s">
        <v>351</v>
      </c>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30" t="s">
        <v>132</v>
      </c>
      <c r="BY198" s="31"/>
      <c r="BZ198" s="31"/>
      <c r="CA198" s="31"/>
      <c r="CB198" s="31"/>
      <c r="CC198" s="31"/>
      <c r="CD198" s="31"/>
      <c r="CE198" s="79"/>
      <c r="CF198" s="79" t="s">
        <v>128</v>
      </c>
      <c r="CG198" s="123"/>
      <c r="CH198" s="123"/>
      <c r="CI198" s="123"/>
      <c r="CJ198" s="123"/>
      <c r="CK198" s="123"/>
      <c r="CL198" s="123"/>
      <c r="CM198" s="123"/>
      <c r="CN198" s="123"/>
      <c r="CO198" s="123"/>
      <c r="CP198" s="123"/>
      <c r="CQ198" s="123"/>
      <c r="CR198" s="123"/>
      <c r="CS198" s="123" t="s">
        <v>352</v>
      </c>
      <c r="CT198" s="123"/>
      <c r="CU198" s="123"/>
      <c r="CV198" s="123"/>
      <c r="CW198" s="123"/>
      <c r="CX198" s="123"/>
      <c r="CY198" s="123"/>
      <c r="CZ198" s="123"/>
      <c r="DA198" s="123"/>
      <c r="DB198" s="123"/>
      <c r="DC198" s="123"/>
      <c r="DD198" s="123"/>
      <c r="DE198" s="123"/>
      <c r="DF198" s="126"/>
      <c r="DG198" s="126"/>
      <c r="DH198" s="126"/>
      <c r="DI198" s="126"/>
      <c r="DJ198" s="126"/>
      <c r="DK198" s="126"/>
      <c r="DL198" s="126"/>
      <c r="DM198" s="126"/>
      <c r="DN198" s="126"/>
      <c r="DO198" s="126"/>
      <c r="DP198" s="126"/>
      <c r="DQ198" s="126"/>
      <c r="DR198" s="126"/>
      <c r="DS198" s="126"/>
      <c r="DT198" s="126"/>
      <c r="DU198" s="126"/>
      <c r="DV198" s="126"/>
      <c r="DW198" s="126"/>
      <c r="DX198" s="126"/>
      <c r="DY198" s="126"/>
      <c r="DZ198" s="126"/>
      <c r="EA198" s="126"/>
      <c r="EB198" s="126"/>
      <c r="EC198" s="126"/>
      <c r="ED198" s="126"/>
      <c r="EE198" s="126"/>
      <c r="EF198" s="126"/>
      <c r="EG198" s="126"/>
      <c r="EH198" s="126"/>
      <c r="EI198" s="126"/>
      <c r="EJ198" s="126"/>
      <c r="EK198" s="126"/>
      <c r="EL198" s="126"/>
      <c r="EM198" s="126"/>
      <c r="EN198" s="126"/>
      <c r="EO198" s="126"/>
      <c r="EP198" s="126"/>
      <c r="EQ198" s="126"/>
      <c r="ER198" s="126"/>
      <c r="ES198" s="88" t="s">
        <v>332</v>
      </c>
      <c r="ET198" s="89"/>
      <c r="EU198" s="89"/>
      <c r="EV198" s="89"/>
      <c r="EW198" s="89"/>
      <c r="EX198" s="89"/>
      <c r="EY198" s="89"/>
      <c r="EZ198" s="89"/>
      <c r="FA198" s="89"/>
      <c r="FB198" s="89"/>
      <c r="FC198" s="89"/>
      <c r="FD198" s="89"/>
      <c r="FE198" s="90"/>
    </row>
    <row r="199" hidden="1">
      <c r="A199" s="164" t="s">
        <v>341</v>
      </c>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4"/>
      <c r="AY199" s="164"/>
      <c r="AZ199" s="164"/>
      <c r="BA199" s="164"/>
      <c r="BB199" s="164"/>
      <c r="BC199" s="164"/>
      <c r="BD199" s="164"/>
      <c r="BE199" s="164"/>
      <c r="BF199" s="164"/>
      <c r="BG199" s="164"/>
      <c r="BH199" s="164"/>
      <c r="BI199" s="164"/>
      <c r="BJ199" s="164"/>
      <c r="BK199" s="164"/>
      <c r="BL199" s="164"/>
      <c r="BM199" s="164"/>
      <c r="BN199" s="164"/>
      <c r="BO199" s="164"/>
      <c r="BP199" s="164"/>
      <c r="BQ199" s="164"/>
      <c r="BR199" s="164"/>
      <c r="BS199" s="164"/>
      <c r="BT199" s="164"/>
      <c r="BU199" s="164"/>
      <c r="BV199" s="164"/>
      <c r="BW199" s="164"/>
      <c r="BX199" s="102" t="s">
        <v>132</v>
      </c>
      <c r="BY199" s="103"/>
      <c r="BZ199" s="103"/>
      <c r="CA199" s="103"/>
      <c r="CB199" s="103"/>
      <c r="CC199" s="103"/>
      <c r="CD199" s="103"/>
      <c r="CE199" s="104"/>
      <c r="CF199" s="79" t="s">
        <v>128</v>
      </c>
      <c r="CG199" s="123"/>
      <c r="CH199" s="123"/>
      <c r="CI199" s="123"/>
      <c r="CJ199" s="123"/>
      <c r="CK199" s="123"/>
      <c r="CL199" s="123"/>
      <c r="CM199" s="123"/>
      <c r="CN199" s="123"/>
      <c r="CO199" s="123"/>
      <c r="CP199" s="123"/>
      <c r="CQ199" s="123"/>
      <c r="CR199" s="123"/>
      <c r="CS199" s="123" t="s">
        <v>334</v>
      </c>
      <c r="CT199" s="123"/>
      <c r="CU199" s="123"/>
      <c r="CV199" s="123"/>
      <c r="CW199" s="123"/>
      <c r="CX199" s="123"/>
      <c r="CY199" s="123"/>
      <c r="CZ199" s="123"/>
      <c r="DA199" s="123"/>
      <c r="DB199" s="123"/>
      <c r="DC199" s="123"/>
      <c r="DD199" s="123"/>
      <c r="DE199" s="123"/>
      <c r="DF199" s="126"/>
      <c r="DG199" s="126"/>
      <c r="DH199" s="126"/>
      <c r="DI199" s="126"/>
      <c r="DJ199" s="126"/>
      <c r="DK199" s="126"/>
      <c r="DL199" s="126"/>
      <c r="DM199" s="126"/>
      <c r="DN199" s="126"/>
      <c r="DO199" s="126"/>
      <c r="DP199" s="126"/>
      <c r="DQ199" s="126"/>
      <c r="DR199" s="126"/>
      <c r="DS199" s="126"/>
      <c r="DT199" s="126"/>
      <c r="DU199" s="126"/>
      <c r="DV199" s="126"/>
      <c r="DW199" s="126"/>
      <c r="DX199" s="126"/>
      <c r="DY199" s="126"/>
      <c r="DZ199" s="126"/>
      <c r="EA199" s="126"/>
      <c r="EB199" s="126"/>
      <c r="EC199" s="126"/>
      <c r="ED199" s="126"/>
      <c r="EE199" s="126"/>
      <c r="EF199" s="126"/>
      <c r="EG199" s="126"/>
      <c r="EH199" s="126"/>
      <c r="EI199" s="126"/>
      <c r="EJ199" s="126"/>
      <c r="EK199" s="126"/>
      <c r="EL199" s="126"/>
      <c r="EM199" s="126"/>
      <c r="EN199" s="126"/>
      <c r="EO199" s="126"/>
      <c r="EP199" s="126"/>
      <c r="EQ199" s="126"/>
      <c r="ER199" s="126"/>
      <c r="ES199" s="88"/>
      <c r="ET199" s="89"/>
      <c r="EU199" s="89"/>
      <c r="EV199" s="89"/>
      <c r="EW199" s="89"/>
      <c r="EX199" s="89"/>
      <c r="EY199" s="89"/>
      <c r="EZ199" s="89"/>
      <c r="FA199" s="89"/>
      <c r="FB199" s="89"/>
      <c r="FC199" s="89"/>
      <c r="FD199" s="89"/>
      <c r="FE199" s="90"/>
    </row>
    <row r="200" ht="11.25" hidden="1" customHeight="1">
      <c r="A200" s="164" t="s">
        <v>342</v>
      </c>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c r="AM200" s="164"/>
      <c r="AN200" s="164"/>
      <c r="AO200" s="164"/>
      <c r="AP200" s="164"/>
      <c r="AQ200" s="164"/>
      <c r="AR200" s="164"/>
      <c r="AS200" s="164"/>
      <c r="AT200" s="164"/>
      <c r="AU200" s="164"/>
      <c r="AV200" s="164"/>
      <c r="AW200" s="164"/>
      <c r="AX200" s="164"/>
      <c r="AY200" s="164"/>
      <c r="AZ200" s="164"/>
      <c r="BA200" s="164"/>
      <c r="BB200" s="164"/>
      <c r="BC200" s="164"/>
      <c r="BD200" s="164"/>
      <c r="BE200" s="164"/>
      <c r="BF200" s="164"/>
      <c r="BG200" s="164"/>
      <c r="BH200" s="164"/>
      <c r="BI200" s="164"/>
      <c r="BJ200" s="164"/>
      <c r="BK200" s="164"/>
      <c r="BL200" s="164"/>
      <c r="BM200" s="164"/>
      <c r="BN200" s="164"/>
      <c r="BO200" s="164"/>
      <c r="BP200" s="164"/>
      <c r="BQ200" s="164"/>
      <c r="BR200" s="164"/>
      <c r="BS200" s="164"/>
      <c r="BT200" s="164"/>
      <c r="BU200" s="164"/>
      <c r="BV200" s="164"/>
      <c r="BW200" s="164"/>
      <c r="BX200" s="143" t="s">
        <v>132</v>
      </c>
      <c r="BY200" s="25"/>
      <c r="BZ200" s="25"/>
      <c r="CA200" s="25"/>
      <c r="CB200" s="25"/>
      <c r="CC200" s="25"/>
      <c r="CD200" s="25"/>
      <c r="CE200" s="144"/>
      <c r="CF200" s="79" t="s">
        <v>128</v>
      </c>
      <c r="CG200" s="123"/>
      <c r="CH200" s="123"/>
      <c r="CI200" s="123"/>
      <c r="CJ200" s="123"/>
      <c r="CK200" s="123"/>
      <c r="CL200" s="123"/>
      <c r="CM200" s="123"/>
      <c r="CN200" s="123"/>
      <c r="CO200" s="123"/>
      <c r="CP200" s="123"/>
      <c r="CQ200" s="123"/>
      <c r="CR200" s="123"/>
      <c r="CS200" s="123" t="s">
        <v>343</v>
      </c>
      <c r="CT200" s="123"/>
      <c r="CU200" s="123"/>
      <c r="CV200" s="123"/>
      <c r="CW200" s="123"/>
      <c r="CX200" s="123"/>
      <c r="CY200" s="123"/>
      <c r="CZ200" s="123"/>
      <c r="DA200" s="123"/>
      <c r="DB200" s="123"/>
      <c r="DC200" s="123"/>
      <c r="DD200" s="123"/>
      <c r="DE200" s="123"/>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126"/>
      <c r="EI200" s="126"/>
      <c r="EJ200" s="126"/>
      <c r="EK200" s="126"/>
      <c r="EL200" s="126"/>
      <c r="EM200" s="126"/>
      <c r="EN200" s="126"/>
      <c r="EO200" s="126"/>
      <c r="EP200" s="126"/>
      <c r="EQ200" s="126"/>
      <c r="ER200" s="126"/>
      <c r="ES200" s="88"/>
      <c r="ET200" s="89"/>
      <c r="EU200" s="89"/>
      <c r="EV200" s="89"/>
      <c r="EW200" s="89"/>
      <c r="EX200" s="89"/>
      <c r="EY200" s="89"/>
      <c r="EZ200" s="89"/>
      <c r="FA200" s="89"/>
      <c r="FB200" s="89"/>
      <c r="FC200" s="89"/>
      <c r="FD200" s="89"/>
      <c r="FE200" s="90"/>
    </row>
    <row r="201" ht="14.25" customHeight="1">
      <c r="A201" s="149" t="s">
        <v>133</v>
      </c>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c r="AD201" s="149"/>
      <c r="AE201" s="149"/>
      <c r="AF201" s="149"/>
      <c r="AG201" s="149"/>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c r="BI201" s="149"/>
      <c r="BJ201" s="149"/>
      <c r="BK201" s="149"/>
      <c r="BL201" s="149"/>
      <c r="BM201" s="149"/>
      <c r="BN201" s="149"/>
      <c r="BO201" s="149"/>
      <c r="BP201" s="149"/>
      <c r="BQ201" s="149"/>
      <c r="BR201" s="149"/>
      <c r="BS201" s="149"/>
      <c r="BT201" s="149"/>
      <c r="BU201" s="149"/>
      <c r="BV201" s="149"/>
      <c r="BW201" s="149"/>
      <c r="BX201" s="168" t="s">
        <v>134</v>
      </c>
      <c r="BY201" s="168"/>
      <c r="BZ201" s="168"/>
      <c r="CA201" s="168"/>
      <c r="CB201" s="168"/>
      <c r="CC201" s="168"/>
      <c r="CD201" s="168"/>
      <c r="CE201" s="169"/>
      <c r="CF201" s="79" t="s">
        <v>135</v>
      </c>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5">
        <f>SUM(DF202:DR203)</f>
        <v>0</v>
      </c>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88" t="s">
        <v>59</v>
      </c>
      <c r="ET201" s="89"/>
      <c r="EU201" s="89"/>
      <c r="EV201" s="89"/>
      <c r="EW201" s="89"/>
      <c r="EX201" s="89"/>
      <c r="EY201" s="89"/>
      <c r="EZ201" s="89"/>
      <c r="FA201" s="89"/>
      <c r="FB201" s="89"/>
      <c r="FC201" s="89"/>
      <c r="FD201" s="89"/>
      <c r="FE201" s="90"/>
    </row>
    <row r="202" hidden="1">
      <c r="A202" s="164" t="s">
        <v>353</v>
      </c>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c r="AM202" s="164"/>
      <c r="AN202" s="164"/>
      <c r="AO202" s="164"/>
      <c r="AP202" s="164"/>
      <c r="AQ202" s="164"/>
      <c r="AR202" s="164"/>
      <c r="AS202" s="164"/>
      <c r="AT202" s="164"/>
      <c r="AU202" s="164"/>
      <c r="AV202" s="164"/>
      <c r="AW202" s="164"/>
      <c r="AX202" s="164"/>
      <c r="AY202" s="164"/>
      <c r="AZ202" s="164"/>
      <c r="BA202" s="164"/>
      <c r="BB202" s="164"/>
      <c r="BC202" s="164"/>
      <c r="BD202" s="164"/>
      <c r="BE202" s="164"/>
      <c r="BF202" s="164"/>
      <c r="BG202" s="164"/>
      <c r="BH202" s="164"/>
      <c r="BI202" s="164"/>
      <c r="BJ202" s="164"/>
      <c r="BK202" s="164"/>
      <c r="BL202" s="164"/>
      <c r="BM202" s="164"/>
      <c r="BN202" s="164"/>
      <c r="BO202" s="164"/>
      <c r="BP202" s="164"/>
      <c r="BQ202" s="164"/>
      <c r="BR202" s="164"/>
      <c r="BS202" s="164"/>
      <c r="BT202" s="164"/>
      <c r="BU202" s="164"/>
      <c r="BV202" s="164"/>
      <c r="BW202" s="164"/>
      <c r="BX202" s="30" t="s">
        <v>134</v>
      </c>
      <c r="BY202" s="31"/>
      <c r="BZ202" s="31"/>
      <c r="CA202" s="31"/>
      <c r="CB202" s="31"/>
      <c r="CC202" s="31"/>
      <c r="CD202" s="31"/>
      <c r="CE202" s="79"/>
      <c r="CF202" s="79" t="s">
        <v>135</v>
      </c>
      <c r="CG202" s="123"/>
      <c r="CH202" s="123"/>
      <c r="CI202" s="123"/>
      <c r="CJ202" s="123"/>
      <c r="CK202" s="123"/>
      <c r="CL202" s="123"/>
      <c r="CM202" s="123"/>
      <c r="CN202" s="123"/>
      <c r="CO202" s="123"/>
      <c r="CP202" s="123"/>
      <c r="CQ202" s="123"/>
      <c r="CR202" s="123"/>
      <c r="CS202" s="123" t="s">
        <v>331</v>
      </c>
      <c r="CT202" s="123"/>
      <c r="CU202" s="123"/>
      <c r="CV202" s="123"/>
      <c r="CW202" s="123"/>
      <c r="CX202" s="123"/>
      <c r="CY202" s="123"/>
      <c r="CZ202" s="123"/>
      <c r="DA202" s="123"/>
      <c r="DB202" s="123"/>
      <c r="DC202" s="123"/>
      <c r="DD202" s="123"/>
      <c r="DE202" s="123"/>
      <c r="DF202" s="126"/>
      <c r="DG202" s="126"/>
      <c r="DH202" s="126"/>
      <c r="DI202" s="126"/>
      <c r="DJ202" s="126"/>
      <c r="DK202" s="126"/>
      <c r="DL202" s="126"/>
      <c r="DM202" s="126"/>
      <c r="DN202" s="126"/>
      <c r="DO202" s="126"/>
      <c r="DP202" s="126"/>
      <c r="DQ202" s="126"/>
      <c r="DR202" s="126"/>
      <c r="DS202" s="126"/>
      <c r="DT202" s="126"/>
      <c r="DU202" s="126"/>
      <c r="DV202" s="126"/>
      <c r="DW202" s="126"/>
      <c r="DX202" s="126"/>
      <c r="DY202" s="126"/>
      <c r="DZ202" s="126"/>
      <c r="EA202" s="126"/>
      <c r="EB202" s="126"/>
      <c r="EC202" s="126"/>
      <c r="ED202" s="126"/>
      <c r="EE202" s="126"/>
      <c r="EF202" s="126"/>
      <c r="EG202" s="126"/>
      <c r="EH202" s="126"/>
      <c r="EI202" s="126"/>
      <c r="EJ202" s="126"/>
      <c r="EK202" s="126"/>
      <c r="EL202" s="126"/>
      <c r="EM202" s="126"/>
      <c r="EN202" s="126"/>
      <c r="EO202" s="126"/>
      <c r="EP202" s="126"/>
      <c r="EQ202" s="126"/>
      <c r="ER202" s="126"/>
      <c r="ES202" s="88" t="s">
        <v>332</v>
      </c>
      <c r="ET202" s="89"/>
      <c r="EU202" s="89"/>
      <c r="EV202" s="89"/>
      <c r="EW202" s="89"/>
      <c r="EX202" s="89"/>
      <c r="EY202" s="89"/>
      <c r="EZ202" s="89"/>
      <c r="FA202" s="89"/>
      <c r="FB202" s="89"/>
      <c r="FC202" s="89"/>
      <c r="FD202" s="89"/>
      <c r="FE202" s="90"/>
    </row>
    <row r="203" ht="12" hidden="1" customHeight="1">
      <c r="A203" s="164" t="s">
        <v>354</v>
      </c>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c r="AM203" s="164"/>
      <c r="AN203" s="164"/>
      <c r="AO203" s="164"/>
      <c r="AP203" s="164"/>
      <c r="AQ203" s="164"/>
      <c r="AR203" s="164"/>
      <c r="AS203" s="164"/>
      <c r="AT203" s="164"/>
      <c r="AU203" s="164"/>
      <c r="AV203" s="164"/>
      <c r="AW203" s="164"/>
      <c r="AX203" s="164"/>
      <c r="AY203" s="164"/>
      <c r="AZ203" s="164"/>
      <c r="BA203" s="164"/>
      <c r="BB203" s="164"/>
      <c r="BC203" s="164"/>
      <c r="BD203" s="164"/>
      <c r="BE203" s="164"/>
      <c r="BF203" s="164"/>
      <c r="BG203" s="164"/>
      <c r="BH203" s="164"/>
      <c r="BI203" s="164"/>
      <c r="BJ203" s="164"/>
      <c r="BK203" s="164"/>
      <c r="BL203" s="164"/>
      <c r="BM203" s="164"/>
      <c r="BN203" s="164"/>
      <c r="BO203" s="164"/>
      <c r="BP203" s="164"/>
      <c r="BQ203" s="164"/>
      <c r="BR203" s="164"/>
      <c r="BS203" s="164"/>
      <c r="BT203" s="164"/>
      <c r="BU203" s="164"/>
      <c r="BV203" s="164"/>
      <c r="BW203" s="164"/>
      <c r="BX203" s="102" t="s">
        <v>134</v>
      </c>
      <c r="BY203" s="103"/>
      <c r="BZ203" s="103"/>
      <c r="CA203" s="103"/>
      <c r="CB203" s="103"/>
      <c r="CC203" s="103"/>
      <c r="CD203" s="103"/>
      <c r="CE203" s="104"/>
      <c r="CF203" s="79" t="s">
        <v>135</v>
      </c>
      <c r="CG203" s="123"/>
      <c r="CH203" s="123"/>
      <c r="CI203" s="123"/>
      <c r="CJ203" s="123"/>
      <c r="CK203" s="123"/>
      <c r="CL203" s="123"/>
      <c r="CM203" s="123"/>
      <c r="CN203" s="123"/>
      <c r="CO203" s="123"/>
      <c r="CP203" s="123"/>
      <c r="CQ203" s="123"/>
      <c r="CR203" s="123"/>
      <c r="CS203" s="123" t="s">
        <v>334</v>
      </c>
      <c r="CT203" s="123"/>
      <c r="CU203" s="123"/>
      <c r="CV203" s="123"/>
      <c r="CW203" s="123"/>
      <c r="CX203" s="123"/>
      <c r="CY203" s="123"/>
      <c r="CZ203" s="123"/>
      <c r="DA203" s="123"/>
      <c r="DB203" s="123"/>
      <c r="DC203" s="123"/>
      <c r="DD203" s="123"/>
      <c r="DE203" s="123"/>
      <c r="DF203" s="126"/>
      <c r="DG203" s="126"/>
      <c r="DH203" s="126"/>
      <c r="DI203" s="126"/>
      <c r="DJ203" s="126"/>
      <c r="DK203" s="126"/>
      <c r="DL203" s="126"/>
      <c r="DM203" s="126"/>
      <c r="DN203" s="126"/>
      <c r="DO203" s="126"/>
      <c r="DP203" s="126"/>
      <c r="DQ203" s="126"/>
      <c r="DR203" s="126"/>
      <c r="DS203" s="126"/>
      <c r="DT203" s="126"/>
      <c r="DU203" s="126"/>
      <c r="DV203" s="126"/>
      <c r="DW203" s="126"/>
      <c r="DX203" s="126"/>
      <c r="DY203" s="126"/>
      <c r="DZ203" s="126"/>
      <c r="EA203" s="126"/>
      <c r="EB203" s="126"/>
      <c r="EC203" s="126"/>
      <c r="ED203" s="126"/>
      <c r="EE203" s="126"/>
      <c r="EF203" s="126"/>
      <c r="EG203" s="126"/>
      <c r="EH203" s="126"/>
      <c r="EI203" s="126"/>
      <c r="EJ203" s="126"/>
      <c r="EK203" s="126"/>
      <c r="EL203" s="126"/>
      <c r="EM203" s="126"/>
      <c r="EN203" s="126"/>
      <c r="EO203" s="126"/>
      <c r="EP203" s="126"/>
      <c r="EQ203" s="126"/>
      <c r="ER203" s="126"/>
      <c r="ES203" s="88"/>
      <c r="ET203" s="89"/>
      <c r="EU203" s="89"/>
      <c r="EV203" s="89"/>
      <c r="EW203" s="89"/>
      <c r="EX203" s="89"/>
      <c r="EY203" s="89"/>
      <c r="EZ203" s="89"/>
      <c r="FA203" s="89"/>
      <c r="FB203" s="89"/>
      <c r="FC203" s="89"/>
      <c r="FD203" s="89"/>
      <c r="FE203" s="114"/>
    </row>
    <row r="204" ht="12.75" customHeight="1">
      <c r="A204" s="155" t="s">
        <v>136</v>
      </c>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5"/>
      <c r="AQ204" s="155"/>
      <c r="AR204" s="155"/>
      <c r="AS204" s="155"/>
      <c r="AT204" s="155"/>
      <c r="AU204" s="155"/>
      <c r="AV204" s="155"/>
      <c r="AW204" s="155"/>
      <c r="AX204" s="155"/>
      <c r="AY204" s="155"/>
      <c r="AZ204" s="155"/>
      <c r="BA204" s="155"/>
      <c r="BB204" s="155"/>
      <c r="BC204" s="155"/>
      <c r="BD204" s="155"/>
      <c r="BE204" s="155"/>
      <c r="BF204" s="155"/>
      <c r="BG204" s="155"/>
      <c r="BH204" s="155"/>
      <c r="BI204" s="155"/>
      <c r="BJ204" s="155"/>
      <c r="BK204" s="155"/>
      <c r="BL204" s="155"/>
      <c r="BM204" s="155"/>
      <c r="BN204" s="155"/>
      <c r="BO204" s="155"/>
      <c r="BP204" s="155"/>
      <c r="BQ204" s="155"/>
      <c r="BR204" s="155"/>
      <c r="BS204" s="155"/>
      <c r="BT204" s="155"/>
      <c r="BU204" s="155"/>
      <c r="BV204" s="155"/>
      <c r="BW204" s="155"/>
      <c r="BX204" s="102" t="s">
        <v>137</v>
      </c>
      <c r="BY204" s="103"/>
      <c r="BZ204" s="103"/>
      <c r="CA204" s="103"/>
      <c r="CB204" s="103"/>
      <c r="CC204" s="103"/>
      <c r="CD204" s="103"/>
      <c r="CE204" s="104"/>
      <c r="CF204" s="79" t="s">
        <v>138</v>
      </c>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5">
        <f>SUM(DF205:DR206)</f>
        <v>0</v>
      </c>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88" t="s">
        <v>59</v>
      </c>
      <c r="ET204" s="89"/>
      <c r="EU204" s="89"/>
      <c r="EV204" s="89"/>
      <c r="EW204" s="89"/>
      <c r="EX204" s="89"/>
      <c r="EY204" s="89"/>
      <c r="EZ204" s="89"/>
      <c r="FA204" s="89"/>
      <c r="FB204" s="89"/>
      <c r="FC204" s="89"/>
      <c r="FD204" s="89"/>
      <c r="FE204" s="90"/>
    </row>
    <row r="205" ht="13.5" hidden="1" customHeight="1">
      <c r="A205" s="164" t="s">
        <v>335</v>
      </c>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4"/>
      <c r="AY205" s="164"/>
      <c r="AZ205" s="164"/>
      <c r="BA205" s="164"/>
      <c r="BB205" s="164"/>
      <c r="BC205" s="164"/>
      <c r="BD205" s="164"/>
      <c r="BE205" s="164"/>
      <c r="BF205" s="164"/>
      <c r="BG205" s="164"/>
      <c r="BH205" s="164"/>
      <c r="BI205" s="164"/>
      <c r="BJ205" s="164"/>
      <c r="BK205" s="164"/>
      <c r="BL205" s="164"/>
      <c r="BM205" s="164"/>
      <c r="BN205" s="164"/>
      <c r="BO205" s="164"/>
      <c r="BP205" s="164"/>
      <c r="BQ205" s="164"/>
      <c r="BR205" s="164"/>
      <c r="BS205" s="164"/>
      <c r="BT205" s="164"/>
      <c r="BU205" s="164"/>
      <c r="BV205" s="164"/>
      <c r="BW205" s="164"/>
      <c r="BX205" s="30" t="s">
        <v>137</v>
      </c>
      <c r="BY205" s="31"/>
      <c r="BZ205" s="31"/>
      <c r="CA205" s="31"/>
      <c r="CB205" s="31"/>
      <c r="CC205" s="31"/>
      <c r="CD205" s="31"/>
      <c r="CE205" s="79"/>
      <c r="CF205" s="79" t="s">
        <v>138</v>
      </c>
      <c r="CG205" s="123"/>
      <c r="CH205" s="123"/>
      <c r="CI205" s="123"/>
      <c r="CJ205" s="123"/>
      <c r="CK205" s="123"/>
      <c r="CL205" s="123"/>
      <c r="CM205" s="123"/>
      <c r="CN205" s="123"/>
      <c r="CO205" s="123"/>
      <c r="CP205" s="123"/>
      <c r="CQ205" s="123"/>
      <c r="CR205" s="123"/>
      <c r="CS205" s="123" t="s">
        <v>336</v>
      </c>
      <c r="CT205" s="123"/>
      <c r="CU205" s="123"/>
      <c r="CV205" s="123"/>
      <c r="CW205" s="123"/>
      <c r="CX205" s="123"/>
      <c r="CY205" s="123"/>
      <c r="CZ205" s="123"/>
      <c r="DA205" s="123"/>
      <c r="DB205" s="123"/>
      <c r="DC205" s="123"/>
      <c r="DD205" s="123"/>
      <c r="DE205" s="123"/>
      <c r="DF205" s="126"/>
      <c r="DG205" s="126"/>
      <c r="DH205" s="126"/>
      <c r="DI205" s="126"/>
      <c r="DJ205" s="126"/>
      <c r="DK205" s="126"/>
      <c r="DL205" s="126"/>
      <c r="DM205" s="126"/>
      <c r="DN205" s="126"/>
      <c r="DO205" s="126"/>
      <c r="DP205" s="126"/>
      <c r="DQ205" s="126"/>
      <c r="DR205" s="126"/>
      <c r="DS205" s="126"/>
      <c r="DT205" s="126"/>
      <c r="DU205" s="126"/>
      <c r="DV205" s="126"/>
      <c r="DW205" s="126"/>
      <c r="DX205" s="126"/>
      <c r="DY205" s="126"/>
      <c r="DZ205" s="126"/>
      <c r="EA205" s="126"/>
      <c r="EB205" s="126"/>
      <c r="EC205" s="126"/>
      <c r="ED205" s="126"/>
      <c r="EE205" s="126"/>
      <c r="EF205" s="126"/>
      <c r="EG205" s="126"/>
      <c r="EH205" s="126"/>
      <c r="EI205" s="126"/>
      <c r="EJ205" s="126"/>
      <c r="EK205" s="126"/>
      <c r="EL205" s="126"/>
      <c r="EM205" s="126"/>
      <c r="EN205" s="126"/>
      <c r="EO205" s="126"/>
      <c r="EP205" s="126"/>
      <c r="EQ205" s="126"/>
      <c r="ER205" s="126"/>
      <c r="ES205" s="108" t="s">
        <v>332</v>
      </c>
      <c r="ET205" s="109"/>
      <c r="EU205" s="109"/>
      <c r="EV205" s="109"/>
      <c r="EW205" s="109"/>
      <c r="EX205" s="109"/>
      <c r="EY205" s="109"/>
      <c r="EZ205" s="109"/>
      <c r="FA205" s="109"/>
      <c r="FB205" s="109"/>
      <c r="FC205" s="109"/>
      <c r="FD205" s="109"/>
      <c r="FE205" s="110"/>
    </row>
    <row r="206" ht="11.25" hidden="1" customHeight="1">
      <c r="A206" s="166" t="s">
        <v>341</v>
      </c>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6"/>
      <c r="AY206" s="166"/>
      <c r="AZ206" s="166"/>
      <c r="BA206" s="166"/>
      <c r="BB206" s="166"/>
      <c r="BC206" s="166"/>
      <c r="BD206" s="166"/>
      <c r="BE206" s="166"/>
      <c r="BF206" s="166"/>
      <c r="BG206" s="166"/>
      <c r="BH206" s="166"/>
      <c r="BI206" s="166"/>
      <c r="BJ206" s="166"/>
      <c r="BK206" s="166"/>
      <c r="BL206" s="166"/>
      <c r="BM206" s="166"/>
      <c r="BN206" s="166"/>
      <c r="BO206" s="166"/>
      <c r="BP206" s="166"/>
      <c r="BQ206" s="166"/>
      <c r="BR206" s="166"/>
      <c r="BS206" s="166"/>
      <c r="BT206" s="166"/>
      <c r="BU206" s="166"/>
      <c r="BV206" s="166"/>
      <c r="BW206" s="166"/>
      <c r="BX206" s="30" t="s">
        <v>137</v>
      </c>
      <c r="BY206" s="31"/>
      <c r="BZ206" s="31"/>
      <c r="CA206" s="31"/>
      <c r="CB206" s="31"/>
      <c r="CC206" s="31"/>
      <c r="CD206" s="31"/>
      <c r="CE206" s="79"/>
      <c r="CF206" s="79" t="s">
        <v>138</v>
      </c>
      <c r="CG206" s="123"/>
      <c r="CH206" s="123"/>
      <c r="CI206" s="123"/>
      <c r="CJ206" s="123"/>
      <c r="CK206" s="123"/>
      <c r="CL206" s="123"/>
      <c r="CM206" s="123"/>
      <c r="CN206" s="123"/>
      <c r="CO206" s="123"/>
      <c r="CP206" s="123"/>
      <c r="CQ206" s="123"/>
      <c r="CR206" s="123"/>
      <c r="CS206" s="123" t="s">
        <v>334</v>
      </c>
      <c r="CT206" s="123"/>
      <c r="CU206" s="123"/>
      <c r="CV206" s="123"/>
      <c r="CW206" s="123"/>
      <c r="CX206" s="123"/>
      <c r="CY206" s="123"/>
      <c r="CZ206" s="123"/>
      <c r="DA206" s="123"/>
      <c r="DB206" s="123"/>
      <c r="DC206" s="123"/>
      <c r="DD206" s="123"/>
      <c r="DE206" s="123"/>
      <c r="DF206" s="126"/>
      <c r="DG206" s="126"/>
      <c r="DH206" s="126"/>
      <c r="DI206" s="126"/>
      <c r="DJ206" s="126"/>
      <c r="DK206" s="126"/>
      <c r="DL206" s="126"/>
      <c r="DM206" s="126"/>
      <c r="DN206" s="126"/>
      <c r="DO206" s="126"/>
      <c r="DP206" s="126"/>
      <c r="DQ206" s="126"/>
      <c r="DR206" s="126"/>
      <c r="DS206" s="126"/>
      <c r="DT206" s="126"/>
      <c r="DU206" s="126"/>
      <c r="DV206" s="126"/>
      <c r="DW206" s="126"/>
      <c r="DX206" s="126"/>
      <c r="DY206" s="126"/>
      <c r="DZ206" s="126"/>
      <c r="EA206" s="126"/>
      <c r="EB206" s="126"/>
      <c r="EC206" s="126"/>
      <c r="ED206" s="126"/>
      <c r="EE206" s="126"/>
      <c r="EF206" s="126"/>
      <c r="EG206" s="126"/>
      <c r="EH206" s="126"/>
      <c r="EI206" s="126"/>
      <c r="EJ206" s="126"/>
      <c r="EK206" s="126"/>
      <c r="EL206" s="126"/>
      <c r="EM206" s="126"/>
      <c r="EN206" s="126"/>
      <c r="EO206" s="126"/>
      <c r="EP206" s="126"/>
      <c r="EQ206" s="126"/>
      <c r="ER206" s="126"/>
      <c r="ES206" s="88"/>
      <c r="ET206" s="89"/>
      <c r="EU206" s="89"/>
      <c r="EV206" s="89"/>
      <c r="EW206" s="89"/>
      <c r="EX206" s="89"/>
      <c r="EY206" s="89"/>
      <c r="EZ206" s="89"/>
      <c r="FA206" s="89"/>
      <c r="FB206" s="89"/>
      <c r="FC206" s="89"/>
      <c r="FD206" s="89"/>
      <c r="FE206" s="114"/>
    </row>
    <row r="207" ht="11.25" customHeight="1">
      <c r="A207" s="116" t="s">
        <v>139</v>
      </c>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67" t="s">
        <v>140</v>
      </c>
      <c r="BY207" s="168"/>
      <c r="BZ207" s="168"/>
      <c r="CA207" s="168"/>
      <c r="CB207" s="168"/>
      <c r="CC207" s="168"/>
      <c r="CD207" s="168"/>
      <c r="CE207" s="169"/>
      <c r="CF207" s="79" t="s">
        <v>141</v>
      </c>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5">
        <f>SUM(DF208:DR213)</f>
        <v>0</v>
      </c>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6" t="s">
        <v>59</v>
      </c>
      <c r="ET207" s="126"/>
      <c r="EU207" s="126"/>
      <c r="EV207" s="126"/>
      <c r="EW207" s="126"/>
      <c r="EX207" s="126"/>
      <c r="EY207" s="126"/>
      <c r="EZ207" s="126"/>
      <c r="FA207" s="126"/>
      <c r="FB207" s="126"/>
      <c r="FC207" s="126"/>
      <c r="FD207" s="126"/>
      <c r="FE207" s="127"/>
    </row>
    <row r="208" ht="12.75" customHeight="1">
      <c r="A208" s="164" t="s">
        <v>335</v>
      </c>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4"/>
      <c r="AY208" s="164"/>
      <c r="AZ208" s="164"/>
      <c r="BA208" s="164"/>
      <c r="BB208" s="164"/>
      <c r="BC208" s="164"/>
      <c r="BD208" s="164"/>
      <c r="BE208" s="164"/>
      <c r="BF208" s="164"/>
      <c r="BG208" s="164"/>
      <c r="BH208" s="164"/>
      <c r="BI208" s="164"/>
      <c r="BJ208" s="164"/>
      <c r="BK208" s="164"/>
      <c r="BL208" s="164"/>
      <c r="BM208" s="164"/>
      <c r="BN208" s="164"/>
      <c r="BO208" s="164"/>
      <c r="BP208" s="164"/>
      <c r="BQ208" s="164"/>
      <c r="BR208" s="164"/>
      <c r="BS208" s="164"/>
      <c r="BT208" s="164"/>
      <c r="BU208" s="164"/>
      <c r="BV208" s="164"/>
      <c r="BW208" s="164"/>
      <c r="BX208" s="30" t="s">
        <v>140</v>
      </c>
      <c r="BY208" s="31"/>
      <c r="BZ208" s="31"/>
      <c r="CA208" s="31"/>
      <c r="CB208" s="31"/>
      <c r="CC208" s="31"/>
      <c r="CD208" s="31"/>
      <c r="CE208" s="79"/>
      <c r="CF208" s="79" t="s">
        <v>141</v>
      </c>
      <c r="CG208" s="123"/>
      <c r="CH208" s="123"/>
      <c r="CI208" s="123"/>
      <c r="CJ208" s="123"/>
      <c r="CK208" s="123"/>
      <c r="CL208" s="123"/>
      <c r="CM208" s="123"/>
      <c r="CN208" s="123"/>
      <c r="CO208" s="123"/>
      <c r="CP208" s="123"/>
      <c r="CQ208" s="123"/>
      <c r="CR208" s="123"/>
      <c r="CS208" s="123" t="s">
        <v>336</v>
      </c>
      <c r="CT208" s="123"/>
      <c r="CU208" s="123"/>
      <c r="CV208" s="123"/>
      <c r="CW208" s="123"/>
      <c r="CX208" s="123"/>
      <c r="CY208" s="123"/>
      <c r="CZ208" s="123"/>
      <c r="DA208" s="123"/>
      <c r="DB208" s="123"/>
      <c r="DC208" s="123"/>
      <c r="DD208" s="123"/>
      <c r="DE208" s="123"/>
      <c r="DF208" s="126"/>
      <c r="DG208" s="126"/>
      <c r="DH208" s="126"/>
      <c r="DI208" s="126"/>
      <c r="DJ208" s="126"/>
      <c r="DK208" s="126"/>
      <c r="DL208" s="126"/>
      <c r="DM208" s="126"/>
      <c r="DN208" s="126"/>
      <c r="DO208" s="126"/>
      <c r="DP208" s="126"/>
      <c r="DQ208" s="126"/>
      <c r="DR208" s="126"/>
      <c r="DS208" s="126"/>
      <c r="DT208" s="126"/>
      <c r="DU208" s="126"/>
      <c r="DV208" s="126"/>
      <c r="DW208" s="126"/>
      <c r="DX208" s="126"/>
      <c r="DY208" s="126"/>
      <c r="DZ208" s="126"/>
      <c r="EA208" s="126"/>
      <c r="EB208" s="126"/>
      <c r="EC208" s="126"/>
      <c r="ED208" s="126"/>
      <c r="EE208" s="126"/>
      <c r="EF208" s="126"/>
      <c r="EG208" s="126"/>
      <c r="EH208" s="126"/>
      <c r="EI208" s="126"/>
      <c r="EJ208" s="126"/>
      <c r="EK208" s="126"/>
      <c r="EL208" s="126"/>
      <c r="EM208" s="126"/>
      <c r="EN208" s="126"/>
      <c r="EO208" s="126"/>
      <c r="EP208" s="126"/>
      <c r="EQ208" s="126"/>
      <c r="ER208" s="126"/>
      <c r="ES208" s="126" t="s">
        <v>332</v>
      </c>
      <c r="ET208" s="126"/>
      <c r="EU208" s="126"/>
      <c r="EV208" s="126"/>
      <c r="EW208" s="126"/>
      <c r="EX208" s="126"/>
      <c r="EY208" s="126"/>
      <c r="EZ208" s="126"/>
      <c r="FA208" s="126"/>
      <c r="FB208" s="126"/>
      <c r="FC208" s="126"/>
      <c r="FD208" s="126"/>
      <c r="FE208" s="127"/>
    </row>
    <row r="209" ht="11.25" hidden="1" customHeight="1">
      <c r="A209" s="164" t="s">
        <v>337</v>
      </c>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4"/>
      <c r="AY209" s="164"/>
      <c r="AZ209" s="164"/>
      <c r="BA209" s="164"/>
      <c r="BB209" s="164"/>
      <c r="BC209" s="164"/>
      <c r="BD209" s="164"/>
      <c r="BE209" s="164"/>
      <c r="BF209" s="164"/>
      <c r="BG209" s="164"/>
      <c r="BH209" s="164"/>
      <c r="BI209" s="164"/>
      <c r="BJ209" s="164"/>
      <c r="BK209" s="164"/>
      <c r="BL209" s="164"/>
      <c r="BM209" s="164"/>
      <c r="BN209" s="164"/>
      <c r="BO209" s="164"/>
      <c r="BP209" s="164"/>
      <c r="BQ209" s="164"/>
      <c r="BR209" s="164"/>
      <c r="BS209" s="164"/>
      <c r="BT209" s="164"/>
      <c r="BU209" s="164"/>
      <c r="BV209" s="164"/>
      <c r="BW209" s="164"/>
      <c r="BX209" s="30" t="s">
        <v>140</v>
      </c>
      <c r="BY209" s="31"/>
      <c r="BZ209" s="31"/>
      <c r="CA209" s="31"/>
      <c r="CB209" s="31"/>
      <c r="CC209" s="31"/>
      <c r="CD209" s="31"/>
      <c r="CE209" s="79"/>
      <c r="CF209" s="79" t="s">
        <v>141</v>
      </c>
      <c r="CG209" s="123"/>
      <c r="CH209" s="123"/>
      <c r="CI209" s="123"/>
      <c r="CJ209" s="123"/>
      <c r="CK209" s="123"/>
      <c r="CL209" s="123"/>
      <c r="CM209" s="123"/>
      <c r="CN209" s="123"/>
      <c r="CO209" s="123"/>
      <c r="CP209" s="123"/>
      <c r="CQ209" s="123"/>
      <c r="CR209" s="123"/>
      <c r="CS209" s="123" t="s">
        <v>338</v>
      </c>
      <c r="CT209" s="123"/>
      <c r="CU209" s="123"/>
      <c r="CV209" s="123"/>
      <c r="CW209" s="123"/>
      <c r="CX209" s="123"/>
      <c r="CY209" s="123"/>
      <c r="CZ209" s="123"/>
      <c r="DA209" s="123"/>
      <c r="DB209" s="123"/>
      <c r="DC209" s="123"/>
      <c r="DD209" s="123"/>
      <c r="DE209" s="123"/>
      <c r="DF209" s="126"/>
      <c r="DG209" s="126"/>
      <c r="DH209" s="126"/>
      <c r="DI209" s="126"/>
      <c r="DJ209" s="126"/>
      <c r="DK209" s="126"/>
      <c r="DL209" s="126"/>
      <c r="DM209" s="126"/>
      <c r="DN209" s="126"/>
      <c r="DO209" s="126"/>
      <c r="DP209" s="126"/>
      <c r="DQ209" s="126"/>
      <c r="DR209" s="126"/>
      <c r="DS209" s="126"/>
      <c r="DT209" s="126"/>
      <c r="DU209" s="126"/>
      <c r="DV209" s="126"/>
      <c r="DW209" s="126"/>
      <c r="DX209" s="126"/>
      <c r="DY209" s="126"/>
      <c r="DZ209" s="126"/>
      <c r="EA209" s="126"/>
      <c r="EB209" s="126"/>
      <c r="EC209" s="126"/>
      <c r="ED209" s="126"/>
      <c r="EE209" s="126"/>
      <c r="EF209" s="126"/>
      <c r="EG209" s="126"/>
      <c r="EH209" s="126"/>
      <c r="EI209" s="126"/>
      <c r="EJ209" s="126"/>
      <c r="EK209" s="126"/>
      <c r="EL209" s="126"/>
      <c r="EM209" s="126"/>
      <c r="EN209" s="126"/>
      <c r="EO209" s="126"/>
      <c r="EP209" s="126"/>
      <c r="EQ209" s="126"/>
      <c r="ER209" s="126"/>
      <c r="ES209" s="126" t="s">
        <v>332</v>
      </c>
      <c r="ET209" s="126"/>
      <c r="EU209" s="126"/>
      <c r="EV209" s="126"/>
      <c r="EW209" s="126"/>
      <c r="EX209" s="126"/>
      <c r="EY209" s="126"/>
      <c r="EZ209" s="126"/>
      <c r="FA209" s="126"/>
      <c r="FB209" s="126"/>
      <c r="FC209" s="126"/>
      <c r="FD209" s="126"/>
      <c r="FE209" s="127"/>
    </row>
    <row r="210" ht="13.5" hidden="1" customHeight="1">
      <c r="A210" s="164" t="s">
        <v>355</v>
      </c>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c r="AK210" s="164"/>
      <c r="AL210" s="164"/>
      <c r="AM210" s="164"/>
      <c r="AN210" s="164"/>
      <c r="AO210" s="164"/>
      <c r="AP210" s="164"/>
      <c r="AQ210" s="164"/>
      <c r="AR210" s="164"/>
      <c r="AS210" s="164"/>
      <c r="AT210" s="164"/>
      <c r="AU210" s="164"/>
      <c r="AV210" s="164"/>
      <c r="AW210" s="164"/>
      <c r="AX210" s="164"/>
      <c r="AY210" s="164"/>
      <c r="AZ210" s="164"/>
      <c r="BA210" s="164"/>
      <c r="BB210" s="164"/>
      <c r="BC210" s="164"/>
      <c r="BD210" s="164"/>
      <c r="BE210" s="164"/>
      <c r="BF210" s="164"/>
      <c r="BG210" s="164"/>
      <c r="BH210" s="164"/>
      <c r="BI210" s="164"/>
      <c r="BJ210" s="164"/>
      <c r="BK210" s="164"/>
      <c r="BL210" s="164"/>
      <c r="BM210" s="164"/>
      <c r="BN210" s="164"/>
      <c r="BO210" s="164"/>
      <c r="BP210" s="164"/>
      <c r="BQ210" s="164"/>
      <c r="BR210" s="164"/>
      <c r="BS210" s="164"/>
      <c r="BT210" s="164"/>
      <c r="BU210" s="164"/>
      <c r="BV210" s="164"/>
      <c r="BW210" s="164"/>
      <c r="BX210" s="30" t="s">
        <v>140</v>
      </c>
      <c r="BY210" s="31"/>
      <c r="BZ210" s="31"/>
      <c r="CA210" s="31"/>
      <c r="CB210" s="31"/>
      <c r="CC210" s="31"/>
      <c r="CD210" s="31"/>
      <c r="CE210" s="79"/>
      <c r="CF210" s="79" t="s">
        <v>141</v>
      </c>
      <c r="CG210" s="123"/>
      <c r="CH210" s="123"/>
      <c r="CI210" s="123"/>
      <c r="CJ210" s="123"/>
      <c r="CK210" s="123"/>
      <c r="CL210" s="123"/>
      <c r="CM210" s="123"/>
      <c r="CN210" s="123"/>
      <c r="CO210" s="123"/>
      <c r="CP210" s="123"/>
      <c r="CQ210" s="123"/>
      <c r="CR210" s="123"/>
      <c r="CS210" s="123" t="s">
        <v>345</v>
      </c>
      <c r="CT210" s="123"/>
      <c r="CU210" s="123"/>
      <c r="CV210" s="123"/>
      <c r="CW210" s="123"/>
      <c r="CX210" s="123"/>
      <c r="CY210" s="123"/>
      <c r="CZ210" s="123"/>
      <c r="DA210" s="123"/>
      <c r="DB210" s="123"/>
      <c r="DC210" s="123"/>
      <c r="DD210" s="123"/>
      <c r="DE210" s="123"/>
      <c r="DF210" s="126"/>
      <c r="DG210" s="126"/>
      <c r="DH210" s="126"/>
      <c r="DI210" s="126"/>
      <c r="DJ210" s="126"/>
      <c r="DK210" s="126"/>
      <c r="DL210" s="126"/>
      <c r="DM210" s="126"/>
      <c r="DN210" s="126"/>
      <c r="DO210" s="126"/>
      <c r="DP210" s="126"/>
      <c r="DQ210" s="126"/>
      <c r="DR210" s="126"/>
      <c r="DS210" s="126"/>
      <c r="DT210" s="126"/>
      <c r="DU210" s="126"/>
      <c r="DV210" s="126"/>
      <c r="DW210" s="126"/>
      <c r="DX210" s="126"/>
      <c r="DY210" s="126"/>
      <c r="DZ210" s="126"/>
      <c r="EA210" s="126"/>
      <c r="EB210" s="126"/>
      <c r="EC210" s="126"/>
      <c r="ED210" s="126"/>
      <c r="EE210" s="126"/>
      <c r="EF210" s="126"/>
      <c r="EG210" s="126"/>
      <c r="EH210" s="126"/>
      <c r="EI210" s="126"/>
      <c r="EJ210" s="126"/>
      <c r="EK210" s="126"/>
      <c r="EL210" s="126"/>
      <c r="EM210" s="126"/>
      <c r="EN210" s="126"/>
      <c r="EO210" s="126"/>
      <c r="EP210" s="126"/>
      <c r="EQ210" s="126"/>
      <c r="ER210" s="126"/>
      <c r="ES210" s="126" t="s">
        <v>332</v>
      </c>
      <c r="ET210" s="126"/>
      <c r="EU210" s="126"/>
      <c r="EV210" s="126"/>
      <c r="EW210" s="126"/>
      <c r="EX210" s="126"/>
      <c r="EY210" s="126"/>
      <c r="EZ210" s="126"/>
      <c r="FA210" s="126"/>
      <c r="FB210" s="126"/>
      <c r="FC210" s="126"/>
      <c r="FD210" s="126"/>
      <c r="FE210" s="127"/>
    </row>
    <row r="211" ht="11.25" hidden="1" customHeight="1">
      <c r="A211" s="164" t="s">
        <v>346</v>
      </c>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c r="AK211" s="164"/>
      <c r="AL211" s="164"/>
      <c r="AM211" s="164"/>
      <c r="AN211" s="164"/>
      <c r="AO211" s="164"/>
      <c r="AP211" s="164"/>
      <c r="AQ211" s="164"/>
      <c r="AR211" s="164"/>
      <c r="AS211" s="164"/>
      <c r="AT211" s="164"/>
      <c r="AU211" s="164"/>
      <c r="AV211" s="164"/>
      <c r="AW211" s="164"/>
      <c r="AX211" s="164"/>
      <c r="AY211" s="164"/>
      <c r="AZ211" s="164"/>
      <c r="BA211" s="164"/>
      <c r="BB211" s="164"/>
      <c r="BC211" s="164"/>
      <c r="BD211" s="164"/>
      <c r="BE211" s="164"/>
      <c r="BF211" s="164"/>
      <c r="BG211" s="164"/>
      <c r="BH211" s="164"/>
      <c r="BI211" s="164"/>
      <c r="BJ211" s="164"/>
      <c r="BK211" s="164"/>
      <c r="BL211" s="164"/>
      <c r="BM211" s="164"/>
      <c r="BN211" s="164"/>
      <c r="BO211" s="164"/>
      <c r="BP211" s="164"/>
      <c r="BQ211" s="164"/>
      <c r="BR211" s="164"/>
      <c r="BS211" s="164"/>
      <c r="BT211" s="164"/>
      <c r="BU211" s="164"/>
      <c r="BV211" s="164"/>
      <c r="BW211" s="164"/>
      <c r="BX211" s="30" t="s">
        <v>140</v>
      </c>
      <c r="BY211" s="31"/>
      <c r="BZ211" s="31"/>
      <c r="CA211" s="31"/>
      <c r="CB211" s="31"/>
      <c r="CC211" s="31"/>
      <c r="CD211" s="31"/>
      <c r="CE211" s="79"/>
      <c r="CF211" s="79" t="s">
        <v>141</v>
      </c>
      <c r="CG211" s="123"/>
      <c r="CH211" s="123"/>
      <c r="CI211" s="123"/>
      <c r="CJ211" s="123"/>
      <c r="CK211" s="123"/>
      <c r="CL211" s="123"/>
      <c r="CM211" s="123"/>
      <c r="CN211" s="123"/>
      <c r="CO211" s="123"/>
      <c r="CP211" s="123"/>
      <c r="CQ211" s="123"/>
      <c r="CR211" s="123"/>
      <c r="CS211" s="123" t="s">
        <v>340</v>
      </c>
      <c r="CT211" s="123"/>
      <c r="CU211" s="123"/>
      <c r="CV211" s="123"/>
      <c r="CW211" s="123"/>
      <c r="CX211" s="123"/>
      <c r="CY211" s="123"/>
      <c r="CZ211" s="123"/>
      <c r="DA211" s="123"/>
      <c r="DB211" s="123"/>
      <c r="DC211" s="123"/>
      <c r="DD211" s="123"/>
      <c r="DE211" s="123"/>
      <c r="DF211" s="126"/>
      <c r="DG211" s="126"/>
      <c r="DH211" s="126"/>
      <c r="DI211" s="126"/>
      <c r="DJ211" s="126"/>
      <c r="DK211" s="126"/>
      <c r="DL211" s="126"/>
      <c r="DM211" s="126"/>
      <c r="DN211" s="126"/>
      <c r="DO211" s="126"/>
      <c r="DP211" s="126"/>
      <c r="DQ211" s="126"/>
      <c r="DR211" s="126"/>
      <c r="DS211" s="126"/>
      <c r="DT211" s="126"/>
      <c r="DU211" s="126"/>
      <c r="DV211" s="126"/>
      <c r="DW211" s="126"/>
      <c r="DX211" s="126"/>
      <c r="DY211" s="126"/>
      <c r="DZ211" s="126"/>
      <c r="EA211" s="126"/>
      <c r="EB211" s="126"/>
      <c r="EC211" s="126"/>
      <c r="ED211" s="126"/>
      <c r="EE211" s="126"/>
      <c r="EF211" s="126"/>
      <c r="EG211" s="126"/>
      <c r="EH211" s="126"/>
      <c r="EI211" s="126"/>
      <c r="EJ211" s="126"/>
      <c r="EK211" s="126"/>
      <c r="EL211" s="126"/>
      <c r="EM211" s="126"/>
      <c r="EN211" s="126"/>
      <c r="EO211" s="126"/>
      <c r="EP211" s="126"/>
      <c r="EQ211" s="126"/>
      <c r="ER211" s="126"/>
      <c r="ES211" s="126" t="s">
        <v>332</v>
      </c>
      <c r="ET211" s="126"/>
      <c r="EU211" s="126"/>
      <c r="EV211" s="126"/>
      <c r="EW211" s="126"/>
      <c r="EX211" s="126"/>
      <c r="EY211" s="126"/>
      <c r="EZ211" s="126"/>
      <c r="FA211" s="126"/>
      <c r="FB211" s="126"/>
      <c r="FC211" s="126"/>
      <c r="FD211" s="126"/>
      <c r="FE211" s="127"/>
    </row>
    <row r="212" ht="11.25" hidden="1" customHeight="1">
      <c r="A212" s="164" t="s">
        <v>341</v>
      </c>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c r="AK212" s="164"/>
      <c r="AL212" s="164"/>
      <c r="AM212" s="164"/>
      <c r="AN212" s="164"/>
      <c r="AO212" s="164"/>
      <c r="AP212" s="164"/>
      <c r="AQ212" s="164"/>
      <c r="AR212" s="164"/>
      <c r="AS212" s="164"/>
      <c r="AT212" s="164"/>
      <c r="AU212" s="164"/>
      <c r="AV212" s="164"/>
      <c r="AW212" s="164"/>
      <c r="AX212" s="164"/>
      <c r="AY212" s="164"/>
      <c r="AZ212" s="164"/>
      <c r="BA212" s="164"/>
      <c r="BB212" s="164"/>
      <c r="BC212" s="164"/>
      <c r="BD212" s="164"/>
      <c r="BE212" s="164"/>
      <c r="BF212" s="164"/>
      <c r="BG212" s="164"/>
      <c r="BH212" s="164"/>
      <c r="BI212" s="164"/>
      <c r="BJ212" s="164"/>
      <c r="BK212" s="164"/>
      <c r="BL212" s="164"/>
      <c r="BM212" s="164"/>
      <c r="BN212" s="164"/>
      <c r="BO212" s="164"/>
      <c r="BP212" s="164"/>
      <c r="BQ212" s="164"/>
      <c r="BR212" s="164"/>
      <c r="BS212" s="164"/>
      <c r="BT212" s="164"/>
      <c r="BU212" s="164"/>
      <c r="BV212" s="164"/>
      <c r="BW212" s="164"/>
      <c r="BX212" s="30" t="s">
        <v>140</v>
      </c>
      <c r="BY212" s="31"/>
      <c r="BZ212" s="31"/>
      <c r="CA212" s="31"/>
      <c r="CB212" s="31"/>
      <c r="CC212" s="31"/>
      <c r="CD212" s="31"/>
      <c r="CE212" s="79"/>
      <c r="CF212" s="79" t="s">
        <v>141</v>
      </c>
      <c r="CG212" s="123"/>
      <c r="CH212" s="123"/>
      <c r="CI212" s="123"/>
      <c r="CJ212" s="123"/>
      <c r="CK212" s="123"/>
      <c r="CL212" s="123"/>
      <c r="CM212" s="123"/>
      <c r="CN212" s="123"/>
      <c r="CO212" s="123"/>
      <c r="CP212" s="123"/>
      <c r="CQ212" s="123"/>
      <c r="CR212" s="123"/>
      <c r="CS212" s="123" t="s">
        <v>334</v>
      </c>
      <c r="CT212" s="123"/>
      <c r="CU212" s="123"/>
      <c r="CV212" s="123"/>
      <c r="CW212" s="123"/>
      <c r="CX212" s="123"/>
      <c r="CY212" s="123"/>
      <c r="CZ212" s="123"/>
      <c r="DA212" s="123"/>
      <c r="DB212" s="123"/>
      <c r="DC212" s="123"/>
      <c r="DD212" s="123"/>
      <c r="DE212" s="123"/>
      <c r="DF212" s="126"/>
      <c r="DG212" s="126"/>
      <c r="DH212" s="126"/>
      <c r="DI212" s="126"/>
      <c r="DJ212" s="126"/>
      <c r="DK212" s="126"/>
      <c r="DL212" s="126"/>
      <c r="DM212" s="126"/>
      <c r="DN212" s="126"/>
      <c r="DO212" s="126"/>
      <c r="DP212" s="126"/>
      <c r="DQ212" s="126"/>
      <c r="DR212" s="126"/>
      <c r="DS212" s="126"/>
      <c r="DT212" s="126"/>
      <c r="DU212" s="126"/>
      <c r="DV212" s="126"/>
      <c r="DW212" s="126"/>
      <c r="DX212" s="126"/>
      <c r="DY212" s="126"/>
      <c r="DZ212" s="126"/>
      <c r="EA212" s="126"/>
      <c r="EB212" s="126"/>
      <c r="EC212" s="126"/>
      <c r="ED212" s="126"/>
      <c r="EE212" s="126"/>
      <c r="EF212" s="126"/>
      <c r="EG212" s="126"/>
      <c r="EH212" s="126"/>
      <c r="EI212" s="126"/>
      <c r="EJ212" s="126"/>
      <c r="EK212" s="126"/>
      <c r="EL212" s="126"/>
      <c r="EM212" s="126"/>
      <c r="EN212" s="126"/>
      <c r="EO212" s="126"/>
      <c r="EP212" s="126"/>
      <c r="EQ212" s="126"/>
      <c r="ER212" s="126"/>
      <c r="ES212" s="126" t="s">
        <v>332</v>
      </c>
      <c r="ET212" s="126"/>
      <c r="EU212" s="126"/>
      <c r="EV212" s="126"/>
      <c r="EW212" s="126"/>
      <c r="EX212" s="126"/>
      <c r="EY212" s="126"/>
      <c r="EZ212" s="126"/>
      <c r="FA212" s="126"/>
      <c r="FB212" s="126"/>
      <c r="FC212" s="126"/>
      <c r="FD212" s="126"/>
      <c r="FE212" s="127"/>
    </row>
    <row r="213" ht="12" hidden="1" customHeight="1">
      <c r="A213" s="166" t="s">
        <v>342</v>
      </c>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c r="AV213" s="166"/>
      <c r="AW213" s="166"/>
      <c r="AX213" s="166"/>
      <c r="AY213" s="166"/>
      <c r="AZ213" s="166"/>
      <c r="BA213" s="166"/>
      <c r="BB213" s="166"/>
      <c r="BC213" s="166"/>
      <c r="BD213" s="166"/>
      <c r="BE213" s="166"/>
      <c r="BF213" s="166"/>
      <c r="BG213" s="166"/>
      <c r="BH213" s="166"/>
      <c r="BI213" s="166"/>
      <c r="BJ213" s="166"/>
      <c r="BK213" s="166"/>
      <c r="BL213" s="166"/>
      <c r="BM213" s="166"/>
      <c r="BN213" s="166"/>
      <c r="BO213" s="166"/>
      <c r="BP213" s="166"/>
      <c r="BQ213" s="166"/>
      <c r="BR213" s="166"/>
      <c r="BS213" s="166"/>
      <c r="BT213" s="166"/>
      <c r="BU213" s="166"/>
      <c r="BV213" s="166"/>
      <c r="BW213" s="177"/>
      <c r="BX213" s="143" t="s">
        <v>140</v>
      </c>
      <c r="BY213" s="25"/>
      <c r="BZ213" s="25"/>
      <c r="CA213" s="25"/>
      <c r="CB213" s="25"/>
      <c r="CC213" s="25"/>
      <c r="CD213" s="25"/>
      <c r="CE213" s="144"/>
      <c r="CF213" s="79" t="s">
        <v>141</v>
      </c>
      <c r="CG213" s="123"/>
      <c r="CH213" s="123"/>
      <c r="CI213" s="123"/>
      <c r="CJ213" s="123"/>
      <c r="CK213" s="123"/>
      <c r="CL213" s="123"/>
      <c r="CM213" s="123"/>
      <c r="CN213" s="123"/>
      <c r="CO213" s="123"/>
      <c r="CP213" s="123"/>
      <c r="CQ213" s="123"/>
      <c r="CR213" s="123"/>
      <c r="CS213" s="123" t="s">
        <v>343</v>
      </c>
      <c r="CT213" s="123"/>
      <c r="CU213" s="123"/>
      <c r="CV213" s="123"/>
      <c r="CW213" s="123"/>
      <c r="CX213" s="123"/>
      <c r="CY213" s="123"/>
      <c r="CZ213" s="123"/>
      <c r="DA213" s="123"/>
      <c r="DB213" s="123"/>
      <c r="DC213" s="123"/>
      <c r="DD213" s="123"/>
      <c r="DE213" s="123"/>
      <c r="DF213" s="126"/>
      <c r="DG213" s="126"/>
      <c r="DH213" s="126"/>
      <c r="DI213" s="126"/>
      <c r="DJ213" s="126"/>
      <c r="DK213" s="126"/>
      <c r="DL213" s="126"/>
      <c r="DM213" s="126"/>
      <c r="DN213" s="126"/>
      <c r="DO213" s="126"/>
      <c r="DP213" s="126"/>
      <c r="DQ213" s="126"/>
      <c r="DR213" s="126"/>
      <c r="DS213" s="126"/>
      <c r="DT213" s="126"/>
      <c r="DU213" s="126"/>
      <c r="DV213" s="126"/>
      <c r="DW213" s="126"/>
      <c r="DX213" s="126"/>
      <c r="DY213" s="126"/>
      <c r="DZ213" s="126"/>
      <c r="EA213" s="126"/>
      <c r="EB213" s="126"/>
      <c r="EC213" s="126"/>
      <c r="ED213" s="126"/>
      <c r="EE213" s="126"/>
      <c r="EF213" s="126"/>
      <c r="EG213" s="126"/>
      <c r="EH213" s="126"/>
      <c r="EI213" s="126"/>
      <c r="EJ213" s="126"/>
      <c r="EK213" s="126"/>
      <c r="EL213" s="126"/>
      <c r="EM213" s="126"/>
      <c r="EN213" s="126"/>
      <c r="EO213" s="126"/>
      <c r="EP213" s="126"/>
      <c r="EQ213" s="126"/>
      <c r="ER213" s="126"/>
      <c r="ES213" s="88"/>
      <c r="ET213" s="89"/>
      <c r="EU213" s="89"/>
      <c r="EV213" s="89"/>
      <c r="EW213" s="89"/>
      <c r="EX213" s="89"/>
      <c r="EY213" s="89"/>
      <c r="EZ213" s="89"/>
      <c r="FA213" s="89"/>
      <c r="FB213" s="89"/>
      <c r="FC213" s="89"/>
      <c r="FD213" s="89"/>
      <c r="FE213" s="90"/>
    </row>
    <row r="214" ht="12.75" customHeight="1">
      <c r="A214" s="178" t="s">
        <v>142</v>
      </c>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8"/>
      <c r="BB214" s="178"/>
      <c r="BC214" s="178"/>
      <c r="BD214" s="178"/>
      <c r="BE214" s="178"/>
      <c r="BF214" s="178"/>
      <c r="BG214" s="178"/>
      <c r="BH214" s="178"/>
      <c r="BI214" s="178"/>
      <c r="BJ214" s="178"/>
      <c r="BK214" s="178"/>
      <c r="BL214" s="178"/>
      <c r="BM214" s="178"/>
      <c r="BN214" s="178"/>
      <c r="BO214" s="178"/>
      <c r="BP214" s="178"/>
      <c r="BQ214" s="178"/>
      <c r="BR214" s="178"/>
      <c r="BS214" s="178"/>
      <c r="BT214" s="178"/>
      <c r="BU214" s="178"/>
      <c r="BV214" s="178"/>
      <c r="BW214" s="178"/>
      <c r="BX214" s="102" t="s">
        <v>143</v>
      </c>
      <c r="BY214" s="103"/>
      <c r="BZ214" s="103"/>
      <c r="CA214" s="103"/>
      <c r="CB214" s="103"/>
      <c r="CC214" s="103"/>
      <c r="CD214" s="103"/>
      <c r="CE214" s="104"/>
      <c r="CF214" s="79" t="s">
        <v>144</v>
      </c>
      <c r="CG214" s="123"/>
      <c r="CH214" s="123"/>
      <c r="CI214" s="123"/>
      <c r="CJ214" s="123"/>
      <c r="CK214" s="123"/>
      <c r="CL214" s="123"/>
      <c r="CM214" s="123"/>
      <c r="CN214" s="123"/>
      <c r="CO214" s="123"/>
      <c r="CP214" s="123"/>
      <c r="CQ214" s="123"/>
      <c r="CR214" s="123"/>
      <c r="CS214" s="123"/>
      <c r="CT214" s="123"/>
      <c r="CU214" s="123"/>
      <c r="CV214" s="123"/>
      <c r="CW214" s="123"/>
      <c r="CX214" s="123"/>
      <c r="CY214" s="123"/>
      <c r="CZ214" s="123"/>
      <c r="DA214" s="123"/>
      <c r="DB214" s="123"/>
      <c r="DC214" s="123"/>
      <c r="DD214" s="123"/>
      <c r="DE214" s="123"/>
      <c r="DF214" s="125">
        <f>SUM(DF215:DR218)</f>
        <v>0</v>
      </c>
      <c r="DG214" s="125"/>
      <c r="DH214" s="125"/>
      <c r="DI214" s="125"/>
      <c r="DJ214" s="125"/>
      <c r="DK214" s="125"/>
      <c r="DL214" s="125"/>
      <c r="DM214" s="125"/>
      <c r="DN214" s="125"/>
      <c r="DO214" s="125"/>
      <c r="DP214" s="125"/>
      <c r="DQ214" s="125"/>
      <c r="DR214" s="125"/>
      <c r="DS214" s="125"/>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6" t="s">
        <v>59</v>
      </c>
      <c r="ET214" s="126"/>
      <c r="EU214" s="126"/>
      <c r="EV214" s="126"/>
      <c r="EW214" s="126"/>
      <c r="EX214" s="126"/>
      <c r="EY214" s="126"/>
      <c r="EZ214" s="126"/>
      <c r="FA214" s="126"/>
      <c r="FB214" s="126"/>
      <c r="FC214" s="126"/>
      <c r="FD214" s="126"/>
      <c r="FE214" s="127"/>
    </row>
    <row r="215" ht="13.5" customHeight="1">
      <c r="A215" s="170" t="s">
        <v>350</v>
      </c>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c r="AB215" s="170"/>
      <c r="AC215" s="170"/>
      <c r="AD215" s="170"/>
      <c r="AE215" s="170"/>
      <c r="AF215" s="170"/>
      <c r="AG215" s="170"/>
      <c r="AH215" s="170"/>
      <c r="AI215" s="170"/>
      <c r="AJ215" s="170"/>
      <c r="AK215" s="170"/>
      <c r="AL215" s="170"/>
      <c r="AM215" s="170"/>
      <c r="AN215" s="170"/>
      <c r="AO215" s="170"/>
      <c r="AP215" s="170"/>
      <c r="AQ215" s="170"/>
      <c r="AR215" s="170"/>
      <c r="AS215" s="170"/>
      <c r="AT215" s="170"/>
      <c r="AU215" s="170"/>
      <c r="AV215" s="170"/>
      <c r="AW215" s="170"/>
      <c r="AX215" s="170"/>
      <c r="AY215" s="170"/>
      <c r="AZ215" s="170"/>
      <c r="BA215" s="170"/>
      <c r="BB215" s="170"/>
      <c r="BC215" s="170"/>
      <c r="BD215" s="170"/>
      <c r="BE215" s="170"/>
      <c r="BF215" s="170"/>
      <c r="BG215" s="170"/>
      <c r="BH215" s="170"/>
      <c r="BI215" s="170"/>
      <c r="BJ215" s="170"/>
      <c r="BK215" s="170"/>
      <c r="BL215" s="170"/>
      <c r="BM215" s="170"/>
      <c r="BN215" s="170"/>
      <c r="BO215" s="170"/>
      <c r="BP215" s="170"/>
      <c r="BQ215" s="170"/>
      <c r="BR215" s="170"/>
      <c r="BS215" s="170"/>
      <c r="BT215" s="170"/>
      <c r="BU215" s="170"/>
      <c r="BV215" s="170"/>
      <c r="BW215" s="170"/>
      <c r="BX215" s="30" t="s">
        <v>143</v>
      </c>
      <c r="BY215" s="31"/>
      <c r="BZ215" s="31"/>
      <c r="CA215" s="31"/>
      <c r="CB215" s="31"/>
      <c r="CC215" s="31"/>
      <c r="CD215" s="31"/>
      <c r="CE215" s="79"/>
      <c r="CF215" s="79" t="s">
        <v>144</v>
      </c>
      <c r="CG215" s="123"/>
      <c r="CH215" s="123"/>
      <c r="CI215" s="123"/>
      <c r="CJ215" s="123"/>
      <c r="CK215" s="123"/>
      <c r="CL215" s="123"/>
      <c r="CM215" s="123"/>
      <c r="CN215" s="123"/>
      <c r="CO215" s="123"/>
      <c r="CP215" s="123"/>
      <c r="CQ215" s="123"/>
      <c r="CR215" s="123"/>
      <c r="CS215" s="123" t="s">
        <v>349</v>
      </c>
      <c r="CT215" s="123"/>
      <c r="CU215" s="123"/>
      <c r="CV215" s="123"/>
      <c r="CW215" s="123"/>
      <c r="CX215" s="123"/>
      <c r="CY215" s="123"/>
      <c r="CZ215" s="123"/>
      <c r="DA215" s="123"/>
      <c r="DB215" s="123"/>
      <c r="DC215" s="123"/>
      <c r="DD215" s="123"/>
      <c r="DE215" s="123"/>
      <c r="DF215" s="126"/>
      <c r="DG215" s="126"/>
      <c r="DH215" s="126"/>
      <c r="DI215" s="126"/>
      <c r="DJ215" s="126"/>
      <c r="DK215" s="126"/>
      <c r="DL215" s="126"/>
      <c r="DM215" s="126"/>
      <c r="DN215" s="126"/>
      <c r="DO215" s="126"/>
      <c r="DP215" s="126"/>
      <c r="DQ215" s="126"/>
      <c r="DR215" s="126"/>
      <c r="DS215" s="126"/>
      <c r="DT215" s="126"/>
      <c r="DU215" s="126"/>
      <c r="DV215" s="126"/>
      <c r="DW215" s="126"/>
      <c r="DX215" s="126"/>
      <c r="DY215" s="126"/>
      <c r="DZ215" s="126"/>
      <c r="EA215" s="126"/>
      <c r="EB215" s="126"/>
      <c r="EC215" s="126"/>
      <c r="ED215" s="126"/>
      <c r="EE215" s="126"/>
      <c r="EF215" s="126"/>
      <c r="EG215" s="126"/>
      <c r="EH215" s="126"/>
      <c r="EI215" s="126"/>
      <c r="EJ215" s="126"/>
      <c r="EK215" s="126"/>
      <c r="EL215" s="126"/>
      <c r="EM215" s="126"/>
      <c r="EN215" s="126"/>
      <c r="EO215" s="126"/>
      <c r="EP215" s="126"/>
      <c r="EQ215" s="126"/>
      <c r="ER215" s="126"/>
      <c r="ES215" s="179" t="s">
        <v>332</v>
      </c>
      <c r="ET215" s="179"/>
      <c r="EU215" s="179"/>
      <c r="EV215" s="179"/>
      <c r="EW215" s="179"/>
      <c r="EX215" s="179"/>
      <c r="EY215" s="179"/>
      <c r="EZ215" s="179"/>
      <c r="FA215" s="179"/>
      <c r="FB215" s="179"/>
      <c r="FC215" s="179"/>
      <c r="FD215" s="179"/>
      <c r="FE215" s="180"/>
    </row>
    <row r="216" hidden="1">
      <c r="A216" s="166" t="s">
        <v>351</v>
      </c>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6"/>
      <c r="AL216" s="166"/>
      <c r="AM216" s="166"/>
      <c r="AN216" s="166"/>
      <c r="AO216" s="166"/>
      <c r="AP216" s="166"/>
      <c r="AQ216" s="166"/>
      <c r="AR216" s="166"/>
      <c r="AS216" s="166"/>
      <c r="AT216" s="166"/>
      <c r="AU216" s="166"/>
      <c r="AV216" s="166"/>
      <c r="AW216" s="166"/>
      <c r="AX216" s="166"/>
      <c r="AY216" s="166"/>
      <c r="AZ216" s="166"/>
      <c r="BA216" s="166"/>
      <c r="BB216" s="166"/>
      <c r="BC216" s="166"/>
      <c r="BD216" s="166"/>
      <c r="BE216" s="166"/>
      <c r="BF216" s="166"/>
      <c r="BG216" s="166"/>
      <c r="BH216" s="166"/>
      <c r="BI216" s="166"/>
      <c r="BJ216" s="166"/>
      <c r="BK216" s="166"/>
      <c r="BL216" s="166"/>
      <c r="BM216" s="166"/>
      <c r="BN216" s="166"/>
      <c r="BO216" s="166"/>
      <c r="BP216" s="166"/>
      <c r="BQ216" s="166"/>
      <c r="BR216" s="166"/>
      <c r="BS216" s="166"/>
      <c r="BT216" s="166"/>
      <c r="BU216" s="166"/>
      <c r="BV216" s="166"/>
      <c r="BW216" s="166"/>
      <c r="BX216" s="30" t="s">
        <v>143</v>
      </c>
      <c r="BY216" s="31"/>
      <c r="BZ216" s="31"/>
      <c r="CA216" s="31"/>
      <c r="CB216" s="31"/>
      <c r="CC216" s="31"/>
      <c r="CD216" s="31"/>
      <c r="CE216" s="79"/>
      <c r="CF216" s="79" t="s">
        <v>144</v>
      </c>
      <c r="CG216" s="123"/>
      <c r="CH216" s="123"/>
      <c r="CI216" s="123"/>
      <c r="CJ216" s="123"/>
      <c r="CK216" s="123"/>
      <c r="CL216" s="123"/>
      <c r="CM216" s="123"/>
      <c r="CN216" s="123"/>
      <c r="CO216" s="123"/>
      <c r="CP216" s="123"/>
      <c r="CQ216" s="123"/>
      <c r="CR216" s="123"/>
      <c r="CS216" s="123" t="s">
        <v>352</v>
      </c>
      <c r="CT216" s="123"/>
      <c r="CU216" s="123"/>
      <c r="CV216" s="123"/>
      <c r="CW216" s="123"/>
      <c r="CX216" s="123"/>
      <c r="CY216" s="123"/>
      <c r="CZ216" s="123"/>
      <c r="DA216" s="123"/>
      <c r="DB216" s="123"/>
      <c r="DC216" s="123"/>
      <c r="DD216" s="123"/>
      <c r="DE216" s="123"/>
      <c r="DF216" s="126"/>
      <c r="DG216" s="126"/>
      <c r="DH216" s="126"/>
      <c r="DI216" s="126"/>
      <c r="DJ216" s="126"/>
      <c r="DK216" s="126"/>
      <c r="DL216" s="126"/>
      <c r="DM216" s="126"/>
      <c r="DN216" s="126"/>
      <c r="DO216" s="126"/>
      <c r="DP216" s="126"/>
      <c r="DQ216" s="126"/>
      <c r="DR216" s="126"/>
      <c r="DS216" s="126"/>
      <c r="DT216" s="126"/>
      <c r="DU216" s="126"/>
      <c r="DV216" s="126"/>
      <c r="DW216" s="126"/>
      <c r="DX216" s="126"/>
      <c r="DY216" s="126"/>
      <c r="DZ216" s="126"/>
      <c r="EA216" s="126"/>
      <c r="EB216" s="126"/>
      <c r="EC216" s="126"/>
      <c r="ED216" s="126"/>
      <c r="EE216" s="126"/>
      <c r="EF216" s="126"/>
      <c r="EG216" s="126"/>
      <c r="EH216" s="126"/>
      <c r="EI216" s="126"/>
      <c r="EJ216" s="126"/>
      <c r="EK216" s="126"/>
      <c r="EL216" s="126"/>
      <c r="EM216" s="126"/>
      <c r="EN216" s="126"/>
      <c r="EO216" s="126"/>
      <c r="EP216" s="126"/>
      <c r="EQ216" s="126"/>
      <c r="ER216" s="126"/>
      <c r="ES216" s="126" t="s">
        <v>332</v>
      </c>
      <c r="ET216" s="126"/>
      <c r="EU216" s="126"/>
      <c r="EV216" s="126"/>
      <c r="EW216" s="126"/>
      <c r="EX216" s="126"/>
      <c r="EY216" s="126"/>
      <c r="EZ216" s="126"/>
      <c r="FA216" s="126"/>
      <c r="FB216" s="126"/>
      <c r="FC216" s="126"/>
      <c r="FD216" s="126"/>
      <c r="FE216" s="127"/>
    </row>
    <row r="217" ht="13.5" hidden="1" customHeight="1">
      <c r="A217" s="172" t="s">
        <v>333</v>
      </c>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c r="AG217" s="172"/>
      <c r="AH217" s="172"/>
      <c r="AI217" s="172"/>
      <c r="AJ217" s="172"/>
      <c r="AK217" s="172"/>
      <c r="AL217" s="172"/>
      <c r="AM217" s="172"/>
      <c r="AN217" s="172"/>
      <c r="AO217" s="172"/>
      <c r="AP217" s="172"/>
      <c r="AQ217" s="172"/>
      <c r="AR217" s="172"/>
      <c r="AS217" s="172"/>
      <c r="AT217" s="172"/>
      <c r="AU217" s="172"/>
      <c r="AV217" s="172"/>
      <c r="AW217" s="172"/>
      <c r="AX217" s="172"/>
      <c r="AY217" s="172"/>
      <c r="AZ217" s="172"/>
      <c r="BA217" s="172"/>
      <c r="BB217" s="172"/>
      <c r="BC217" s="172"/>
      <c r="BD217" s="172"/>
      <c r="BE217" s="172"/>
      <c r="BF217" s="172"/>
      <c r="BG217" s="172"/>
      <c r="BH217" s="172"/>
      <c r="BI217" s="172"/>
      <c r="BJ217" s="172"/>
      <c r="BK217" s="172"/>
      <c r="BL217" s="172"/>
      <c r="BM217" s="172"/>
      <c r="BN217" s="172"/>
      <c r="BO217" s="172"/>
      <c r="BP217" s="172"/>
      <c r="BQ217" s="172"/>
      <c r="BR217" s="172"/>
      <c r="BS217" s="172"/>
      <c r="BT217" s="172"/>
      <c r="BU217" s="172"/>
      <c r="BV217" s="172"/>
      <c r="BW217" s="172"/>
      <c r="BX217" s="30" t="s">
        <v>143</v>
      </c>
      <c r="BY217" s="31"/>
      <c r="BZ217" s="31"/>
      <c r="CA217" s="31"/>
      <c r="CB217" s="31"/>
      <c r="CC217" s="31"/>
      <c r="CD217" s="31"/>
      <c r="CE217" s="79"/>
      <c r="CF217" s="79" t="s">
        <v>144</v>
      </c>
      <c r="CG217" s="123"/>
      <c r="CH217" s="123"/>
      <c r="CI217" s="123"/>
      <c r="CJ217" s="123"/>
      <c r="CK217" s="123"/>
      <c r="CL217" s="123"/>
      <c r="CM217" s="123"/>
      <c r="CN217" s="123"/>
      <c r="CO217" s="123"/>
      <c r="CP217" s="123"/>
      <c r="CQ217" s="123"/>
      <c r="CR217" s="123"/>
      <c r="CS217" s="123" t="s">
        <v>334</v>
      </c>
      <c r="CT217" s="123"/>
      <c r="CU217" s="123"/>
      <c r="CV217" s="123"/>
      <c r="CW217" s="123"/>
      <c r="CX217" s="123"/>
      <c r="CY217" s="123"/>
      <c r="CZ217" s="123"/>
      <c r="DA217" s="123"/>
      <c r="DB217" s="123"/>
      <c r="DC217" s="123"/>
      <c r="DD217" s="123"/>
      <c r="DE217" s="123"/>
      <c r="DF217" s="126"/>
      <c r="DG217" s="126"/>
      <c r="DH217" s="126"/>
      <c r="DI217" s="126"/>
      <c r="DJ217" s="126"/>
      <c r="DK217" s="126"/>
      <c r="DL217" s="126"/>
      <c r="DM217" s="126"/>
      <c r="DN217" s="126"/>
      <c r="DO217" s="126"/>
      <c r="DP217" s="126"/>
      <c r="DQ217" s="126"/>
      <c r="DR217" s="126"/>
      <c r="DS217" s="126"/>
      <c r="DT217" s="126"/>
      <c r="DU217" s="126"/>
      <c r="DV217" s="126"/>
      <c r="DW217" s="126"/>
      <c r="DX217" s="126"/>
      <c r="DY217" s="126"/>
      <c r="DZ217" s="126"/>
      <c r="EA217" s="126"/>
      <c r="EB217" s="126"/>
      <c r="EC217" s="126"/>
      <c r="ED217" s="126"/>
      <c r="EE217" s="126"/>
      <c r="EF217" s="126"/>
      <c r="EG217" s="126"/>
      <c r="EH217" s="126"/>
      <c r="EI217" s="126"/>
      <c r="EJ217" s="126"/>
      <c r="EK217" s="126"/>
      <c r="EL217" s="126"/>
      <c r="EM217" s="126"/>
      <c r="EN217" s="126"/>
      <c r="EO217" s="126"/>
      <c r="EP217" s="126"/>
      <c r="EQ217" s="126"/>
      <c r="ER217" s="126"/>
      <c r="ES217" s="88"/>
      <c r="ET217" s="89"/>
      <c r="EU217" s="89"/>
      <c r="EV217" s="89"/>
      <c r="EW217" s="89"/>
      <c r="EX217" s="89"/>
      <c r="EY217" s="89"/>
      <c r="EZ217" s="89"/>
      <c r="FA217" s="89"/>
      <c r="FB217" s="89"/>
      <c r="FC217" s="89"/>
      <c r="FD217" s="89"/>
      <c r="FE217" s="90"/>
    </row>
    <row r="218" hidden="1">
      <c r="A218" s="172" t="s">
        <v>145</v>
      </c>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43" t="s">
        <v>146</v>
      </c>
      <c r="BY218" s="25"/>
      <c r="BZ218" s="25"/>
      <c r="CA218" s="25"/>
      <c r="CB218" s="25"/>
      <c r="CC218" s="25"/>
      <c r="CD218" s="25"/>
      <c r="CE218" s="144"/>
      <c r="CF218" s="79" t="s">
        <v>144</v>
      </c>
      <c r="CG218" s="123"/>
      <c r="CH218" s="123"/>
      <c r="CI218" s="123"/>
      <c r="CJ218" s="123"/>
      <c r="CK218" s="123"/>
      <c r="CL218" s="123"/>
      <c r="CM218" s="123"/>
      <c r="CN218" s="123"/>
      <c r="CO218" s="123"/>
      <c r="CP218" s="123"/>
      <c r="CQ218" s="123"/>
      <c r="CR218" s="123"/>
      <c r="CS218" s="123" t="s">
        <v>349</v>
      </c>
      <c r="CT218" s="123"/>
      <c r="CU218" s="123"/>
      <c r="CV218" s="123"/>
      <c r="CW218" s="123"/>
      <c r="CX218" s="123"/>
      <c r="CY218" s="123"/>
      <c r="CZ218" s="123"/>
      <c r="DA218" s="123"/>
      <c r="DB218" s="123"/>
      <c r="DC218" s="123"/>
      <c r="DD218" s="123"/>
      <c r="DE218" s="123"/>
      <c r="DF218" s="126"/>
      <c r="DG218" s="126"/>
      <c r="DH218" s="126"/>
      <c r="DI218" s="126"/>
      <c r="DJ218" s="126"/>
      <c r="DK218" s="126"/>
      <c r="DL218" s="126"/>
      <c r="DM218" s="126"/>
      <c r="DN218" s="126"/>
      <c r="DO218" s="126"/>
      <c r="DP218" s="126"/>
      <c r="DQ218" s="126"/>
      <c r="DR218" s="126"/>
      <c r="DS218" s="126"/>
      <c r="DT218" s="126"/>
      <c r="DU218" s="126"/>
      <c r="DV218" s="126"/>
      <c r="DW218" s="126"/>
      <c r="DX218" s="126"/>
      <c r="DY218" s="126"/>
      <c r="DZ218" s="126"/>
      <c r="EA218" s="126"/>
      <c r="EB218" s="126"/>
      <c r="EC218" s="126"/>
      <c r="ED218" s="126"/>
      <c r="EE218" s="126"/>
      <c r="EF218" s="126"/>
      <c r="EG218" s="126"/>
      <c r="EH218" s="126"/>
      <c r="EI218" s="126"/>
      <c r="EJ218" s="126"/>
      <c r="EK218" s="126"/>
      <c r="EL218" s="126"/>
      <c r="EM218" s="126"/>
      <c r="EN218" s="126"/>
      <c r="EO218" s="126"/>
      <c r="EP218" s="126"/>
      <c r="EQ218" s="126"/>
      <c r="ER218" s="126"/>
      <c r="ES218" s="81" t="s">
        <v>59</v>
      </c>
      <c r="ET218" s="82"/>
      <c r="EU218" s="82"/>
      <c r="EV218" s="82"/>
      <c r="EW218" s="82"/>
      <c r="EX218" s="82"/>
      <c r="EY218" s="82"/>
      <c r="EZ218" s="82"/>
      <c r="FA218" s="82"/>
      <c r="FB218" s="82"/>
      <c r="FC218" s="82"/>
      <c r="FD218" s="82"/>
      <c r="FE218" s="84"/>
    </row>
    <row r="219" ht="14.25" customHeight="1">
      <c r="A219" s="155" t="s">
        <v>147</v>
      </c>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56"/>
      <c r="AP219" s="156"/>
      <c r="AQ219" s="156"/>
      <c r="AR219" s="156"/>
      <c r="AS219" s="156"/>
      <c r="AT219" s="156"/>
      <c r="AU219" s="156"/>
      <c r="AV219" s="156"/>
      <c r="AW219" s="156"/>
      <c r="AX219" s="156"/>
      <c r="AY219" s="156"/>
      <c r="AZ219" s="156"/>
      <c r="BA219" s="156"/>
      <c r="BB219" s="156"/>
      <c r="BC219" s="156"/>
      <c r="BD219" s="156"/>
      <c r="BE219" s="156"/>
      <c r="BF219" s="156"/>
      <c r="BG219" s="156"/>
      <c r="BH219" s="156"/>
      <c r="BI219" s="156"/>
      <c r="BJ219" s="156"/>
      <c r="BK219" s="156"/>
      <c r="BL219" s="156"/>
      <c r="BM219" s="156"/>
      <c r="BN219" s="156"/>
      <c r="BO219" s="156"/>
      <c r="BP219" s="156"/>
      <c r="BQ219" s="156"/>
      <c r="BR219" s="156"/>
      <c r="BS219" s="156"/>
      <c r="BT219" s="156"/>
      <c r="BU219" s="156"/>
      <c r="BV219" s="156"/>
      <c r="BW219" s="156"/>
      <c r="BX219" s="30" t="s">
        <v>148</v>
      </c>
      <c r="BY219" s="31"/>
      <c r="BZ219" s="31"/>
      <c r="CA219" s="31"/>
      <c r="CB219" s="31"/>
      <c r="CC219" s="31"/>
      <c r="CD219" s="31"/>
      <c r="CE219" s="79"/>
      <c r="CF219" s="79" t="s">
        <v>149</v>
      </c>
      <c r="CG219" s="123"/>
      <c r="CH219" s="123"/>
      <c r="CI219" s="123"/>
      <c r="CJ219" s="123"/>
      <c r="CK219" s="123"/>
      <c r="CL219" s="123"/>
      <c r="CM219" s="123"/>
      <c r="CN219" s="123"/>
      <c r="CO219" s="123"/>
      <c r="CP219" s="123"/>
      <c r="CQ219" s="123"/>
      <c r="CR219" s="123"/>
      <c r="CS219" s="123" t="s">
        <v>149</v>
      </c>
      <c r="CT219" s="123"/>
      <c r="CU219" s="123"/>
      <c r="CV219" s="123"/>
      <c r="CW219" s="123"/>
      <c r="CX219" s="123"/>
      <c r="CY219" s="123"/>
      <c r="CZ219" s="123"/>
      <c r="DA219" s="123"/>
      <c r="DB219" s="123"/>
      <c r="DC219" s="123"/>
      <c r="DD219" s="123"/>
      <c r="DE219" s="123"/>
      <c r="DF219" s="126"/>
      <c r="DG219" s="126"/>
      <c r="DH219" s="126"/>
      <c r="DI219" s="126"/>
      <c r="DJ219" s="126"/>
      <c r="DK219" s="126"/>
      <c r="DL219" s="126"/>
      <c r="DM219" s="126"/>
      <c r="DN219" s="126"/>
      <c r="DO219" s="126"/>
      <c r="DP219" s="126"/>
      <c r="DQ219" s="126"/>
      <c r="DR219" s="126"/>
      <c r="DS219" s="126"/>
      <c r="DT219" s="126"/>
      <c r="DU219" s="126"/>
      <c r="DV219" s="126"/>
      <c r="DW219" s="126"/>
      <c r="DX219" s="126"/>
      <c r="DY219" s="126"/>
      <c r="DZ219" s="126"/>
      <c r="EA219" s="126"/>
      <c r="EB219" s="126"/>
      <c r="EC219" s="126"/>
      <c r="ED219" s="126"/>
      <c r="EE219" s="126"/>
      <c r="EF219" s="126"/>
      <c r="EG219" s="126"/>
      <c r="EH219" s="126"/>
      <c r="EI219" s="126"/>
      <c r="EJ219" s="126"/>
      <c r="EK219" s="126"/>
      <c r="EL219" s="126"/>
      <c r="EM219" s="126"/>
      <c r="EN219" s="126"/>
      <c r="EO219" s="126"/>
      <c r="EP219" s="126"/>
      <c r="EQ219" s="126"/>
      <c r="ER219" s="126"/>
      <c r="ES219" s="88" t="s">
        <v>59</v>
      </c>
      <c r="ET219" s="89"/>
      <c r="EU219" s="89"/>
      <c r="EV219" s="89"/>
      <c r="EW219" s="89"/>
      <c r="EX219" s="89"/>
      <c r="EY219" s="89"/>
      <c r="EZ219" s="89"/>
      <c r="FA219" s="89"/>
      <c r="FB219" s="89"/>
      <c r="FC219" s="89"/>
      <c r="FD219" s="89"/>
      <c r="FE219" s="90"/>
    </row>
    <row r="220" ht="15.75" customHeight="1">
      <c r="A220" s="172" t="s">
        <v>150</v>
      </c>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30" t="s">
        <v>151</v>
      </c>
      <c r="BY220" s="31"/>
      <c r="BZ220" s="31"/>
      <c r="CA220" s="31"/>
      <c r="CB220" s="31"/>
      <c r="CC220" s="31"/>
      <c r="CD220" s="31"/>
      <c r="CE220" s="79"/>
      <c r="CF220" s="79" t="s">
        <v>152</v>
      </c>
      <c r="CG220" s="123"/>
      <c r="CH220" s="123"/>
      <c r="CI220" s="123"/>
      <c r="CJ220" s="123"/>
      <c r="CK220" s="123"/>
      <c r="CL220" s="123"/>
      <c r="CM220" s="123"/>
      <c r="CN220" s="123"/>
      <c r="CO220" s="123"/>
      <c r="CP220" s="123"/>
      <c r="CQ220" s="123"/>
      <c r="CR220" s="123"/>
      <c r="CS220" s="123"/>
      <c r="CT220" s="123"/>
      <c r="CU220" s="123"/>
      <c r="CV220" s="123"/>
      <c r="CW220" s="123"/>
      <c r="CX220" s="123"/>
      <c r="CY220" s="123"/>
      <c r="CZ220" s="123"/>
      <c r="DA220" s="123"/>
      <c r="DB220" s="123"/>
      <c r="DC220" s="123"/>
      <c r="DD220" s="123"/>
      <c r="DE220" s="123"/>
      <c r="DF220" s="125">
        <f>SUM(DF221:DR224)</f>
        <v>0</v>
      </c>
      <c r="DG220" s="125"/>
      <c r="DH220" s="125"/>
      <c r="DI220" s="125"/>
      <c r="DJ220" s="125"/>
      <c r="DK220" s="125"/>
      <c r="DL220" s="125"/>
      <c r="DM220" s="125"/>
      <c r="DN220" s="125"/>
      <c r="DO220" s="125"/>
      <c r="DP220" s="125"/>
      <c r="DQ220" s="125"/>
      <c r="DR220" s="125"/>
      <c r="DS220" s="125">
        <f>SUM(DS221:EE224)</f>
        <v>0</v>
      </c>
      <c r="DT220" s="125"/>
      <c r="DU220" s="125"/>
      <c r="DV220" s="125"/>
      <c r="DW220" s="125"/>
      <c r="DX220" s="125"/>
      <c r="DY220" s="125"/>
      <c r="DZ220" s="125"/>
      <c r="EA220" s="125"/>
      <c r="EB220" s="125"/>
      <c r="EC220" s="125"/>
      <c r="ED220" s="125"/>
      <c r="EE220" s="125"/>
      <c r="EF220" s="125">
        <f>SUM(EF221:ER224)</f>
        <v>0</v>
      </c>
      <c r="EG220" s="125"/>
      <c r="EH220" s="125"/>
      <c r="EI220" s="125"/>
      <c r="EJ220" s="125"/>
      <c r="EK220" s="125"/>
      <c r="EL220" s="125"/>
      <c r="EM220" s="125"/>
      <c r="EN220" s="125"/>
      <c r="EO220" s="125"/>
      <c r="EP220" s="125"/>
      <c r="EQ220" s="125"/>
      <c r="ER220" s="125"/>
      <c r="ES220" s="88" t="s">
        <v>59</v>
      </c>
      <c r="ET220" s="89"/>
      <c r="EU220" s="89"/>
      <c r="EV220" s="89"/>
      <c r="EW220" s="89"/>
      <c r="EX220" s="89"/>
      <c r="EY220" s="89"/>
      <c r="EZ220" s="89"/>
      <c r="FA220" s="89"/>
      <c r="FB220" s="89"/>
      <c r="FC220" s="89"/>
      <c r="FD220" s="89"/>
      <c r="FE220" s="90"/>
    </row>
    <row r="221" ht="21.75" customHeight="1">
      <c r="A221" s="181" t="s">
        <v>153</v>
      </c>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1"/>
      <c r="BQ221" s="181"/>
      <c r="BR221" s="181"/>
      <c r="BS221" s="181"/>
      <c r="BT221" s="181"/>
      <c r="BU221" s="181"/>
      <c r="BV221" s="181"/>
      <c r="BW221" s="181"/>
      <c r="BX221" s="102" t="s">
        <v>154</v>
      </c>
      <c r="BY221" s="103"/>
      <c r="BZ221" s="103"/>
      <c r="CA221" s="103"/>
      <c r="CB221" s="103"/>
      <c r="CC221" s="103"/>
      <c r="CD221" s="103"/>
      <c r="CE221" s="104"/>
      <c r="CF221" s="79" t="s">
        <v>155</v>
      </c>
      <c r="CG221" s="123"/>
      <c r="CH221" s="123"/>
      <c r="CI221" s="123"/>
      <c r="CJ221" s="123"/>
      <c r="CK221" s="123"/>
      <c r="CL221" s="123"/>
      <c r="CM221" s="123"/>
      <c r="CN221" s="123"/>
      <c r="CO221" s="123"/>
      <c r="CP221" s="123"/>
      <c r="CQ221" s="123"/>
      <c r="CR221" s="123"/>
      <c r="CS221" s="123" t="s">
        <v>336</v>
      </c>
      <c r="CT221" s="123"/>
      <c r="CU221" s="123"/>
      <c r="CV221" s="123"/>
      <c r="CW221" s="123"/>
      <c r="CX221" s="123"/>
      <c r="CY221" s="123"/>
      <c r="CZ221" s="123"/>
      <c r="DA221" s="123"/>
      <c r="DB221" s="123"/>
      <c r="DC221" s="123"/>
      <c r="DD221" s="123"/>
      <c r="DE221" s="123"/>
      <c r="DF221" s="126"/>
      <c r="DG221" s="126"/>
      <c r="DH221" s="126"/>
      <c r="DI221" s="126"/>
      <c r="DJ221" s="126"/>
      <c r="DK221" s="126"/>
      <c r="DL221" s="126"/>
      <c r="DM221" s="126"/>
      <c r="DN221" s="126"/>
      <c r="DO221" s="126"/>
      <c r="DP221" s="126"/>
      <c r="DQ221" s="126"/>
      <c r="DR221" s="126"/>
      <c r="DS221" s="126"/>
      <c r="DT221" s="126"/>
      <c r="DU221" s="126"/>
      <c r="DV221" s="126"/>
      <c r="DW221" s="126"/>
      <c r="DX221" s="126"/>
      <c r="DY221" s="126"/>
      <c r="DZ221" s="126"/>
      <c r="EA221" s="126"/>
      <c r="EB221" s="126"/>
      <c r="EC221" s="126"/>
      <c r="ED221" s="126"/>
      <c r="EE221" s="126"/>
      <c r="EF221" s="126"/>
      <c r="EG221" s="126"/>
      <c r="EH221" s="126"/>
      <c r="EI221" s="126"/>
      <c r="EJ221" s="126"/>
      <c r="EK221" s="126"/>
      <c r="EL221" s="126"/>
      <c r="EM221" s="126"/>
      <c r="EN221" s="126"/>
      <c r="EO221" s="126"/>
      <c r="EP221" s="126"/>
      <c r="EQ221" s="126"/>
      <c r="ER221" s="126"/>
      <c r="ES221" s="88" t="s">
        <v>59</v>
      </c>
      <c r="ET221" s="89"/>
      <c r="EU221" s="89"/>
      <c r="EV221" s="89"/>
      <c r="EW221" s="89"/>
      <c r="EX221" s="89"/>
      <c r="EY221" s="89"/>
      <c r="EZ221" s="89"/>
      <c r="FA221" s="89"/>
      <c r="FB221" s="89"/>
      <c r="FC221" s="89"/>
      <c r="FD221" s="89"/>
      <c r="FE221" s="90"/>
    </row>
    <row r="222" ht="0.75" customHeight="1">
      <c r="A222" s="182" t="s">
        <v>356</v>
      </c>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c r="AA222" s="182"/>
      <c r="AB222" s="182"/>
      <c r="AC222" s="182"/>
      <c r="AD222" s="182"/>
      <c r="AE222" s="182"/>
      <c r="AF222" s="182"/>
      <c r="AG222" s="182"/>
      <c r="AH222" s="182"/>
      <c r="AI222" s="182"/>
      <c r="AJ222" s="182"/>
      <c r="AK222" s="182"/>
      <c r="AL222" s="182"/>
      <c r="AM222" s="182"/>
      <c r="AN222" s="182"/>
      <c r="AO222" s="182"/>
      <c r="AP222" s="182"/>
      <c r="AQ222" s="182"/>
      <c r="AR222" s="182"/>
      <c r="AS222" s="182"/>
      <c r="AT222" s="182"/>
      <c r="AU222" s="182"/>
      <c r="AV222" s="182"/>
      <c r="AW222" s="182"/>
      <c r="AX222" s="182"/>
      <c r="AY222" s="182"/>
      <c r="AZ222" s="182"/>
      <c r="BA222" s="182"/>
      <c r="BB222" s="182"/>
      <c r="BC222" s="182"/>
      <c r="BD222" s="182"/>
      <c r="BE222" s="182"/>
      <c r="BF222" s="182"/>
      <c r="BG222" s="182"/>
      <c r="BH222" s="182"/>
      <c r="BI222" s="182"/>
      <c r="BJ222" s="182"/>
      <c r="BK222" s="182"/>
      <c r="BL222" s="182"/>
      <c r="BM222" s="182"/>
      <c r="BN222" s="182"/>
      <c r="BO222" s="182"/>
      <c r="BP222" s="182"/>
      <c r="BQ222" s="182"/>
      <c r="BR222" s="182"/>
      <c r="BS222" s="182"/>
      <c r="BT222" s="182"/>
      <c r="BU222" s="182"/>
      <c r="BV222" s="182"/>
      <c r="BW222" s="182"/>
      <c r="BX222" s="167" t="s">
        <v>154</v>
      </c>
      <c r="BY222" s="168"/>
      <c r="BZ222" s="168"/>
      <c r="CA222" s="168"/>
      <c r="CB222" s="168"/>
      <c r="CC222" s="168"/>
      <c r="CD222" s="168"/>
      <c r="CE222" s="169"/>
      <c r="CF222" s="79" t="s">
        <v>155</v>
      </c>
      <c r="CG222" s="123"/>
      <c r="CH222" s="123"/>
      <c r="CI222" s="123"/>
      <c r="CJ222" s="123"/>
      <c r="CK222" s="123"/>
      <c r="CL222" s="123"/>
      <c r="CM222" s="123"/>
      <c r="CN222" s="123"/>
      <c r="CO222" s="123"/>
      <c r="CP222" s="123"/>
      <c r="CQ222" s="123"/>
      <c r="CR222" s="123"/>
      <c r="CS222" s="123" t="s">
        <v>357</v>
      </c>
      <c r="CT222" s="123"/>
      <c r="CU222" s="123"/>
      <c r="CV222" s="123"/>
      <c r="CW222" s="123"/>
      <c r="CX222" s="123"/>
      <c r="CY222" s="123"/>
      <c r="CZ222" s="123"/>
      <c r="DA222" s="123"/>
      <c r="DB222" s="123"/>
      <c r="DC222" s="123"/>
      <c r="DD222" s="123"/>
      <c r="DE222" s="123"/>
      <c r="DF222" s="126"/>
      <c r="DG222" s="126"/>
      <c r="DH222" s="126"/>
      <c r="DI222" s="126"/>
      <c r="DJ222" s="126"/>
      <c r="DK222" s="126"/>
      <c r="DL222" s="126"/>
      <c r="DM222" s="126"/>
      <c r="DN222" s="126"/>
      <c r="DO222" s="126"/>
      <c r="DP222" s="126"/>
      <c r="DQ222" s="126"/>
      <c r="DR222" s="126"/>
      <c r="DS222" s="126"/>
      <c r="DT222" s="126"/>
      <c r="DU222" s="126"/>
      <c r="DV222" s="126"/>
      <c r="DW222" s="126"/>
      <c r="DX222" s="126"/>
      <c r="DY222" s="126"/>
      <c r="DZ222" s="126"/>
      <c r="EA222" s="126"/>
      <c r="EB222" s="126"/>
      <c r="EC222" s="126"/>
      <c r="ED222" s="126"/>
      <c r="EE222" s="126"/>
      <c r="EF222" s="126"/>
      <c r="EG222" s="126"/>
      <c r="EH222" s="126"/>
      <c r="EI222" s="126"/>
      <c r="EJ222" s="126"/>
      <c r="EK222" s="126"/>
      <c r="EL222" s="126"/>
      <c r="EM222" s="126"/>
      <c r="EN222" s="126"/>
      <c r="EO222" s="126"/>
      <c r="EP222" s="126"/>
      <c r="EQ222" s="126"/>
      <c r="ER222" s="126"/>
      <c r="ES222" s="88" t="s">
        <v>332</v>
      </c>
      <c r="ET222" s="89"/>
      <c r="EU222" s="89"/>
      <c r="EV222" s="89"/>
      <c r="EW222" s="89"/>
      <c r="EX222" s="89"/>
      <c r="EY222" s="89"/>
      <c r="EZ222" s="89"/>
      <c r="FA222" s="89"/>
      <c r="FB222" s="89"/>
      <c r="FC222" s="89"/>
      <c r="FD222" s="89"/>
      <c r="FE222" s="90"/>
    </row>
    <row r="223" ht="12" hidden="1" customHeight="1">
      <c r="A223" s="183" t="s">
        <v>358</v>
      </c>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c r="AK223" s="183"/>
      <c r="AL223" s="183"/>
      <c r="AM223" s="183"/>
      <c r="AN223" s="183"/>
      <c r="AO223" s="183"/>
      <c r="AP223" s="183"/>
      <c r="AQ223" s="183"/>
      <c r="AR223" s="183"/>
      <c r="AS223" s="183"/>
      <c r="AT223" s="183"/>
      <c r="AU223" s="183"/>
      <c r="AV223" s="183"/>
      <c r="AW223" s="183"/>
      <c r="AX223" s="183"/>
      <c r="AY223" s="183"/>
      <c r="AZ223" s="183"/>
      <c r="BA223" s="183"/>
      <c r="BB223" s="183"/>
      <c r="BC223" s="183"/>
      <c r="BD223" s="183"/>
      <c r="BE223" s="183"/>
      <c r="BF223" s="183"/>
      <c r="BG223" s="183"/>
      <c r="BH223" s="183"/>
      <c r="BI223" s="183"/>
      <c r="BJ223" s="183"/>
      <c r="BK223" s="183"/>
      <c r="BL223" s="183"/>
      <c r="BM223" s="183"/>
      <c r="BN223" s="183"/>
      <c r="BO223" s="183"/>
      <c r="BP223" s="183"/>
      <c r="BQ223" s="183"/>
      <c r="BR223" s="183"/>
      <c r="BS223" s="183"/>
      <c r="BT223" s="183"/>
      <c r="BU223" s="183"/>
      <c r="BV223" s="183"/>
      <c r="BW223" s="183"/>
      <c r="BX223" s="143" t="s">
        <v>154</v>
      </c>
      <c r="BY223" s="25"/>
      <c r="BZ223" s="25"/>
      <c r="CA223" s="25"/>
      <c r="CB223" s="25"/>
      <c r="CC223" s="25"/>
      <c r="CD223" s="25"/>
      <c r="CE223" s="144"/>
      <c r="CF223" s="79" t="s">
        <v>155</v>
      </c>
      <c r="CG223" s="123"/>
      <c r="CH223" s="123"/>
      <c r="CI223" s="123"/>
      <c r="CJ223" s="123"/>
      <c r="CK223" s="123"/>
      <c r="CL223" s="123"/>
      <c r="CM223" s="123"/>
      <c r="CN223" s="123"/>
      <c r="CO223" s="123"/>
      <c r="CP223" s="123"/>
      <c r="CQ223" s="123"/>
      <c r="CR223" s="123"/>
      <c r="CS223" s="123" t="s">
        <v>348</v>
      </c>
      <c r="CT223" s="123"/>
      <c r="CU223" s="123"/>
      <c r="CV223" s="123"/>
      <c r="CW223" s="123"/>
      <c r="CX223" s="123"/>
      <c r="CY223" s="123"/>
      <c r="CZ223" s="123"/>
      <c r="DA223" s="123"/>
      <c r="DB223" s="123"/>
      <c r="DC223" s="123"/>
      <c r="DD223" s="123"/>
      <c r="DE223" s="123"/>
      <c r="DF223" s="126"/>
      <c r="DG223" s="126"/>
      <c r="DH223" s="126"/>
      <c r="DI223" s="126"/>
      <c r="DJ223" s="126"/>
      <c r="DK223" s="126"/>
      <c r="DL223" s="126"/>
      <c r="DM223" s="126"/>
      <c r="DN223" s="126"/>
      <c r="DO223" s="126"/>
      <c r="DP223" s="126"/>
      <c r="DQ223" s="126"/>
      <c r="DR223" s="126"/>
      <c r="DS223" s="126"/>
      <c r="DT223" s="126"/>
      <c r="DU223" s="126"/>
      <c r="DV223" s="126"/>
      <c r="DW223" s="126"/>
      <c r="DX223" s="126"/>
      <c r="DY223" s="126"/>
      <c r="DZ223" s="126"/>
      <c r="EA223" s="126"/>
      <c r="EB223" s="126"/>
      <c r="EC223" s="126"/>
      <c r="ED223" s="126"/>
      <c r="EE223" s="126"/>
      <c r="EF223" s="126"/>
      <c r="EG223" s="126"/>
      <c r="EH223" s="126"/>
      <c r="EI223" s="126"/>
      <c r="EJ223" s="126"/>
      <c r="EK223" s="126"/>
      <c r="EL223" s="126"/>
      <c r="EM223" s="126"/>
      <c r="EN223" s="126"/>
      <c r="EO223" s="126"/>
      <c r="EP223" s="126"/>
      <c r="EQ223" s="126"/>
      <c r="ER223" s="126"/>
      <c r="ES223" s="88" t="s">
        <v>332</v>
      </c>
      <c r="ET223" s="89"/>
      <c r="EU223" s="89"/>
      <c r="EV223" s="89"/>
      <c r="EW223" s="89"/>
      <c r="EX223" s="89"/>
      <c r="EY223" s="89"/>
      <c r="EZ223" s="89"/>
      <c r="FA223" s="89"/>
      <c r="FB223" s="89"/>
      <c r="FC223" s="89"/>
      <c r="FD223" s="89"/>
      <c r="FE223" s="90"/>
    </row>
    <row r="224" ht="16.5" hidden="1" customHeight="1">
      <c r="A224" s="184" t="s">
        <v>359</v>
      </c>
      <c r="B224" s="184"/>
      <c r="C224" s="184"/>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184"/>
      <c r="AR224" s="184"/>
      <c r="AS224" s="184"/>
      <c r="AT224" s="184"/>
      <c r="AU224" s="184"/>
      <c r="AV224" s="184"/>
      <c r="AW224" s="184"/>
      <c r="AX224" s="184"/>
      <c r="AY224" s="184"/>
      <c r="AZ224" s="184"/>
      <c r="BA224" s="184"/>
      <c r="BB224" s="184"/>
      <c r="BC224" s="184"/>
      <c r="BD224" s="184"/>
      <c r="BE224" s="184"/>
      <c r="BF224" s="184"/>
      <c r="BG224" s="184"/>
      <c r="BH224" s="184"/>
      <c r="BI224" s="184"/>
      <c r="BJ224" s="184"/>
      <c r="BK224" s="184"/>
      <c r="BL224" s="184"/>
      <c r="BM224" s="184"/>
      <c r="BN224" s="184"/>
      <c r="BO224" s="184"/>
      <c r="BP224" s="184"/>
      <c r="BQ224" s="184"/>
      <c r="BR224" s="184"/>
      <c r="BS224" s="184"/>
      <c r="BT224" s="184"/>
      <c r="BU224" s="184"/>
      <c r="BV224" s="184"/>
      <c r="BW224" s="184"/>
      <c r="BX224" s="30" t="s">
        <v>154</v>
      </c>
      <c r="BY224" s="31"/>
      <c r="BZ224" s="31"/>
      <c r="CA224" s="31"/>
      <c r="CB224" s="31"/>
      <c r="CC224" s="31"/>
      <c r="CD224" s="31"/>
      <c r="CE224" s="79"/>
      <c r="CF224" s="79" t="s">
        <v>155</v>
      </c>
      <c r="CG224" s="123"/>
      <c r="CH224" s="123"/>
      <c r="CI224" s="123"/>
      <c r="CJ224" s="123"/>
      <c r="CK224" s="123"/>
      <c r="CL224" s="123"/>
      <c r="CM224" s="123"/>
      <c r="CN224" s="123"/>
      <c r="CO224" s="123"/>
      <c r="CP224" s="123"/>
      <c r="CQ224" s="123"/>
      <c r="CR224" s="123"/>
      <c r="CS224" s="123" t="s">
        <v>360</v>
      </c>
      <c r="CT224" s="123"/>
      <c r="CU224" s="123"/>
      <c r="CV224" s="123"/>
      <c r="CW224" s="123"/>
      <c r="CX224" s="123"/>
      <c r="CY224" s="123"/>
      <c r="CZ224" s="123"/>
      <c r="DA224" s="123"/>
      <c r="DB224" s="123"/>
      <c r="DC224" s="123"/>
      <c r="DD224" s="123"/>
      <c r="DE224" s="123"/>
      <c r="DF224" s="126"/>
      <c r="DG224" s="126"/>
      <c r="DH224" s="126"/>
      <c r="DI224" s="126"/>
      <c r="DJ224" s="126"/>
      <c r="DK224" s="126"/>
      <c r="DL224" s="126"/>
      <c r="DM224" s="126"/>
      <c r="DN224" s="126"/>
      <c r="DO224" s="126"/>
      <c r="DP224" s="126"/>
      <c r="DQ224" s="126"/>
      <c r="DR224" s="126"/>
      <c r="DS224" s="126"/>
      <c r="DT224" s="126"/>
      <c r="DU224" s="126"/>
      <c r="DV224" s="126"/>
      <c r="DW224" s="126"/>
      <c r="DX224" s="126"/>
      <c r="DY224" s="126"/>
      <c r="DZ224" s="126"/>
      <c r="EA224" s="126"/>
      <c r="EB224" s="126"/>
      <c r="EC224" s="126"/>
      <c r="ED224" s="126"/>
      <c r="EE224" s="126"/>
      <c r="EF224" s="126"/>
      <c r="EG224" s="126"/>
      <c r="EH224" s="126"/>
      <c r="EI224" s="126"/>
      <c r="EJ224" s="126"/>
      <c r="EK224" s="126"/>
      <c r="EL224" s="126"/>
      <c r="EM224" s="126"/>
      <c r="EN224" s="126"/>
      <c r="EO224" s="126"/>
      <c r="EP224" s="126"/>
      <c r="EQ224" s="126"/>
      <c r="ER224" s="126"/>
      <c r="ES224" s="88"/>
      <c r="ET224" s="89"/>
      <c r="EU224" s="89"/>
      <c r="EV224" s="89"/>
      <c r="EW224" s="89"/>
      <c r="EX224" s="89"/>
      <c r="EY224" s="89"/>
      <c r="EZ224" s="89"/>
      <c r="FA224" s="89"/>
      <c r="FB224" s="89"/>
      <c r="FC224" s="89"/>
      <c r="FD224" s="89"/>
      <c r="FE224" s="90"/>
    </row>
    <row r="225" ht="11.25" customHeight="1">
      <c r="A225" s="170" t="s">
        <v>156</v>
      </c>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c r="AF225" s="170"/>
      <c r="AG225" s="170"/>
      <c r="AH225" s="170"/>
      <c r="AI225" s="170"/>
      <c r="AJ225" s="170"/>
      <c r="AK225" s="170"/>
      <c r="AL225" s="170"/>
      <c r="AM225" s="170"/>
      <c r="AN225" s="170"/>
      <c r="AO225" s="170"/>
      <c r="AP225" s="170"/>
      <c r="AQ225" s="170"/>
      <c r="AR225" s="170"/>
      <c r="AS225" s="170"/>
      <c r="AT225" s="170"/>
      <c r="AU225" s="170"/>
      <c r="AV225" s="170"/>
      <c r="AW225" s="170"/>
      <c r="AX225" s="170"/>
      <c r="AY225" s="170"/>
      <c r="AZ225" s="170"/>
      <c r="BA225" s="170"/>
      <c r="BB225" s="170"/>
      <c r="BC225" s="170"/>
      <c r="BD225" s="170"/>
      <c r="BE225" s="170"/>
      <c r="BF225" s="170"/>
      <c r="BG225" s="170"/>
      <c r="BH225" s="170"/>
      <c r="BI225" s="170"/>
      <c r="BJ225" s="170"/>
      <c r="BK225" s="170"/>
      <c r="BL225" s="170"/>
      <c r="BM225" s="170"/>
      <c r="BN225" s="170"/>
      <c r="BO225" s="170"/>
      <c r="BP225" s="170"/>
      <c r="BQ225" s="170"/>
      <c r="BR225" s="170"/>
      <c r="BS225" s="170"/>
      <c r="BT225" s="170"/>
      <c r="BU225" s="170"/>
      <c r="BV225" s="170"/>
      <c r="BW225" s="170"/>
      <c r="BX225" s="102" t="s">
        <v>157</v>
      </c>
      <c r="BY225" s="103"/>
      <c r="BZ225" s="103"/>
      <c r="CA225" s="103"/>
      <c r="CB225" s="103"/>
      <c r="CC225" s="103"/>
      <c r="CD225" s="103"/>
      <c r="CE225" s="104"/>
      <c r="CF225" s="79" t="s">
        <v>158</v>
      </c>
      <c r="CG225" s="123"/>
      <c r="CH225" s="123"/>
      <c r="CI225" s="123"/>
      <c r="CJ225" s="123"/>
      <c r="CK225" s="123"/>
      <c r="CL225" s="123"/>
      <c r="CM225" s="123"/>
      <c r="CN225" s="123"/>
      <c r="CO225" s="123"/>
      <c r="CP225" s="123"/>
      <c r="CQ225" s="123"/>
      <c r="CR225" s="123"/>
      <c r="CS225" s="123"/>
      <c r="CT225" s="123"/>
      <c r="CU225" s="123"/>
      <c r="CV225" s="123"/>
      <c r="CW225" s="123"/>
      <c r="CX225" s="123"/>
      <c r="CY225" s="123"/>
      <c r="CZ225" s="123"/>
      <c r="DA225" s="123"/>
      <c r="DB225" s="123"/>
      <c r="DC225" s="123"/>
      <c r="DD225" s="123"/>
      <c r="DE225" s="123"/>
      <c r="DF225" s="125">
        <f>SUM(DF226:DR227)</f>
        <v>0</v>
      </c>
      <c r="DG225" s="125"/>
      <c r="DH225" s="125"/>
      <c r="DI225" s="125"/>
      <c r="DJ225" s="125"/>
      <c r="DK225" s="125"/>
      <c r="DL225" s="125"/>
      <c r="DM225" s="125"/>
      <c r="DN225" s="125"/>
      <c r="DO225" s="125"/>
      <c r="DP225" s="125"/>
      <c r="DQ225" s="125"/>
      <c r="DR225" s="125"/>
      <c r="DS225" s="125">
        <f>SUM(DS226:EE227)</f>
        <v>0</v>
      </c>
      <c r="DT225" s="125"/>
      <c r="DU225" s="125"/>
      <c r="DV225" s="125"/>
      <c r="DW225" s="125"/>
      <c r="DX225" s="125"/>
      <c r="DY225" s="125"/>
      <c r="DZ225" s="125"/>
      <c r="EA225" s="125"/>
      <c r="EB225" s="125"/>
      <c r="EC225" s="125"/>
      <c r="ED225" s="125"/>
      <c r="EE225" s="125"/>
      <c r="EF225" s="125">
        <f>SUM(EF226:ER227)</f>
        <v>0</v>
      </c>
      <c r="EG225" s="125"/>
      <c r="EH225" s="125"/>
      <c r="EI225" s="125"/>
      <c r="EJ225" s="125"/>
      <c r="EK225" s="125"/>
      <c r="EL225" s="125"/>
      <c r="EM225" s="125"/>
      <c r="EN225" s="125"/>
      <c r="EO225" s="125"/>
      <c r="EP225" s="125"/>
      <c r="EQ225" s="125"/>
      <c r="ER225" s="125"/>
      <c r="ES225" s="88" t="s">
        <v>59</v>
      </c>
      <c r="ET225" s="89"/>
      <c r="EU225" s="89"/>
      <c r="EV225" s="89"/>
      <c r="EW225" s="89"/>
      <c r="EX225" s="89"/>
      <c r="EY225" s="89"/>
      <c r="EZ225" s="89"/>
      <c r="FA225" s="89"/>
      <c r="FB225" s="89"/>
      <c r="FC225" s="89"/>
      <c r="FD225" s="89"/>
      <c r="FE225" s="90"/>
    </row>
    <row r="226" ht="12" customHeight="1">
      <c r="A226" s="183" t="s">
        <v>347</v>
      </c>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c r="AK226" s="183"/>
      <c r="AL226" s="183"/>
      <c r="AM226" s="183"/>
      <c r="AN226" s="183"/>
      <c r="AO226" s="183"/>
      <c r="AP226" s="183"/>
      <c r="AQ226" s="183"/>
      <c r="AR226" s="183"/>
      <c r="AS226" s="183"/>
      <c r="AT226" s="183"/>
      <c r="AU226" s="183"/>
      <c r="AV226" s="183"/>
      <c r="AW226" s="183"/>
      <c r="AX226" s="183"/>
      <c r="AY226" s="183"/>
      <c r="AZ226" s="183"/>
      <c r="BA226" s="183"/>
      <c r="BB226" s="183"/>
      <c r="BC226" s="183"/>
      <c r="BD226" s="183"/>
      <c r="BE226" s="183"/>
      <c r="BF226" s="183"/>
      <c r="BG226" s="183"/>
      <c r="BH226" s="183"/>
      <c r="BI226" s="183"/>
      <c r="BJ226" s="183"/>
      <c r="BK226" s="183"/>
      <c r="BL226" s="183"/>
      <c r="BM226" s="183"/>
      <c r="BN226" s="183"/>
      <c r="BO226" s="183"/>
      <c r="BP226" s="183"/>
      <c r="BQ226" s="183"/>
      <c r="BR226" s="183"/>
      <c r="BS226" s="183"/>
      <c r="BT226" s="183"/>
      <c r="BU226" s="183"/>
      <c r="BV226" s="183"/>
      <c r="BW226" s="183"/>
      <c r="BX226" s="143" t="s">
        <v>157</v>
      </c>
      <c r="BY226" s="25"/>
      <c r="BZ226" s="25"/>
      <c r="CA226" s="25"/>
      <c r="CB226" s="25"/>
      <c r="CC226" s="25"/>
      <c r="CD226" s="25"/>
      <c r="CE226" s="144"/>
      <c r="CF226" s="79" t="s">
        <v>158</v>
      </c>
      <c r="CG226" s="123"/>
      <c r="CH226" s="123"/>
      <c r="CI226" s="123"/>
      <c r="CJ226" s="123"/>
      <c r="CK226" s="123"/>
      <c r="CL226" s="123"/>
      <c r="CM226" s="123"/>
      <c r="CN226" s="123"/>
      <c r="CO226" s="123"/>
      <c r="CP226" s="123"/>
      <c r="CQ226" s="123"/>
      <c r="CR226" s="123"/>
      <c r="CS226" s="123" t="s">
        <v>348</v>
      </c>
      <c r="CT226" s="123"/>
      <c r="CU226" s="123"/>
      <c r="CV226" s="123"/>
      <c r="CW226" s="123"/>
      <c r="CX226" s="123"/>
      <c r="CY226" s="123"/>
      <c r="CZ226" s="123"/>
      <c r="DA226" s="123"/>
      <c r="DB226" s="123"/>
      <c r="DC226" s="123"/>
      <c r="DD226" s="123"/>
      <c r="DE226" s="123"/>
      <c r="DF226" s="126"/>
      <c r="DG226" s="126"/>
      <c r="DH226" s="126"/>
      <c r="DI226" s="126"/>
      <c r="DJ226" s="126"/>
      <c r="DK226" s="126"/>
      <c r="DL226" s="126"/>
      <c r="DM226" s="126"/>
      <c r="DN226" s="126"/>
      <c r="DO226" s="126"/>
      <c r="DP226" s="126"/>
      <c r="DQ226" s="126"/>
      <c r="DR226" s="126"/>
      <c r="DS226" s="126"/>
      <c r="DT226" s="126"/>
      <c r="DU226" s="126"/>
      <c r="DV226" s="126"/>
      <c r="DW226" s="126"/>
      <c r="DX226" s="126"/>
      <c r="DY226" s="126"/>
      <c r="DZ226" s="126"/>
      <c r="EA226" s="126"/>
      <c r="EB226" s="126"/>
      <c r="EC226" s="126"/>
      <c r="ED226" s="126"/>
      <c r="EE226" s="126"/>
      <c r="EF226" s="126"/>
      <c r="EG226" s="126"/>
      <c r="EH226" s="126"/>
      <c r="EI226" s="126"/>
      <c r="EJ226" s="126"/>
      <c r="EK226" s="126"/>
      <c r="EL226" s="126"/>
      <c r="EM226" s="126"/>
      <c r="EN226" s="126"/>
      <c r="EO226" s="126"/>
      <c r="EP226" s="126"/>
      <c r="EQ226" s="126"/>
      <c r="ER226" s="126"/>
      <c r="ES226" s="88" t="s">
        <v>332</v>
      </c>
      <c r="ET226" s="89"/>
      <c r="EU226" s="89"/>
      <c r="EV226" s="89"/>
      <c r="EW226" s="89"/>
      <c r="EX226" s="89"/>
      <c r="EY226" s="89"/>
      <c r="EZ226" s="89"/>
      <c r="FA226" s="89"/>
      <c r="FB226" s="89"/>
      <c r="FC226" s="89"/>
      <c r="FD226" s="89"/>
      <c r="FE226" s="90"/>
    </row>
    <row r="227" ht="21.75" customHeight="1">
      <c r="A227" s="184" t="s">
        <v>361</v>
      </c>
      <c r="B227" s="184"/>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184"/>
      <c r="AR227" s="184"/>
      <c r="AS227" s="184"/>
      <c r="AT227" s="184"/>
      <c r="AU227" s="184"/>
      <c r="AV227" s="184"/>
      <c r="AW227" s="184"/>
      <c r="AX227" s="184"/>
      <c r="AY227" s="184"/>
      <c r="AZ227" s="184"/>
      <c r="BA227" s="184"/>
      <c r="BB227" s="184"/>
      <c r="BC227" s="184"/>
      <c r="BD227" s="184"/>
      <c r="BE227" s="184"/>
      <c r="BF227" s="184"/>
      <c r="BG227" s="184"/>
      <c r="BH227" s="184"/>
      <c r="BI227" s="184"/>
      <c r="BJ227" s="184"/>
      <c r="BK227" s="184"/>
      <c r="BL227" s="184"/>
      <c r="BM227" s="184"/>
      <c r="BN227" s="184"/>
      <c r="BO227" s="184"/>
      <c r="BP227" s="184"/>
      <c r="BQ227" s="184"/>
      <c r="BR227" s="184"/>
      <c r="BS227" s="184"/>
      <c r="BT227" s="184"/>
      <c r="BU227" s="184"/>
      <c r="BV227" s="184"/>
      <c r="BW227" s="184"/>
      <c r="BX227" s="30" t="s">
        <v>157</v>
      </c>
      <c r="BY227" s="31"/>
      <c r="BZ227" s="31"/>
      <c r="CA227" s="31"/>
      <c r="CB227" s="31"/>
      <c r="CC227" s="31"/>
      <c r="CD227" s="31"/>
      <c r="CE227" s="79"/>
      <c r="CF227" s="79" t="s">
        <v>158</v>
      </c>
      <c r="CG227" s="123"/>
      <c r="CH227" s="123"/>
      <c r="CI227" s="123"/>
      <c r="CJ227" s="123"/>
      <c r="CK227" s="123"/>
      <c r="CL227" s="123"/>
      <c r="CM227" s="123"/>
      <c r="CN227" s="123"/>
      <c r="CO227" s="123"/>
      <c r="CP227" s="123"/>
      <c r="CQ227" s="123"/>
      <c r="CR227" s="123"/>
      <c r="CS227" s="123" t="s">
        <v>362</v>
      </c>
      <c r="CT227" s="123"/>
      <c r="CU227" s="123"/>
      <c r="CV227" s="123"/>
      <c r="CW227" s="123"/>
      <c r="CX227" s="123"/>
      <c r="CY227" s="123"/>
      <c r="CZ227" s="123"/>
      <c r="DA227" s="123"/>
      <c r="DB227" s="123"/>
      <c r="DC227" s="123"/>
      <c r="DD227" s="123"/>
      <c r="DE227" s="123"/>
      <c r="DF227" s="126"/>
      <c r="DG227" s="126"/>
      <c r="DH227" s="126"/>
      <c r="DI227" s="126"/>
      <c r="DJ227" s="126"/>
      <c r="DK227" s="126"/>
      <c r="DL227" s="126"/>
      <c r="DM227" s="126"/>
      <c r="DN227" s="126"/>
      <c r="DO227" s="126"/>
      <c r="DP227" s="126"/>
      <c r="DQ227" s="126"/>
      <c r="DR227" s="126"/>
      <c r="DS227" s="126"/>
      <c r="DT227" s="126"/>
      <c r="DU227" s="126"/>
      <c r="DV227" s="126"/>
      <c r="DW227" s="126"/>
      <c r="DX227" s="126"/>
      <c r="DY227" s="126"/>
      <c r="DZ227" s="126"/>
      <c r="EA227" s="126"/>
      <c r="EB227" s="126"/>
      <c r="EC227" s="126"/>
      <c r="ED227" s="126"/>
      <c r="EE227" s="126"/>
      <c r="EF227" s="126"/>
      <c r="EG227" s="126"/>
      <c r="EH227" s="126"/>
      <c r="EI227" s="126"/>
      <c r="EJ227" s="126"/>
      <c r="EK227" s="126"/>
      <c r="EL227" s="126"/>
      <c r="EM227" s="126"/>
      <c r="EN227" s="126"/>
      <c r="EO227" s="126"/>
      <c r="EP227" s="126"/>
      <c r="EQ227" s="126"/>
      <c r="ER227" s="126"/>
      <c r="ES227" s="88"/>
      <c r="ET227" s="89"/>
      <c r="EU227" s="89"/>
      <c r="EV227" s="89"/>
      <c r="EW227" s="89"/>
      <c r="EX227" s="89"/>
      <c r="EY227" s="89"/>
      <c r="EZ227" s="89"/>
      <c r="FA227" s="89"/>
      <c r="FB227" s="89"/>
      <c r="FC227" s="89"/>
      <c r="FD227" s="89"/>
      <c r="FE227" s="90"/>
    </row>
    <row r="228" ht="11.25" customHeight="1">
      <c r="A228" s="184" t="s">
        <v>159</v>
      </c>
      <c r="B228" s="185"/>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5"/>
      <c r="BR228" s="185"/>
      <c r="BS228" s="185"/>
      <c r="BT228" s="185"/>
      <c r="BU228" s="185"/>
      <c r="BV228" s="185"/>
      <c r="BW228" s="185"/>
      <c r="BX228" s="30" t="s">
        <v>160</v>
      </c>
      <c r="BY228" s="31"/>
      <c r="BZ228" s="31"/>
      <c r="CA228" s="31"/>
      <c r="CB228" s="31"/>
      <c r="CC228" s="31"/>
      <c r="CD228" s="31"/>
      <c r="CE228" s="79"/>
      <c r="CF228" s="79" t="s">
        <v>161</v>
      </c>
      <c r="CG228" s="123"/>
      <c r="CH228" s="123"/>
      <c r="CI228" s="123"/>
      <c r="CJ228" s="123"/>
      <c r="CK228" s="123"/>
      <c r="CL228" s="123"/>
      <c r="CM228" s="123"/>
      <c r="CN228" s="123"/>
      <c r="CO228" s="123"/>
      <c r="CP228" s="123"/>
      <c r="CQ228" s="123"/>
      <c r="CR228" s="123"/>
      <c r="CS228" s="123" t="s">
        <v>348</v>
      </c>
      <c r="CT228" s="123"/>
      <c r="CU228" s="123"/>
      <c r="CV228" s="123"/>
      <c r="CW228" s="123"/>
      <c r="CX228" s="123"/>
      <c r="CY228" s="123"/>
      <c r="CZ228" s="123"/>
      <c r="DA228" s="123"/>
      <c r="DB228" s="123"/>
      <c r="DC228" s="123"/>
      <c r="DD228" s="123"/>
      <c r="DE228" s="123"/>
      <c r="DF228" s="126"/>
      <c r="DG228" s="126"/>
      <c r="DH228" s="126"/>
      <c r="DI228" s="126"/>
      <c r="DJ228" s="126"/>
      <c r="DK228" s="126"/>
      <c r="DL228" s="126"/>
      <c r="DM228" s="126"/>
      <c r="DN228" s="126"/>
      <c r="DO228" s="126"/>
      <c r="DP228" s="126"/>
      <c r="DQ228" s="126"/>
      <c r="DR228" s="126"/>
      <c r="DS228" s="126"/>
      <c r="DT228" s="126"/>
      <c r="DU228" s="126"/>
      <c r="DV228" s="126"/>
      <c r="DW228" s="126"/>
      <c r="DX228" s="126"/>
      <c r="DY228" s="126"/>
      <c r="DZ228" s="126"/>
      <c r="EA228" s="126"/>
      <c r="EB228" s="126"/>
      <c r="EC228" s="126"/>
      <c r="ED228" s="126"/>
      <c r="EE228" s="126"/>
      <c r="EF228" s="126"/>
      <c r="EG228" s="126"/>
      <c r="EH228" s="126"/>
      <c r="EI228" s="126"/>
      <c r="EJ228" s="126"/>
      <c r="EK228" s="126"/>
      <c r="EL228" s="126"/>
      <c r="EM228" s="126"/>
      <c r="EN228" s="126"/>
      <c r="EO228" s="126"/>
      <c r="EP228" s="126"/>
      <c r="EQ228" s="126"/>
      <c r="ER228" s="126"/>
      <c r="ES228" s="88" t="s">
        <v>59</v>
      </c>
      <c r="ET228" s="89"/>
      <c r="EU228" s="89"/>
      <c r="EV228" s="89"/>
      <c r="EW228" s="89"/>
      <c r="EX228" s="89"/>
      <c r="EY228" s="89"/>
      <c r="EZ228" s="89"/>
      <c r="FA228" s="89"/>
      <c r="FB228" s="89"/>
      <c r="FC228" s="89"/>
      <c r="FD228" s="89"/>
      <c r="FE228" s="90"/>
    </row>
    <row r="229" ht="14.25" customHeight="1">
      <c r="A229" s="170" t="s">
        <v>162</v>
      </c>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0"/>
      <c r="AL229" s="170"/>
      <c r="AM229" s="170"/>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0"/>
      <c r="BR229" s="170"/>
      <c r="BS229" s="170"/>
      <c r="BT229" s="170"/>
      <c r="BU229" s="170"/>
      <c r="BV229" s="170"/>
      <c r="BW229" s="170"/>
      <c r="BX229" s="102" t="s">
        <v>163</v>
      </c>
      <c r="BY229" s="103"/>
      <c r="BZ229" s="103"/>
      <c r="CA229" s="103"/>
      <c r="CB229" s="103"/>
      <c r="CC229" s="103"/>
      <c r="CD229" s="103"/>
      <c r="CE229" s="104"/>
      <c r="CF229" s="79" t="s">
        <v>164</v>
      </c>
      <c r="CG229" s="123"/>
      <c r="CH229" s="123"/>
      <c r="CI229" s="123"/>
      <c r="CJ229" s="123"/>
      <c r="CK229" s="123"/>
      <c r="CL229" s="123"/>
      <c r="CM229" s="123"/>
      <c r="CN229" s="123"/>
      <c r="CO229" s="123"/>
      <c r="CP229" s="123"/>
      <c r="CQ229" s="123"/>
      <c r="CR229" s="123"/>
      <c r="CS229" s="123"/>
      <c r="CT229" s="123"/>
      <c r="CU229" s="123"/>
      <c r="CV229" s="123"/>
      <c r="CW229" s="123"/>
      <c r="CX229" s="123"/>
      <c r="CY229" s="123"/>
      <c r="CZ229" s="123"/>
      <c r="DA229" s="123"/>
      <c r="DB229" s="123"/>
      <c r="DC229" s="123"/>
      <c r="DD229" s="123"/>
      <c r="DE229" s="123"/>
      <c r="DF229" s="125">
        <f>SUM(DF230:DR233)</f>
        <v>0</v>
      </c>
      <c r="DG229" s="125"/>
      <c r="DH229" s="125"/>
      <c r="DI229" s="125"/>
      <c r="DJ229" s="125"/>
      <c r="DK229" s="125"/>
      <c r="DL229" s="125"/>
      <c r="DM229" s="125"/>
      <c r="DN229" s="125"/>
      <c r="DO229" s="125"/>
      <c r="DP229" s="125"/>
      <c r="DQ229" s="125"/>
      <c r="DR229" s="125"/>
      <c r="DS229" s="125">
        <f>SUM(DS230:EE233)</f>
        <v>0</v>
      </c>
      <c r="DT229" s="125"/>
      <c r="DU229" s="125"/>
      <c r="DV229" s="125"/>
      <c r="DW229" s="125"/>
      <c r="DX229" s="125"/>
      <c r="DY229" s="125"/>
      <c r="DZ229" s="125"/>
      <c r="EA229" s="125"/>
      <c r="EB229" s="125"/>
      <c r="EC229" s="125"/>
      <c r="ED229" s="125"/>
      <c r="EE229" s="125"/>
      <c r="EF229" s="125">
        <f>SUM(EF230:ER233)</f>
        <v>0</v>
      </c>
      <c r="EG229" s="125"/>
      <c r="EH229" s="125"/>
      <c r="EI229" s="125"/>
      <c r="EJ229" s="125"/>
      <c r="EK229" s="125"/>
      <c r="EL229" s="125"/>
      <c r="EM229" s="125"/>
      <c r="EN229" s="125"/>
      <c r="EO229" s="125"/>
      <c r="EP229" s="125"/>
      <c r="EQ229" s="125"/>
      <c r="ER229" s="125"/>
      <c r="ES229" s="88" t="s">
        <v>59</v>
      </c>
      <c r="ET229" s="89"/>
      <c r="EU229" s="89"/>
      <c r="EV229" s="89"/>
      <c r="EW229" s="89"/>
      <c r="EX229" s="89"/>
      <c r="EY229" s="89"/>
      <c r="EZ229" s="89"/>
      <c r="FA229" s="89"/>
      <c r="FB229" s="89"/>
      <c r="FC229" s="89"/>
      <c r="FD229" s="89"/>
      <c r="FE229" s="90"/>
    </row>
    <row r="230" hidden="1">
      <c r="A230" s="182" t="s">
        <v>355</v>
      </c>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182"/>
      <c r="AG230" s="182"/>
      <c r="AH230" s="182"/>
      <c r="AI230" s="182"/>
      <c r="AJ230" s="182"/>
      <c r="AK230" s="182"/>
      <c r="AL230" s="182"/>
      <c r="AM230" s="182"/>
      <c r="AN230" s="182"/>
      <c r="AO230" s="182"/>
      <c r="AP230" s="182"/>
      <c r="AQ230" s="182"/>
      <c r="AR230" s="182"/>
      <c r="AS230" s="182"/>
      <c r="AT230" s="182"/>
      <c r="AU230" s="182"/>
      <c r="AV230" s="182"/>
      <c r="AW230" s="182"/>
      <c r="AX230" s="182"/>
      <c r="AY230" s="182"/>
      <c r="AZ230" s="182"/>
      <c r="BA230" s="182"/>
      <c r="BB230" s="182"/>
      <c r="BC230" s="182"/>
      <c r="BD230" s="182"/>
      <c r="BE230" s="182"/>
      <c r="BF230" s="182"/>
      <c r="BG230" s="182"/>
      <c r="BH230" s="182"/>
      <c r="BI230" s="182"/>
      <c r="BJ230" s="182"/>
      <c r="BK230" s="182"/>
      <c r="BL230" s="182"/>
      <c r="BM230" s="182"/>
      <c r="BN230" s="182"/>
      <c r="BO230" s="182"/>
      <c r="BP230" s="182"/>
      <c r="BQ230" s="182"/>
      <c r="BR230" s="182"/>
      <c r="BS230" s="182"/>
      <c r="BT230" s="182"/>
      <c r="BU230" s="182"/>
      <c r="BV230" s="182"/>
      <c r="BW230" s="182"/>
      <c r="BX230" s="167" t="s">
        <v>163</v>
      </c>
      <c r="BY230" s="168"/>
      <c r="BZ230" s="168"/>
      <c r="CA230" s="168"/>
      <c r="CB230" s="168"/>
      <c r="CC230" s="168"/>
      <c r="CD230" s="168"/>
      <c r="CE230" s="169"/>
      <c r="CF230" s="79" t="s">
        <v>164</v>
      </c>
      <c r="CG230" s="123"/>
      <c r="CH230" s="123"/>
      <c r="CI230" s="123"/>
      <c r="CJ230" s="123"/>
      <c r="CK230" s="123"/>
      <c r="CL230" s="123"/>
      <c r="CM230" s="123"/>
      <c r="CN230" s="123"/>
      <c r="CO230" s="123"/>
      <c r="CP230" s="123"/>
      <c r="CQ230" s="123"/>
      <c r="CR230" s="123"/>
      <c r="CS230" s="123" t="s">
        <v>345</v>
      </c>
      <c r="CT230" s="123"/>
      <c r="CU230" s="123"/>
      <c r="CV230" s="123"/>
      <c r="CW230" s="123"/>
      <c r="CX230" s="123"/>
      <c r="CY230" s="123"/>
      <c r="CZ230" s="123"/>
      <c r="DA230" s="123"/>
      <c r="DB230" s="123"/>
      <c r="DC230" s="123"/>
      <c r="DD230" s="123"/>
      <c r="DE230" s="123"/>
      <c r="DF230" s="126"/>
      <c r="DG230" s="126"/>
      <c r="DH230" s="126"/>
      <c r="DI230" s="126"/>
      <c r="DJ230" s="126"/>
      <c r="DK230" s="126"/>
      <c r="DL230" s="126"/>
      <c r="DM230" s="126"/>
      <c r="DN230" s="126"/>
      <c r="DO230" s="126"/>
      <c r="DP230" s="126"/>
      <c r="DQ230" s="126"/>
      <c r="DR230" s="126"/>
      <c r="DS230" s="126"/>
      <c r="DT230" s="126"/>
      <c r="DU230" s="126"/>
      <c r="DV230" s="126"/>
      <c r="DW230" s="126"/>
      <c r="DX230" s="126"/>
      <c r="DY230" s="126"/>
      <c r="DZ230" s="126"/>
      <c r="EA230" s="126"/>
      <c r="EB230" s="126"/>
      <c r="EC230" s="126"/>
      <c r="ED230" s="126"/>
      <c r="EE230" s="126"/>
      <c r="EF230" s="126"/>
      <c r="EG230" s="126"/>
      <c r="EH230" s="126"/>
      <c r="EI230" s="126"/>
      <c r="EJ230" s="126"/>
      <c r="EK230" s="126"/>
      <c r="EL230" s="126"/>
      <c r="EM230" s="126"/>
      <c r="EN230" s="126"/>
      <c r="EO230" s="126"/>
      <c r="EP230" s="126"/>
      <c r="EQ230" s="126"/>
      <c r="ER230" s="126"/>
      <c r="ES230" s="88" t="s">
        <v>332</v>
      </c>
      <c r="ET230" s="89"/>
      <c r="EU230" s="89"/>
      <c r="EV230" s="89"/>
      <c r="EW230" s="89"/>
      <c r="EX230" s="89"/>
      <c r="EY230" s="89"/>
      <c r="EZ230" s="89"/>
      <c r="FA230" s="89"/>
      <c r="FB230" s="89"/>
      <c r="FC230" s="89"/>
      <c r="FD230" s="89"/>
      <c r="FE230" s="90"/>
    </row>
    <row r="231" hidden="1">
      <c r="A231" s="182" t="s">
        <v>363</v>
      </c>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182"/>
      <c r="AL231" s="182"/>
      <c r="AM231" s="182"/>
      <c r="AN231" s="182"/>
      <c r="AO231" s="182"/>
      <c r="AP231" s="182"/>
      <c r="AQ231" s="182"/>
      <c r="AR231" s="182"/>
      <c r="AS231" s="182"/>
      <c r="AT231" s="182"/>
      <c r="AU231" s="182"/>
      <c r="AV231" s="182"/>
      <c r="AW231" s="182"/>
      <c r="AX231" s="182"/>
      <c r="AY231" s="182"/>
      <c r="AZ231" s="182"/>
      <c r="BA231" s="182"/>
      <c r="BB231" s="182"/>
      <c r="BC231" s="182"/>
      <c r="BD231" s="182"/>
      <c r="BE231" s="182"/>
      <c r="BF231" s="182"/>
      <c r="BG231" s="182"/>
      <c r="BH231" s="182"/>
      <c r="BI231" s="182"/>
      <c r="BJ231" s="182"/>
      <c r="BK231" s="182"/>
      <c r="BL231" s="182"/>
      <c r="BM231" s="182"/>
      <c r="BN231" s="182"/>
      <c r="BO231" s="182"/>
      <c r="BP231" s="182"/>
      <c r="BQ231" s="182"/>
      <c r="BR231" s="182"/>
      <c r="BS231" s="182"/>
      <c r="BT231" s="182"/>
      <c r="BU231" s="182"/>
      <c r="BV231" s="182"/>
      <c r="BW231" s="182"/>
      <c r="BX231" s="167" t="s">
        <v>163</v>
      </c>
      <c r="BY231" s="168"/>
      <c r="BZ231" s="168"/>
      <c r="CA231" s="168"/>
      <c r="CB231" s="168"/>
      <c r="CC231" s="168"/>
      <c r="CD231" s="168"/>
      <c r="CE231" s="169"/>
      <c r="CF231" s="79" t="s">
        <v>164</v>
      </c>
      <c r="CG231" s="123"/>
      <c r="CH231" s="123"/>
      <c r="CI231" s="123"/>
      <c r="CJ231" s="123"/>
      <c r="CK231" s="123"/>
      <c r="CL231" s="123"/>
      <c r="CM231" s="123"/>
      <c r="CN231" s="123"/>
      <c r="CO231" s="123"/>
      <c r="CP231" s="123"/>
      <c r="CQ231" s="123"/>
      <c r="CR231" s="123"/>
      <c r="CS231" s="123" t="s">
        <v>340</v>
      </c>
      <c r="CT231" s="123"/>
      <c r="CU231" s="123"/>
      <c r="CV231" s="123"/>
      <c r="CW231" s="123"/>
      <c r="CX231" s="123"/>
      <c r="CY231" s="123"/>
      <c r="CZ231" s="123"/>
      <c r="DA231" s="123"/>
      <c r="DB231" s="123"/>
      <c r="DC231" s="123"/>
      <c r="DD231" s="123"/>
      <c r="DE231" s="123"/>
      <c r="DF231" s="126"/>
      <c r="DG231" s="126"/>
      <c r="DH231" s="126"/>
      <c r="DI231" s="126"/>
      <c r="DJ231" s="126"/>
      <c r="DK231" s="126"/>
      <c r="DL231" s="126"/>
      <c r="DM231" s="126"/>
      <c r="DN231" s="126"/>
      <c r="DO231" s="126"/>
      <c r="DP231" s="126"/>
      <c r="DQ231" s="126"/>
      <c r="DR231" s="126"/>
      <c r="DS231" s="126"/>
      <c r="DT231" s="126"/>
      <c r="DU231" s="126"/>
      <c r="DV231" s="126"/>
      <c r="DW231" s="126"/>
      <c r="DX231" s="126"/>
      <c r="DY231" s="126"/>
      <c r="DZ231" s="126"/>
      <c r="EA231" s="126"/>
      <c r="EB231" s="126"/>
      <c r="EC231" s="126"/>
      <c r="ED231" s="126"/>
      <c r="EE231" s="126"/>
      <c r="EF231" s="126"/>
      <c r="EG231" s="126"/>
      <c r="EH231" s="126"/>
      <c r="EI231" s="126"/>
      <c r="EJ231" s="126"/>
      <c r="EK231" s="126"/>
      <c r="EL231" s="126"/>
      <c r="EM231" s="126"/>
      <c r="EN231" s="126"/>
      <c r="EO231" s="126"/>
      <c r="EP231" s="126"/>
      <c r="EQ231" s="126"/>
      <c r="ER231" s="126"/>
      <c r="ES231" s="88" t="s">
        <v>332</v>
      </c>
      <c r="ET231" s="89"/>
      <c r="EU231" s="89"/>
      <c r="EV231" s="89"/>
      <c r="EW231" s="89"/>
      <c r="EX231" s="89"/>
      <c r="EY231" s="89"/>
      <c r="EZ231" s="89"/>
      <c r="FA231" s="89"/>
      <c r="FB231" s="89"/>
      <c r="FC231" s="89"/>
      <c r="FD231" s="89"/>
      <c r="FE231" s="90"/>
    </row>
    <row r="232" hidden="1">
      <c r="A232" s="183" t="s">
        <v>364</v>
      </c>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3"/>
      <c r="BW232" s="183"/>
      <c r="BX232" s="143" t="s">
        <v>163</v>
      </c>
      <c r="BY232" s="25"/>
      <c r="BZ232" s="25"/>
      <c r="CA232" s="25"/>
      <c r="CB232" s="25"/>
      <c r="CC232" s="25"/>
      <c r="CD232" s="25"/>
      <c r="CE232" s="144"/>
      <c r="CF232" s="79" t="s">
        <v>164</v>
      </c>
      <c r="CG232" s="123"/>
      <c r="CH232" s="123"/>
      <c r="CI232" s="123"/>
      <c r="CJ232" s="123"/>
      <c r="CK232" s="123"/>
      <c r="CL232" s="123"/>
      <c r="CM232" s="123"/>
      <c r="CN232" s="123"/>
      <c r="CO232" s="123"/>
      <c r="CP232" s="123"/>
      <c r="CQ232" s="123"/>
      <c r="CR232" s="123"/>
      <c r="CS232" s="123" t="s">
        <v>362</v>
      </c>
      <c r="CT232" s="123"/>
      <c r="CU232" s="123"/>
      <c r="CV232" s="123"/>
      <c r="CW232" s="123"/>
      <c r="CX232" s="123"/>
      <c r="CY232" s="123"/>
      <c r="CZ232" s="123"/>
      <c r="DA232" s="123"/>
      <c r="DB232" s="123"/>
      <c r="DC232" s="123"/>
      <c r="DD232" s="123"/>
      <c r="DE232" s="123"/>
      <c r="DF232" s="126"/>
      <c r="DG232" s="126"/>
      <c r="DH232" s="126"/>
      <c r="DI232" s="126"/>
      <c r="DJ232" s="126"/>
      <c r="DK232" s="126"/>
      <c r="DL232" s="126"/>
      <c r="DM232" s="126"/>
      <c r="DN232" s="126"/>
      <c r="DO232" s="126"/>
      <c r="DP232" s="126"/>
      <c r="DQ232" s="126"/>
      <c r="DR232" s="126"/>
      <c r="DS232" s="126"/>
      <c r="DT232" s="126"/>
      <c r="DU232" s="126"/>
      <c r="DV232" s="126"/>
      <c r="DW232" s="126"/>
      <c r="DX232" s="126"/>
      <c r="DY232" s="126"/>
      <c r="DZ232" s="126"/>
      <c r="EA232" s="126"/>
      <c r="EB232" s="126"/>
      <c r="EC232" s="126"/>
      <c r="ED232" s="126"/>
      <c r="EE232" s="126"/>
      <c r="EF232" s="126"/>
      <c r="EG232" s="126"/>
      <c r="EH232" s="126"/>
      <c r="EI232" s="126"/>
      <c r="EJ232" s="126"/>
      <c r="EK232" s="126"/>
      <c r="EL232" s="126"/>
      <c r="EM232" s="126"/>
      <c r="EN232" s="126"/>
      <c r="EO232" s="126"/>
      <c r="EP232" s="126"/>
      <c r="EQ232" s="126"/>
      <c r="ER232" s="126"/>
      <c r="ES232" s="88" t="s">
        <v>332</v>
      </c>
      <c r="ET232" s="89"/>
      <c r="EU232" s="89"/>
      <c r="EV232" s="89"/>
      <c r="EW232" s="89"/>
      <c r="EX232" s="89"/>
      <c r="EY232" s="89"/>
      <c r="EZ232" s="89"/>
      <c r="FA232" s="89"/>
      <c r="FB232" s="89"/>
      <c r="FC232" s="89"/>
      <c r="FD232" s="89"/>
      <c r="FE232" s="90"/>
    </row>
    <row r="233" hidden="1">
      <c r="A233" s="184" t="s">
        <v>347</v>
      </c>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184"/>
      <c r="AR233" s="184"/>
      <c r="AS233" s="184"/>
      <c r="AT233" s="184"/>
      <c r="AU233" s="184"/>
      <c r="AV233" s="184"/>
      <c r="AW233" s="184"/>
      <c r="AX233" s="184"/>
      <c r="AY233" s="184"/>
      <c r="AZ233" s="184"/>
      <c r="BA233" s="184"/>
      <c r="BB233" s="184"/>
      <c r="BC233" s="184"/>
      <c r="BD233" s="184"/>
      <c r="BE233" s="184"/>
      <c r="BF233" s="184"/>
      <c r="BG233" s="184"/>
      <c r="BH233" s="184"/>
      <c r="BI233" s="184"/>
      <c r="BJ233" s="184"/>
      <c r="BK233" s="184"/>
      <c r="BL233" s="184"/>
      <c r="BM233" s="184"/>
      <c r="BN233" s="184"/>
      <c r="BO233" s="184"/>
      <c r="BP233" s="184"/>
      <c r="BQ233" s="184"/>
      <c r="BR233" s="184"/>
      <c r="BS233" s="184"/>
      <c r="BT233" s="184"/>
      <c r="BU233" s="184"/>
      <c r="BV233" s="184"/>
      <c r="BW233" s="184"/>
      <c r="BX233" s="30" t="s">
        <v>163</v>
      </c>
      <c r="BY233" s="31"/>
      <c r="BZ233" s="31"/>
      <c r="CA233" s="31"/>
      <c r="CB233" s="31"/>
      <c r="CC233" s="31"/>
      <c r="CD233" s="31"/>
      <c r="CE233" s="79"/>
      <c r="CF233" s="79" t="s">
        <v>164</v>
      </c>
      <c r="CG233" s="123"/>
      <c r="CH233" s="123"/>
      <c r="CI233" s="123"/>
      <c r="CJ233" s="123"/>
      <c r="CK233" s="123"/>
      <c r="CL233" s="123"/>
      <c r="CM233" s="123"/>
      <c r="CN233" s="123"/>
      <c r="CO233" s="123"/>
      <c r="CP233" s="123"/>
      <c r="CQ233" s="123"/>
      <c r="CR233" s="123"/>
      <c r="CS233" s="123" t="s">
        <v>348</v>
      </c>
      <c r="CT233" s="123"/>
      <c r="CU233" s="123"/>
      <c r="CV233" s="123"/>
      <c r="CW233" s="123"/>
      <c r="CX233" s="123"/>
      <c r="CY233" s="123"/>
      <c r="CZ233" s="123"/>
      <c r="DA233" s="123"/>
      <c r="DB233" s="123"/>
      <c r="DC233" s="123"/>
      <c r="DD233" s="123"/>
      <c r="DE233" s="123"/>
      <c r="DF233" s="126"/>
      <c r="DG233" s="126"/>
      <c r="DH233" s="126"/>
      <c r="DI233" s="126"/>
      <c r="DJ233" s="126"/>
      <c r="DK233" s="126"/>
      <c r="DL233" s="126"/>
      <c r="DM233" s="126"/>
      <c r="DN233" s="126"/>
      <c r="DO233" s="126"/>
      <c r="DP233" s="126"/>
      <c r="DQ233" s="126"/>
      <c r="DR233" s="126"/>
      <c r="DS233" s="126"/>
      <c r="DT233" s="126"/>
      <c r="DU233" s="126"/>
      <c r="DV233" s="126"/>
      <c r="DW233" s="126"/>
      <c r="DX233" s="126"/>
      <c r="DY233" s="126"/>
      <c r="DZ233" s="126"/>
      <c r="EA233" s="126"/>
      <c r="EB233" s="126"/>
      <c r="EC233" s="126"/>
      <c r="ED233" s="126"/>
      <c r="EE233" s="126"/>
      <c r="EF233" s="126"/>
      <c r="EG233" s="126"/>
      <c r="EH233" s="126"/>
      <c r="EI233" s="126"/>
      <c r="EJ233" s="126"/>
      <c r="EK233" s="126"/>
      <c r="EL233" s="126"/>
      <c r="EM233" s="126"/>
      <c r="EN233" s="126"/>
      <c r="EO233" s="126"/>
      <c r="EP233" s="126"/>
      <c r="EQ233" s="126"/>
      <c r="ER233" s="126"/>
      <c r="ES233" s="88"/>
      <c r="ET233" s="89"/>
      <c r="EU233" s="89"/>
      <c r="EV233" s="89"/>
      <c r="EW233" s="89"/>
      <c r="EX233" s="89"/>
      <c r="EY233" s="89"/>
      <c r="EZ233" s="89"/>
      <c r="FA233" s="89"/>
      <c r="FB233" s="89"/>
      <c r="FC233" s="89"/>
      <c r="FD233" s="89"/>
      <c r="FE233" s="90"/>
    </row>
    <row r="234" ht="21" customHeight="1">
      <c r="A234" s="155" t="s">
        <v>165</v>
      </c>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6"/>
      <c r="AL234" s="156"/>
      <c r="AM234" s="156"/>
      <c r="AN234" s="156"/>
      <c r="AO234" s="156"/>
      <c r="AP234" s="156"/>
      <c r="AQ234" s="156"/>
      <c r="AR234" s="156"/>
      <c r="AS234" s="156"/>
      <c r="AT234" s="156"/>
      <c r="AU234" s="156"/>
      <c r="AV234" s="156"/>
      <c r="AW234" s="156"/>
      <c r="AX234" s="156"/>
      <c r="AY234" s="156"/>
      <c r="AZ234" s="156"/>
      <c r="BA234" s="156"/>
      <c r="BB234" s="156"/>
      <c r="BC234" s="156"/>
      <c r="BD234" s="156"/>
      <c r="BE234" s="156"/>
      <c r="BF234" s="156"/>
      <c r="BG234" s="156"/>
      <c r="BH234" s="156"/>
      <c r="BI234" s="156"/>
      <c r="BJ234" s="156"/>
      <c r="BK234" s="156"/>
      <c r="BL234" s="156"/>
      <c r="BM234" s="156"/>
      <c r="BN234" s="156"/>
      <c r="BO234" s="156"/>
      <c r="BP234" s="156"/>
      <c r="BQ234" s="156"/>
      <c r="BR234" s="156"/>
      <c r="BS234" s="156"/>
      <c r="BT234" s="156"/>
      <c r="BU234" s="156"/>
      <c r="BV234" s="156"/>
      <c r="BW234" s="156"/>
      <c r="BX234" s="30" t="s">
        <v>166</v>
      </c>
      <c r="BY234" s="31"/>
      <c r="BZ234" s="31"/>
      <c r="CA234" s="31"/>
      <c r="CB234" s="31"/>
      <c r="CC234" s="31"/>
      <c r="CD234" s="31"/>
      <c r="CE234" s="79"/>
      <c r="CF234" s="94" t="s">
        <v>167</v>
      </c>
      <c r="CG234" s="159"/>
      <c r="CH234" s="159"/>
      <c r="CI234" s="159"/>
      <c r="CJ234" s="159"/>
      <c r="CK234" s="159"/>
      <c r="CL234" s="159"/>
      <c r="CM234" s="159"/>
      <c r="CN234" s="159"/>
      <c r="CO234" s="159"/>
      <c r="CP234" s="159"/>
      <c r="CQ234" s="159"/>
      <c r="CR234" s="159"/>
      <c r="CS234" s="123"/>
      <c r="CT234" s="123"/>
      <c r="CU234" s="123"/>
      <c r="CV234" s="123"/>
      <c r="CW234" s="123"/>
      <c r="CX234" s="123"/>
      <c r="CY234" s="123"/>
      <c r="CZ234" s="123"/>
      <c r="DA234" s="123"/>
      <c r="DB234" s="123"/>
      <c r="DC234" s="123"/>
      <c r="DD234" s="123"/>
      <c r="DE234" s="123"/>
      <c r="DF234" s="124">
        <f>DF235+DF236+DF237</f>
        <v>74910.790000000008</v>
      </c>
      <c r="DG234" s="160"/>
      <c r="DH234" s="160"/>
      <c r="DI234" s="160"/>
      <c r="DJ234" s="160"/>
      <c r="DK234" s="160"/>
      <c r="DL234" s="160"/>
      <c r="DM234" s="160"/>
      <c r="DN234" s="160"/>
      <c r="DO234" s="160"/>
      <c r="DP234" s="160"/>
      <c r="DQ234" s="160"/>
      <c r="DR234" s="160"/>
      <c r="DS234" s="124">
        <v>49900</v>
      </c>
      <c r="DT234" s="160"/>
      <c r="DU234" s="160"/>
      <c r="DV234" s="160"/>
      <c r="DW234" s="160"/>
      <c r="DX234" s="160"/>
      <c r="DY234" s="160"/>
      <c r="DZ234" s="160"/>
      <c r="EA234" s="160"/>
      <c r="EB234" s="160"/>
      <c r="EC234" s="160"/>
      <c r="ED234" s="160"/>
      <c r="EE234" s="160"/>
      <c r="EF234" s="124">
        <v>51700</v>
      </c>
      <c r="EG234" s="160"/>
      <c r="EH234" s="160"/>
      <c r="EI234" s="160"/>
      <c r="EJ234" s="160"/>
      <c r="EK234" s="160"/>
      <c r="EL234" s="160"/>
      <c r="EM234" s="160"/>
      <c r="EN234" s="160"/>
      <c r="EO234" s="160"/>
      <c r="EP234" s="160"/>
      <c r="EQ234" s="160"/>
      <c r="ER234" s="160"/>
      <c r="ES234" s="88" t="s">
        <v>59</v>
      </c>
      <c r="ET234" s="89"/>
      <c r="EU234" s="89"/>
      <c r="EV234" s="89"/>
      <c r="EW234" s="89"/>
      <c r="EX234" s="89"/>
      <c r="EY234" s="89"/>
      <c r="EZ234" s="89"/>
      <c r="FA234" s="89"/>
      <c r="FB234" s="89"/>
      <c r="FC234" s="89"/>
      <c r="FD234" s="89"/>
      <c r="FE234" s="90"/>
    </row>
    <row r="235">
      <c r="A235" s="172" t="s">
        <v>168</v>
      </c>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30" t="s">
        <v>169</v>
      </c>
      <c r="BY235" s="31"/>
      <c r="BZ235" s="31"/>
      <c r="CA235" s="31"/>
      <c r="CB235" s="31"/>
      <c r="CC235" s="31"/>
      <c r="CD235" s="31"/>
      <c r="CE235" s="79"/>
      <c r="CF235" s="79" t="s">
        <v>170</v>
      </c>
      <c r="CG235" s="123"/>
      <c r="CH235" s="123"/>
      <c r="CI235" s="123"/>
      <c r="CJ235" s="123"/>
      <c r="CK235" s="123"/>
      <c r="CL235" s="123"/>
      <c r="CM235" s="123"/>
      <c r="CN235" s="123"/>
      <c r="CO235" s="123"/>
      <c r="CP235" s="123"/>
      <c r="CQ235" s="123"/>
      <c r="CR235" s="123"/>
      <c r="CS235" s="123" t="s">
        <v>365</v>
      </c>
      <c r="CT235" s="123"/>
      <c r="CU235" s="123"/>
      <c r="CV235" s="123"/>
      <c r="CW235" s="123"/>
      <c r="CX235" s="123"/>
      <c r="CY235" s="123"/>
      <c r="CZ235" s="123"/>
      <c r="DA235" s="123"/>
      <c r="DB235" s="123"/>
      <c r="DC235" s="123"/>
      <c r="DD235" s="123"/>
      <c r="DE235" s="123"/>
      <c r="DF235" s="125"/>
      <c r="DG235" s="126"/>
      <c r="DH235" s="126"/>
      <c r="DI235" s="126"/>
      <c r="DJ235" s="126"/>
      <c r="DK235" s="126"/>
      <c r="DL235" s="126"/>
      <c r="DM235" s="126"/>
      <c r="DN235" s="126"/>
      <c r="DO235" s="126"/>
      <c r="DP235" s="126"/>
      <c r="DQ235" s="126"/>
      <c r="DR235" s="126"/>
      <c r="DS235" s="126"/>
      <c r="DT235" s="126"/>
      <c r="DU235" s="126"/>
      <c r="DV235" s="126"/>
      <c r="DW235" s="126"/>
      <c r="DX235" s="126"/>
      <c r="DY235" s="126"/>
      <c r="DZ235" s="126"/>
      <c r="EA235" s="126"/>
      <c r="EB235" s="126"/>
      <c r="EC235" s="126"/>
      <c r="ED235" s="126"/>
      <c r="EE235" s="126"/>
      <c r="EF235" s="126"/>
      <c r="EG235" s="126"/>
      <c r="EH235" s="126"/>
      <c r="EI235" s="126"/>
      <c r="EJ235" s="126"/>
      <c r="EK235" s="126"/>
      <c r="EL235" s="126"/>
      <c r="EM235" s="126"/>
      <c r="EN235" s="126"/>
      <c r="EO235" s="126"/>
      <c r="EP235" s="126"/>
      <c r="EQ235" s="126"/>
      <c r="ER235" s="126"/>
      <c r="ES235" s="88" t="s">
        <v>332</v>
      </c>
      <c r="ET235" s="89"/>
      <c r="EU235" s="89"/>
      <c r="EV235" s="89"/>
      <c r="EW235" s="89"/>
      <c r="EX235" s="89"/>
      <c r="EY235" s="89"/>
      <c r="EZ235" s="89"/>
      <c r="FA235" s="89"/>
      <c r="FB235" s="89"/>
      <c r="FC235" s="89"/>
      <c r="FD235" s="89"/>
      <c r="FE235" s="90"/>
    </row>
    <row r="236">
      <c r="A236" s="184" t="s">
        <v>171</v>
      </c>
      <c r="B236" s="185"/>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c r="BK236" s="185"/>
      <c r="BL236" s="185"/>
      <c r="BM236" s="185"/>
      <c r="BN236" s="185"/>
      <c r="BO236" s="185"/>
      <c r="BP236" s="185"/>
      <c r="BQ236" s="185"/>
      <c r="BR236" s="185"/>
      <c r="BS236" s="185"/>
      <c r="BT236" s="185"/>
      <c r="BU236" s="185"/>
      <c r="BV236" s="185"/>
      <c r="BW236" s="185"/>
      <c r="BX236" s="30" t="s">
        <v>172</v>
      </c>
      <c r="BY236" s="31"/>
      <c r="BZ236" s="31"/>
      <c r="CA236" s="31"/>
      <c r="CB236" s="31"/>
      <c r="CC236" s="31"/>
      <c r="CD236" s="31"/>
      <c r="CE236" s="79"/>
      <c r="CF236" s="79" t="s">
        <v>173</v>
      </c>
      <c r="CG236" s="123"/>
      <c r="CH236" s="123"/>
      <c r="CI236" s="123"/>
      <c r="CJ236" s="123"/>
      <c r="CK236" s="123"/>
      <c r="CL236" s="123"/>
      <c r="CM236" s="123"/>
      <c r="CN236" s="123"/>
      <c r="CO236" s="123"/>
      <c r="CP236" s="123"/>
      <c r="CQ236" s="123"/>
      <c r="CR236" s="123"/>
      <c r="CS236" s="123" t="s">
        <v>365</v>
      </c>
      <c r="CT236" s="123"/>
      <c r="CU236" s="123"/>
      <c r="CV236" s="123"/>
      <c r="CW236" s="123"/>
      <c r="CX236" s="123"/>
      <c r="CY236" s="123"/>
      <c r="CZ236" s="123"/>
      <c r="DA236" s="123"/>
      <c r="DB236" s="123"/>
      <c r="DC236" s="123"/>
      <c r="DD236" s="123"/>
      <c r="DE236" s="123"/>
      <c r="DF236" s="126">
        <v>31000</v>
      </c>
      <c r="DG236" s="126"/>
      <c r="DH236" s="126"/>
      <c r="DI236" s="126"/>
      <c r="DJ236" s="126"/>
      <c r="DK236" s="126"/>
      <c r="DL236" s="126"/>
      <c r="DM236" s="126"/>
      <c r="DN236" s="126"/>
      <c r="DO236" s="126"/>
      <c r="DP236" s="126"/>
      <c r="DQ236" s="126"/>
      <c r="DR236" s="126"/>
      <c r="DS236" s="126">
        <v>29900</v>
      </c>
      <c r="DT236" s="126"/>
      <c r="DU236" s="126"/>
      <c r="DV236" s="126"/>
      <c r="DW236" s="126"/>
      <c r="DX236" s="126"/>
      <c r="DY236" s="126"/>
      <c r="DZ236" s="126"/>
      <c r="EA236" s="126"/>
      <c r="EB236" s="126"/>
      <c r="EC236" s="126"/>
      <c r="ED236" s="126"/>
      <c r="EE236" s="126"/>
      <c r="EF236" s="125">
        <v>31700</v>
      </c>
      <c r="EG236" s="125"/>
      <c r="EH236" s="125"/>
      <c r="EI236" s="125"/>
      <c r="EJ236" s="125"/>
      <c r="EK236" s="125"/>
      <c r="EL236" s="125"/>
      <c r="EM236" s="125"/>
      <c r="EN236" s="125"/>
      <c r="EO236" s="125"/>
      <c r="EP236" s="125"/>
      <c r="EQ236" s="125"/>
      <c r="ER236" s="125"/>
      <c r="ES236" s="88" t="s">
        <v>59</v>
      </c>
      <c r="ET236" s="89"/>
      <c r="EU236" s="89"/>
      <c r="EV236" s="89"/>
      <c r="EW236" s="89"/>
      <c r="EX236" s="89"/>
      <c r="EY236" s="89"/>
      <c r="EZ236" s="89"/>
      <c r="FA236" s="89"/>
      <c r="FB236" s="89"/>
      <c r="FC236" s="89"/>
      <c r="FD236" s="89"/>
      <c r="FE236" s="90"/>
    </row>
    <row r="237">
      <c r="A237" s="184" t="s">
        <v>174</v>
      </c>
      <c r="B237" s="185"/>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c r="BK237" s="185"/>
      <c r="BL237" s="185"/>
      <c r="BM237" s="185"/>
      <c r="BN237" s="185"/>
      <c r="BO237" s="185"/>
      <c r="BP237" s="185"/>
      <c r="BQ237" s="185"/>
      <c r="BR237" s="185"/>
      <c r="BS237" s="185"/>
      <c r="BT237" s="185"/>
      <c r="BU237" s="185"/>
      <c r="BV237" s="185"/>
      <c r="BW237" s="185"/>
      <c r="BX237" s="30" t="s">
        <v>175</v>
      </c>
      <c r="BY237" s="31"/>
      <c r="BZ237" s="31"/>
      <c r="CA237" s="31"/>
      <c r="CB237" s="31"/>
      <c r="CC237" s="31"/>
      <c r="CD237" s="31"/>
      <c r="CE237" s="79"/>
      <c r="CF237" s="79" t="s">
        <v>176</v>
      </c>
      <c r="CG237" s="123"/>
      <c r="CH237" s="123"/>
      <c r="CI237" s="123"/>
      <c r="CJ237" s="123"/>
      <c r="CK237" s="123"/>
      <c r="CL237" s="123"/>
      <c r="CM237" s="123"/>
      <c r="CN237" s="123"/>
      <c r="CO237" s="123"/>
      <c r="CP237" s="123"/>
      <c r="CQ237" s="123"/>
      <c r="CR237" s="123"/>
      <c r="CS237" s="123" t="s">
        <v>366</v>
      </c>
      <c r="CT237" s="123"/>
      <c r="CU237" s="123"/>
      <c r="CV237" s="123"/>
      <c r="CW237" s="123"/>
      <c r="CX237" s="123"/>
      <c r="CY237" s="123"/>
      <c r="CZ237" s="123"/>
      <c r="DA237" s="123"/>
      <c r="DB237" s="123"/>
      <c r="DC237" s="123"/>
      <c r="DD237" s="123"/>
      <c r="DE237" s="123"/>
      <c r="DF237" s="125">
        <v>43910.790000000001</v>
      </c>
      <c r="DG237" s="125"/>
      <c r="DH237" s="125"/>
      <c r="DI237" s="125"/>
      <c r="DJ237" s="125"/>
      <c r="DK237" s="125"/>
      <c r="DL237" s="125"/>
      <c r="DM237" s="125"/>
      <c r="DN237" s="125"/>
      <c r="DO237" s="125"/>
      <c r="DP237" s="125"/>
      <c r="DQ237" s="125"/>
      <c r="DR237" s="125"/>
      <c r="DS237" s="125">
        <v>20000</v>
      </c>
      <c r="DT237" s="125"/>
      <c r="DU237" s="125"/>
      <c r="DV237" s="125"/>
      <c r="DW237" s="125"/>
      <c r="DX237" s="125"/>
      <c r="DY237" s="125"/>
      <c r="DZ237" s="125"/>
      <c r="EA237" s="125"/>
      <c r="EB237" s="125"/>
      <c r="EC237" s="125"/>
      <c r="ED237" s="125"/>
      <c r="EE237" s="125"/>
      <c r="EF237" s="125">
        <v>20000</v>
      </c>
      <c r="EG237" s="125"/>
      <c r="EH237" s="125"/>
      <c r="EI237" s="125"/>
      <c r="EJ237" s="125"/>
      <c r="EK237" s="125"/>
      <c r="EL237" s="125"/>
      <c r="EM237" s="125"/>
      <c r="EN237" s="125"/>
      <c r="EO237" s="125"/>
      <c r="EP237" s="125"/>
      <c r="EQ237" s="125"/>
      <c r="ER237" s="125"/>
      <c r="ES237" s="88" t="s">
        <v>59</v>
      </c>
      <c r="ET237" s="89"/>
      <c r="EU237" s="89"/>
      <c r="EV237" s="89"/>
      <c r="EW237" s="89"/>
      <c r="EX237" s="89"/>
      <c r="EY237" s="89"/>
      <c r="EZ237" s="89"/>
      <c r="FA237" s="89"/>
      <c r="FB237" s="89"/>
      <c r="FC237" s="89"/>
      <c r="FD237" s="89"/>
      <c r="FE237" s="90"/>
    </row>
    <row r="238" ht="12.75" customHeight="1">
      <c r="A238" s="184" t="s">
        <v>367</v>
      </c>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184"/>
      <c r="AR238" s="184"/>
      <c r="AS238" s="184"/>
      <c r="AT238" s="184"/>
      <c r="AU238" s="184"/>
      <c r="AV238" s="184"/>
      <c r="AW238" s="184"/>
      <c r="AX238" s="184"/>
      <c r="AY238" s="184"/>
      <c r="AZ238" s="184"/>
      <c r="BA238" s="184"/>
      <c r="BB238" s="184"/>
      <c r="BC238" s="184"/>
      <c r="BD238" s="184"/>
      <c r="BE238" s="184"/>
      <c r="BF238" s="184"/>
      <c r="BG238" s="184"/>
      <c r="BH238" s="184"/>
      <c r="BI238" s="184"/>
      <c r="BJ238" s="184"/>
      <c r="BK238" s="184"/>
      <c r="BL238" s="184"/>
      <c r="BM238" s="184"/>
      <c r="BN238" s="184"/>
      <c r="BO238" s="184"/>
      <c r="BP238" s="184"/>
      <c r="BQ238" s="184"/>
      <c r="BR238" s="184"/>
      <c r="BS238" s="184"/>
      <c r="BT238" s="184"/>
      <c r="BU238" s="184"/>
      <c r="BV238" s="184"/>
      <c r="BW238" s="184"/>
      <c r="BX238" s="30" t="s">
        <v>175</v>
      </c>
      <c r="BY238" s="31"/>
      <c r="BZ238" s="31"/>
      <c r="CA238" s="31"/>
      <c r="CB238" s="31"/>
      <c r="CC238" s="31"/>
      <c r="CD238" s="31"/>
      <c r="CE238" s="79"/>
      <c r="CF238" s="79" t="s">
        <v>176</v>
      </c>
      <c r="CG238" s="123"/>
      <c r="CH238" s="123"/>
      <c r="CI238" s="123"/>
      <c r="CJ238" s="123"/>
      <c r="CK238" s="123"/>
      <c r="CL238" s="123"/>
      <c r="CM238" s="123"/>
      <c r="CN238" s="123"/>
      <c r="CO238" s="123"/>
      <c r="CP238" s="123"/>
      <c r="CQ238" s="123"/>
      <c r="CR238" s="123"/>
      <c r="CS238" s="123" t="s">
        <v>368</v>
      </c>
      <c r="CT238" s="123"/>
      <c r="CU238" s="123"/>
      <c r="CV238" s="123"/>
      <c r="CW238" s="123"/>
      <c r="CX238" s="123"/>
      <c r="CY238" s="123"/>
      <c r="CZ238" s="123"/>
      <c r="DA238" s="123"/>
      <c r="DB238" s="123"/>
      <c r="DC238" s="123"/>
      <c r="DD238" s="123"/>
      <c r="DE238" s="123"/>
      <c r="DF238" s="123"/>
      <c r="DG238" s="123"/>
      <c r="DH238" s="123"/>
      <c r="DI238" s="123"/>
      <c r="DJ238" s="123"/>
      <c r="DK238" s="123"/>
      <c r="DL238" s="123"/>
      <c r="DM238" s="123"/>
      <c r="DN238" s="123"/>
      <c r="DO238" s="123"/>
      <c r="DP238" s="123"/>
      <c r="DQ238" s="123"/>
      <c r="DR238" s="123"/>
      <c r="DS238" s="123"/>
      <c r="DT238" s="123"/>
      <c r="DU238" s="123"/>
      <c r="DV238" s="123"/>
      <c r="DW238" s="123"/>
      <c r="DX238" s="123"/>
      <c r="DY238" s="123"/>
      <c r="DZ238" s="123"/>
      <c r="EA238" s="123"/>
      <c r="EB238" s="123"/>
      <c r="EC238" s="123"/>
      <c r="ED238" s="123"/>
      <c r="EE238" s="123"/>
      <c r="EF238" s="123"/>
      <c r="EG238" s="123"/>
      <c r="EH238" s="123"/>
      <c r="EI238" s="123"/>
      <c r="EJ238" s="123"/>
      <c r="EK238" s="123"/>
      <c r="EL238" s="123"/>
      <c r="EM238" s="123"/>
      <c r="EN238" s="123"/>
      <c r="EO238" s="123"/>
      <c r="EP238" s="123"/>
      <c r="EQ238" s="123"/>
      <c r="ER238" s="123"/>
      <c r="ES238" s="80"/>
      <c r="ET238" s="31"/>
      <c r="EU238" s="31"/>
      <c r="EV238" s="31"/>
      <c r="EW238" s="31"/>
      <c r="EX238" s="31"/>
      <c r="EY238" s="31"/>
      <c r="EZ238" s="31"/>
      <c r="FA238" s="31"/>
      <c r="FB238" s="31"/>
      <c r="FC238" s="31"/>
      <c r="FD238" s="31"/>
      <c r="FE238" s="32"/>
    </row>
    <row r="239" hidden="1">
      <c r="A239" s="184" t="s">
        <v>369</v>
      </c>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c r="AJ239" s="184"/>
      <c r="AK239" s="184"/>
      <c r="AL239" s="184"/>
      <c r="AM239" s="184"/>
      <c r="AN239" s="184"/>
      <c r="AO239" s="184"/>
      <c r="AP239" s="184"/>
      <c r="AQ239" s="184"/>
      <c r="AR239" s="184"/>
      <c r="AS239" s="184"/>
      <c r="AT239" s="184"/>
      <c r="AU239" s="184"/>
      <c r="AV239" s="184"/>
      <c r="AW239" s="184"/>
      <c r="AX239" s="184"/>
      <c r="AY239" s="184"/>
      <c r="AZ239" s="184"/>
      <c r="BA239" s="184"/>
      <c r="BB239" s="184"/>
      <c r="BC239" s="184"/>
      <c r="BD239" s="184"/>
      <c r="BE239" s="184"/>
      <c r="BF239" s="184"/>
      <c r="BG239" s="184"/>
      <c r="BH239" s="184"/>
      <c r="BI239" s="184"/>
      <c r="BJ239" s="184"/>
      <c r="BK239" s="184"/>
      <c r="BL239" s="184"/>
      <c r="BM239" s="184"/>
      <c r="BN239" s="184"/>
      <c r="BO239" s="184"/>
      <c r="BP239" s="184"/>
      <c r="BQ239" s="184"/>
      <c r="BR239" s="184"/>
      <c r="BS239" s="184"/>
      <c r="BT239" s="184"/>
      <c r="BU239" s="184"/>
      <c r="BV239" s="184"/>
      <c r="BW239" s="184"/>
      <c r="BX239" s="30" t="s">
        <v>175</v>
      </c>
      <c r="BY239" s="31"/>
      <c r="BZ239" s="31"/>
      <c r="CA239" s="31"/>
      <c r="CB239" s="31"/>
      <c r="CC239" s="31"/>
      <c r="CD239" s="31"/>
      <c r="CE239" s="79"/>
      <c r="CF239" s="79" t="s">
        <v>176</v>
      </c>
      <c r="CG239" s="123"/>
      <c r="CH239" s="123"/>
      <c r="CI239" s="123"/>
      <c r="CJ239" s="123"/>
      <c r="CK239" s="123"/>
      <c r="CL239" s="123"/>
      <c r="CM239" s="123"/>
      <c r="CN239" s="123"/>
      <c r="CO239" s="123"/>
      <c r="CP239" s="123"/>
      <c r="CQ239" s="123"/>
      <c r="CR239" s="123"/>
      <c r="CS239" s="123" t="s">
        <v>206</v>
      </c>
      <c r="CT239" s="123"/>
      <c r="CU239" s="123"/>
      <c r="CV239" s="123"/>
      <c r="CW239" s="123"/>
      <c r="CX239" s="123"/>
      <c r="CY239" s="123"/>
      <c r="CZ239" s="123"/>
      <c r="DA239" s="123"/>
      <c r="DB239" s="123"/>
      <c r="DC239" s="123"/>
      <c r="DD239" s="123"/>
      <c r="DE239" s="123"/>
      <c r="DF239" s="123"/>
      <c r="DG239" s="123"/>
      <c r="DH239" s="123"/>
      <c r="DI239" s="123"/>
      <c r="DJ239" s="123"/>
      <c r="DK239" s="123"/>
      <c r="DL239" s="123"/>
      <c r="DM239" s="123"/>
      <c r="DN239" s="123"/>
      <c r="DO239" s="123"/>
      <c r="DP239" s="123"/>
      <c r="DQ239" s="123"/>
      <c r="DR239" s="123"/>
      <c r="DS239" s="123"/>
      <c r="DT239" s="123"/>
      <c r="DU239" s="123"/>
      <c r="DV239" s="123"/>
      <c r="DW239" s="123"/>
      <c r="DX239" s="123"/>
      <c r="DY239" s="123"/>
      <c r="DZ239" s="123"/>
      <c r="EA239" s="123"/>
      <c r="EB239" s="123"/>
      <c r="EC239" s="123"/>
      <c r="ED239" s="123"/>
      <c r="EE239" s="123"/>
      <c r="EF239" s="123"/>
      <c r="EG239" s="123"/>
      <c r="EH239" s="123"/>
      <c r="EI239" s="123"/>
      <c r="EJ239" s="123"/>
      <c r="EK239" s="123"/>
      <c r="EL239" s="123"/>
      <c r="EM239" s="123"/>
      <c r="EN239" s="123"/>
      <c r="EO239" s="123"/>
      <c r="EP239" s="123"/>
      <c r="EQ239" s="123"/>
      <c r="ER239" s="123"/>
      <c r="ES239" s="80"/>
      <c r="ET239" s="31"/>
      <c r="EU239" s="31"/>
      <c r="EV239" s="31"/>
      <c r="EW239" s="31"/>
      <c r="EX239" s="31"/>
      <c r="EY239" s="31"/>
      <c r="EZ239" s="31"/>
      <c r="FA239" s="31"/>
      <c r="FB239" s="31"/>
      <c r="FC239" s="31"/>
      <c r="FD239" s="31"/>
      <c r="FE239" s="32"/>
    </row>
    <row r="240" hidden="1">
      <c r="A240" s="184" t="s">
        <v>370</v>
      </c>
      <c r="B240" s="184"/>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184"/>
      <c r="AR240" s="184"/>
      <c r="AS240" s="184"/>
      <c r="AT240" s="184"/>
      <c r="AU240" s="184"/>
      <c r="AV240" s="184"/>
      <c r="AW240" s="184"/>
      <c r="AX240" s="184"/>
      <c r="AY240" s="184"/>
      <c r="AZ240" s="184"/>
      <c r="BA240" s="184"/>
      <c r="BB240" s="184"/>
      <c r="BC240" s="184"/>
      <c r="BD240" s="184"/>
      <c r="BE240" s="184"/>
      <c r="BF240" s="184"/>
      <c r="BG240" s="184"/>
      <c r="BH240" s="184"/>
      <c r="BI240" s="184"/>
      <c r="BJ240" s="184"/>
      <c r="BK240" s="184"/>
      <c r="BL240" s="184"/>
      <c r="BM240" s="184"/>
      <c r="BN240" s="184"/>
      <c r="BO240" s="184"/>
      <c r="BP240" s="184"/>
      <c r="BQ240" s="184"/>
      <c r="BR240" s="184"/>
      <c r="BS240" s="184"/>
      <c r="BT240" s="184"/>
      <c r="BU240" s="184"/>
      <c r="BV240" s="184"/>
      <c r="BW240" s="184"/>
      <c r="BX240" s="30" t="s">
        <v>175</v>
      </c>
      <c r="BY240" s="31"/>
      <c r="BZ240" s="31"/>
      <c r="CA240" s="31"/>
      <c r="CB240" s="31"/>
      <c r="CC240" s="31"/>
      <c r="CD240" s="31"/>
      <c r="CE240" s="79"/>
      <c r="CF240" s="79" t="s">
        <v>176</v>
      </c>
      <c r="CG240" s="123"/>
      <c r="CH240" s="123"/>
      <c r="CI240" s="123"/>
      <c r="CJ240" s="123"/>
      <c r="CK240" s="123"/>
      <c r="CL240" s="123"/>
      <c r="CM240" s="123"/>
      <c r="CN240" s="123"/>
      <c r="CO240" s="123"/>
      <c r="CP240" s="123"/>
      <c r="CQ240" s="123"/>
      <c r="CR240" s="123"/>
      <c r="CS240" s="123" t="s">
        <v>371</v>
      </c>
      <c r="CT240" s="123"/>
      <c r="CU240" s="123"/>
      <c r="CV240" s="123"/>
      <c r="CW240" s="123"/>
      <c r="CX240" s="123"/>
      <c r="CY240" s="123"/>
      <c r="CZ240" s="123"/>
      <c r="DA240" s="123"/>
      <c r="DB240" s="123"/>
      <c r="DC240" s="123"/>
      <c r="DD240" s="123"/>
      <c r="DE240" s="123"/>
      <c r="DF240" s="123"/>
      <c r="DG240" s="123"/>
      <c r="DH240" s="123"/>
      <c r="DI240" s="123"/>
      <c r="DJ240" s="123"/>
      <c r="DK240" s="123"/>
      <c r="DL240" s="123"/>
      <c r="DM240" s="123"/>
      <c r="DN240" s="123"/>
      <c r="DO240" s="123"/>
      <c r="DP240" s="123"/>
      <c r="DQ240" s="123"/>
      <c r="DR240" s="123"/>
      <c r="DS240" s="123"/>
      <c r="DT240" s="123"/>
      <c r="DU240" s="123"/>
      <c r="DV240" s="123"/>
      <c r="DW240" s="123"/>
      <c r="DX240" s="123"/>
      <c r="DY240" s="123"/>
      <c r="DZ240" s="123"/>
      <c r="EA240" s="123"/>
      <c r="EB240" s="123"/>
      <c r="EC240" s="123"/>
      <c r="ED240" s="123"/>
      <c r="EE240" s="123"/>
      <c r="EF240" s="123"/>
      <c r="EG240" s="123"/>
      <c r="EH240" s="123"/>
      <c r="EI240" s="123"/>
      <c r="EJ240" s="123"/>
      <c r="EK240" s="123"/>
      <c r="EL240" s="123"/>
      <c r="EM240" s="123"/>
      <c r="EN240" s="123"/>
      <c r="EO240" s="123"/>
      <c r="EP240" s="123"/>
      <c r="EQ240" s="123"/>
      <c r="ER240" s="123"/>
      <c r="ES240" s="80"/>
      <c r="ET240" s="31"/>
      <c r="EU240" s="31"/>
      <c r="EV240" s="31"/>
      <c r="EW240" s="31"/>
      <c r="EX240" s="31"/>
      <c r="EY240" s="31"/>
      <c r="EZ240" s="31"/>
      <c r="FA240" s="31"/>
      <c r="FB240" s="31"/>
      <c r="FC240" s="31"/>
      <c r="FD240" s="31"/>
      <c r="FE240" s="32"/>
    </row>
    <row r="241" hidden="1">
      <c r="A241" s="184" t="s">
        <v>372</v>
      </c>
      <c r="B241" s="184"/>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184"/>
      <c r="AR241" s="184"/>
      <c r="AS241" s="184"/>
      <c r="AT241" s="184"/>
      <c r="AU241" s="184"/>
      <c r="AV241" s="184"/>
      <c r="AW241" s="184"/>
      <c r="AX241" s="184"/>
      <c r="AY241" s="184"/>
      <c r="AZ241" s="184"/>
      <c r="BA241" s="184"/>
      <c r="BB241" s="184"/>
      <c r="BC241" s="184"/>
      <c r="BD241" s="184"/>
      <c r="BE241" s="184"/>
      <c r="BF241" s="184"/>
      <c r="BG241" s="184"/>
      <c r="BH241" s="184"/>
      <c r="BI241" s="184"/>
      <c r="BJ241" s="184"/>
      <c r="BK241" s="184"/>
      <c r="BL241" s="184"/>
      <c r="BM241" s="184"/>
      <c r="BN241" s="184"/>
      <c r="BO241" s="184"/>
      <c r="BP241" s="184"/>
      <c r="BQ241" s="184"/>
      <c r="BR241" s="184"/>
      <c r="BS241" s="184"/>
      <c r="BT241" s="184"/>
      <c r="BU241" s="184"/>
      <c r="BV241" s="184"/>
      <c r="BW241" s="184"/>
      <c r="BX241" s="30" t="s">
        <v>175</v>
      </c>
      <c r="BY241" s="31"/>
      <c r="BZ241" s="31"/>
      <c r="CA241" s="31"/>
      <c r="CB241" s="31"/>
      <c r="CC241" s="31"/>
      <c r="CD241" s="31"/>
      <c r="CE241" s="79"/>
      <c r="CF241" s="79" t="s">
        <v>176</v>
      </c>
      <c r="CG241" s="123"/>
      <c r="CH241" s="123"/>
      <c r="CI241" s="123"/>
      <c r="CJ241" s="123"/>
      <c r="CK241" s="123"/>
      <c r="CL241" s="123"/>
      <c r="CM241" s="123"/>
      <c r="CN241" s="123"/>
      <c r="CO241" s="123"/>
      <c r="CP241" s="123"/>
      <c r="CQ241" s="123"/>
      <c r="CR241" s="123"/>
      <c r="CS241" s="123" t="s">
        <v>373</v>
      </c>
      <c r="CT241" s="123"/>
      <c r="CU241" s="123"/>
      <c r="CV241" s="123"/>
      <c r="CW241" s="123"/>
      <c r="CX241" s="123"/>
      <c r="CY241" s="123"/>
      <c r="CZ241" s="123"/>
      <c r="DA241" s="123"/>
      <c r="DB241" s="123"/>
      <c r="DC241" s="123"/>
      <c r="DD241" s="123"/>
      <c r="DE241" s="123"/>
      <c r="DF241" s="123"/>
      <c r="DG241" s="123"/>
      <c r="DH241" s="123"/>
      <c r="DI241" s="123"/>
      <c r="DJ241" s="123"/>
      <c r="DK241" s="123"/>
      <c r="DL241" s="123"/>
      <c r="DM241" s="123"/>
      <c r="DN241" s="123"/>
      <c r="DO241" s="123"/>
      <c r="DP241" s="123"/>
      <c r="DQ241" s="123"/>
      <c r="DR241" s="123"/>
      <c r="DS241" s="123"/>
      <c r="DT241" s="123"/>
      <c r="DU241" s="123"/>
      <c r="DV241" s="123"/>
      <c r="DW241" s="123"/>
      <c r="DX241" s="123"/>
      <c r="DY241" s="123"/>
      <c r="DZ241" s="123"/>
      <c r="EA241" s="123"/>
      <c r="EB241" s="123"/>
      <c r="EC241" s="123"/>
      <c r="ED241" s="123"/>
      <c r="EE241" s="123"/>
      <c r="EF241" s="123"/>
      <c r="EG241" s="123"/>
      <c r="EH241" s="123"/>
      <c r="EI241" s="123"/>
      <c r="EJ241" s="123"/>
      <c r="EK241" s="123"/>
      <c r="EL241" s="123"/>
      <c r="EM241" s="123"/>
      <c r="EN241" s="123"/>
      <c r="EO241" s="123"/>
      <c r="EP241" s="123"/>
      <c r="EQ241" s="123"/>
      <c r="ER241" s="123"/>
      <c r="ES241" s="80"/>
      <c r="ET241" s="31"/>
      <c r="EU241" s="31"/>
      <c r="EV241" s="31"/>
      <c r="EW241" s="31"/>
      <c r="EX241" s="31"/>
      <c r="EY241" s="31"/>
      <c r="EZ241" s="31"/>
      <c r="FA241" s="31"/>
      <c r="FB241" s="31"/>
      <c r="FC241" s="31"/>
      <c r="FD241" s="31"/>
      <c r="FE241" s="32"/>
    </row>
    <row r="242" hidden="1">
      <c r="A242" s="184" t="s">
        <v>374</v>
      </c>
      <c r="B242" s="184"/>
      <c r="C242" s="184"/>
      <c r="D242" s="184"/>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184"/>
      <c r="AR242" s="184"/>
      <c r="AS242" s="184"/>
      <c r="AT242" s="184"/>
      <c r="AU242" s="184"/>
      <c r="AV242" s="184"/>
      <c r="AW242" s="184"/>
      <c r="AX242" s="184"/>
      <c r="AY242" s="184"/>
      <c r="AZ242" s="184"/>
      <c r="BA242" s="184"/>
      <c r="BB242" s="184"/>
      <c r="BC242" s="184"/>
      <c r="BD242" s="184"/>
      <c r="BE242" s="184"/>
      <c r="BF242" s="184"/>
      <c r="BG242" s="184"/>
      <c r="BH242" s="184"/>
      <c r="BI242" s="184"/>
      <c r="BJ242" s="184"/>
      <c r="BK242" s="184"/>
      <c r="BL242" s="184"/>
      <c r="BM242" s="184"/>
      <c r="BN242" s="184"/>
      <c r="BO242" s="184"/>
      <c r="BP242" s="184"/>
      <c r="BQ242" s="184"/>
      <c r="BR242" s="184"/>
      <c r="BS242" s="184"/>
      <c r="BT242" s="184"/>
      <c r="BU242" s="184"/>
      <c r="BV242" s="184"/>
      <c r="BW242" s="184"/>
      <c r="BX242" s="30" t="s">
        <v>175</v>
      </c>
      <c r="BY242" s="31"/>
      <c r="BZ242" s="31"/>
      <c r="CA242" s="31"/>
      <c r="CB242" s="31"/>
      <c r="CC242" s="31"/>
      <c r="CD242" s="31"/>
      <c r="CE242" s="79"/>
      <c r="CF242" s="79" t="s">
        <v>176</v>
      </c>
      <c r="CG242" s="123"/>
      <c r="CH242" s="123"/>
      <c r="CI242" s="123"/>
      <c r="CJ242" s="123"/>
      <c r="CK242" s="123"/>
      <c r="CL242" s="123"/>
      <c r="CM242" s="123"/>
      <c r="CN242" s="123"/>
      <c r="CO242" s="123"/>
      <c r="CP242" s="123"/>
      <c r="CQ242" s="123"/>
      <c r="CR242" s="123"/>
      <c r="CS242" s="123" t="s">
        <v>366</v>
      </c>
      <c r="CT242" s="123"/>
      <c r="CU242" s="123"/>
      <c r="CV242" s="123"/>
      <c r="CW242" s="123"/>
      <c r="CX242" s="123"/>
      <c r="CY242" s="123"/>
      <c r="CZ242" s="123"/>
      <c r="DA242" s="123"/>
      <c r="DB242" s="123"/>
      <c r="DC242" s="123"/>
      <c r="DD242" s="123"/>
      <c r="DE242" s="123"/>
      <c r="DF242" s="123"/>
      <c r="DG242" s="123"/>
      <c r="DH242" s="123"/>
      <c r="DI242" s="123"/>
      <c r="DJ242" s="123"/>
      <c r="DK242" s="123"/>
      <c r="DL242" s="123"/>
      <c r="DM242" s="123"/>
      <c r="DN242" s="123"/>
      <c r="DO242" s="123"/>
      <c r="DP242" s="123"/>
      <c r="DQ242" s="123"/>
      <c r="DR242" s="123"/>
      <c r="DS242" s="123"/>
      <c r="DT242" s="123"/>
      <c r="DU242" s="123"/>
      <c r="DV242" s="123"/>
      <c r="DW242" s="123"/>
      <c r="DX242" s="123"/>
      <c r="DY242" s="123"/>
      <c r="DZ242" s="123"/>
      <c r="EA242" s="123"/>
      <c r="EB242" s="123"/>
      <c r="EC242" s="123"/>
      <c r="ED242" s="123"/>
      <c r="EE242" s="123"/>
      <c r="EF242" s="123"/>
      <c r="EG242" s="123"/>
      <c r="EH242" s="123"/>
      <c r="EI242" s="123"/>
      <c r="EJ242" s="123"/>
      <c r="EK242" s="123"/>
      <c r="EL242" s="123"/>
      <c r="EM242" s="123"/>
      <c r="EN242" s="123"/>
      <c r="EO242" s="123"/>
      <c r="EP242" s="123"/>
      <c r="EQ242" s="123"/>
      <c r="ER242" s="123"/>
      <c r="ES242" s="80"/>
      <c r="ET242" s="31"/>
      <c r="EU242" s="31"/>
      <c r="EV242" s="31"/>
      <c r="EW242" s="31"/>
      <c r="EX242" s="31"/>
      <c r="EY242" s="31"/>
      <c r="EZ242" s="31"/>
      <c r="FA242" s="31"/>
      <c r="FB242" s="31"/>
      <c r="FC242" s="31"/>
      <c r="FD242" s="31"/>
      <c r="FE242" s="32"/>
    </row>
    <row r="243" hidden="1">
      <c r="A243" s="184" t="s">
        <v>375</v>
      </c>
      <c r="B243" s="184"/>
      <c r="C243" s="184"/>
      <c r="D243" s="184"/>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184"/>
      <c r="AX243" s="184"/>
      <c r="AY243" s="184"/>
      <c r="AZ243" s="184"/>
      <c r="BA243" s="184"/>
      <c r="BB243" s="184"/>
      <c r="BC243" s="184"/>
      <c r="BD243" s="184"/>
      <c r="BE243" s="184"/>
      <c r="BF243" s="184"/>
      <c r="BG243" s="184"/>
      <c r="BH243" s="184"/>
      <c r="BI243" s="184"/>
      <c r="BJ243" s="184"/>
      <c r="BK243" s="184"/>
      <c r="BL243" s="184"/>
      <c r="BM243" s="184"/>
      <c r="BN243" s="184"/>
      <c r="BO243" s="184"/>
      <c r="BP243" s="184"/>
      <c r="BQ243" s="184"/>
      <c r="BR243" s="184"/>
      <c r="BS243" s="184"/>
      <c r="BT243" s="184"/>
      <c r="BU243" s="184"/>
      <c r="BV243" s="184"/>
      <c r="BW243" s="184"/>
      <c r="BX243" s="30" t="s">
        <v>175</v>
      </c>
      <c r="BY243" s="31"/>
      <c r="BZ243" s="31"/>
      <c r="CA243" s="31"/>
      <c r="CB243" s="31"/>
      <c r="CC243" s="31"/>
      <c r="CD243" s="31"/>
      <c r="CE243" s="79"/>
      <c r="CF243" s="79" t="s">
        <v>176</v>
      </c>
      <c r="CG243" s="123"/>
      <c r="CH243" s="123"/>
      <c r="CI243" s="123"/>
      <c r="CJ243" s="123"/>
      <c r="CK243" s="123"/>
      <c r="CL243" s="123"/>
      <c r="CM243" s="123"/>
      <c r="CN243" s="123"/>
      <c r="CO243" s="123"/>
      <c r="CP243" s="123"/>
      <c r="CQ243" s="123"/>
      <c r="CR243" s="123"/>
      <c r="CS243" s="123" t="s">
        <v>376</v>
      </c>
      <c r="CT243" s="123"/>
      <c r="CU243" s="123"/>
      <c r="CV243" s="123"/>
      <c r="CW243" s="123"/>
      <c r="CX243" s="123"/>
      <c r="CY243" s="123"/>
      <c r="CZ243" s="123"/>
      <c r="DA243" s="123"/>
      <c r="DB243" s="123"/>
      <c r="DC243" s="123"/>
      <c r="DD243" s="123"/>
      <c r="DE243" s="123"/>
      <c r="DF243" s="123"/>
      <c r="DG243" s="123"/>
      <c r="DH243" s="123"/>
      <c r="DI243" s="123"/>
      <c r="DJ243" s="123"/>
      <c r="DK243" s="123"/>
      <c r="DL243" s="123"/>
      <c r="DM243" s="123"/>
      <c r="DN243" s="123"/>
      <c r="DO243" s="123"/>
      <c r="DP243" s="123"/>
      <c r="DQ243" s="123"/>
      <c r="DR243" s="123"/>
      <c r="DS243" s="123"/>
      <c r="DT243" s="123"/>
      <c r="DU243" s="123"/>
      <c r="DV243" s="123"/>
      <c r="DW243" s="123"/>
      <c r="DX243" s="123"/>
      <c r="DY243" s="123"/>
      <c r="DZ243" s="123"/>
      <c r="EA243" s="123"/>
      <c r="EB243" s="123"/>
      <c r="EC243" s="123"/>
      <c r="ED243" s="123"/>
      <c r="EE243" s="123"/>
      <c r="EF243" s="123"/>
      <c r="EG243" s="123"/>
      <c r="EH243" s="123"/>
      <c r="EI243" s="123"/>
      <c r="EJ243" s="123"/>
      <c r="EK243" s="123"/>
      <c r="EL243" s="123"/>
      <c r="EM243" s="123"/>
      <c r="EN243" s="123"/>
      <c r="EO243" s="123"/>
      <c r="EP243" s="123"/>
      <c r="EQ243" s="123"/>
      <c r="ER243" s="123"/>
      <c r="ES243" s="80"/>
      <c r="ET243" s="31"/>
      <c r="EU243" s="31"/>
      <c r="EV243" s="31"/>
      <c r="EW243" s="31"/>
      <c r="EX243" s="31"/>
      <c r="EY243" s="31"/>
      <c r="EZ243" s="31"/>
      <c r="FA243" s="31"/>
      <c r="FB243" s="31"/>
      <c r="FC243" s="31"/>
      <c r="FD243" s="31"/>
      <c r="FE243" s="32"/>
    </row>
    <row r="244" ht="22.5" customHeight="1">
      <c r="A244" s="100" t="s">
        <v>177</v>
      </c>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101"/>
      <c r="BV244" s="101"/>
      <c r="BW244" s="101"/>
      <c r="BX244" s="30" t="s">
        <v>178</v>
      </c>
      <c r="BY244" s="31"/>
      <c r="BZ244" s="31"/>
      <c r="CA244" s="31"/>
      <c r="CB244" s="31"/>
      <c r="CC244" s="31"/>
      <c r="CD244" s="31"/>
      <c r="CE244" s="79"/>
      <c r="CF244" s="79" t="s">
        <v>59</v>
      </c>
      <c r="CG244" s="123"/>
      <c r="CH244" s="123"/>
      <c r="CI244" s="123"/>
      <c r="CJ244" s="123"/>
      <c r="CK244" s="123"/>
      <c r="CL244" s="123"/>
      <c r="CM244" s="123"/>
      <c r="CN244" s="123"/>
      <c r="CO244" s="123"/>
      <c r="CP244" s="123"/>
      <c r="CQ244" s="123"/>
      <c r="CR244" s="123"/>
      <c r="CS244" s="123"/>
      <c r="CT244" s="123"/>
      <c r="CU244" s="123"/>
      <c r="CV244" s="123"/>
      <c r="CW244" s="123"/>
      <c r="CX244" s="123"/>
      <c r="CY244" s="123"/>
      <c r="CZ244" s="123"/>
      <c r="DA244" s="123"/>
      <c r="DB244" s="123"/>
      <c r="DC244" s="123"/>
      <c r="DD244" s="123"/>
      <c r="DE244" s="123"/>
      <c r="DF244" s="126"/>
      <c r="DG244" s="126"/>
      <c r="DH244" s="126"/>
      <c r="DI244" s="126"/>
      <c r="DJ244" s="126"/>
      <c r="DK244" s="126"/>
      <c r="DL244" s="126"/>
      <c r="DM244" s="126"/>
      <c r="DN244" s="126"/>
      <c r="DO244" s="126"/>
      <c r="DP244" s="126"/>
      <c r="DQ244" s="126"/>
      <c r="DR244" s="126"/>
      <c r="DS244" s="126"/>
      <c r="DT244" s="126"/>
      <c r="DU244" s="126"/>
      <c r="DV244" s="126"/>
      <c r="DW244" s="126"/>
      <c r="DX244" s="126"/>
      <c r="DY244" s="126"/>
      <c r="DZ244" s="126"/>
      <c r="EA244" s="126"/>
      <c r="EB244" s="126"/>
      <c r="EC244" s="126"/>
      <c r="ED244" s="126"/>
      <c r="EE244" s="126"/>
      <c r="EF244" s="126"/>
      <c r="EG244" s="126"/>
      <c r="EH244" s="126"/>
      <c r="EI244" s="126"/>
      <c r="EJ244" s="126"/>
      <c r="EK244" s="126"/>
      <c r="EL244" s="126"/>
      <c r="EM244" s="126"/>
      <c r="EN244" s="126"/>
      <c r="EO244" s="126"/>
      <c r="EP244" s="126"/>
      <c r="EQ244" s="126"/>
      <c r="ER244" s="126"/>
      <c r="ES244" s="88" t="s">
        <v>59</v>
      </c>
      <c r="ET244" s="89"/>
      <c r="EU244" s="89"/>
      <c r="EV244" s="89"/>
      <c r="EW244" s="89"/>
      <c r="EX244" s="89"/>
      <c r="EY244" s="89"/>
      <c r="EZ244" s="89"/>
      <c r="FA244" s="89"/>
      <c r="FB244" s="89"/>
      <c r="FC244" s="89"/>
      <c r="FD244" s="89"/>
      <c r="FE244" s="90"/>
    </row>
    <row r="245" ht="11.25" customHeight="1">
      <c r="A245" s="170" t="s">
        <v>179</v>
      </c>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02" t="s">
        <v>180</v>
      </c>
      <c r="BY245" s="103"/>
      <c r="BZ245" s="103"/>
      <c r="CA245" s="103"/>
      <c r="CB245" s="103"/>
      <c r="CC245" s="103"/>
      <c r="CD245" s="103"/>
      <c r="CE245" s="104"/>
      <c r="CF245" s="79" t="s">
        <v>181</v>
      </c>
      <c r="CG245" s="123"/>
      <c r="CH245" s="123"/>
      <c r="CI245" s="123"/>
      <c r="CJ245" s="123"/>
      <c r="CK245" s="123"/>
      <c r="CL245" s="123"/>
      <c r="CM245" s="123"/>
      <c r="CN245" s="123"/>
      <c r="CO245" s="123"/>
      <c r="CP245" s="123"/>
      <c r="CQ245" s="123"/>
      <c r="CR245" s="123"/>
      <c r="CS245" s="123"/>
      <c r="CT245" s="123"/>
      <c r="CU245" s="123"/>
      <c r="CV245" s="123"/>
      <c r="CW245" s="123"/>
      <c r="CX245" s="123"/>
      <c r="CY245" s="123"/>
      <c r="CZ245" s="123"/>
      <c r="DA245" s="123"/>
      <c r="DB245" s="123"/>
      <c r="DC245" s="123"/>
      <c r="DD245" s="123"/>
      <c r="DE245" s="123"/>
      <c r="DF245" s="125">
        <f>SUM(DF246:DR248)</f>
        <v>0</v>
      </c>
      <c r="DG245" s="125"/>
      <c r="DH245" s="125"/>
      <c r="DI245" s="125"/>
      <c r="DJ245" s="125"/>
      <c r="DK245" s="125"/>
      <c r="DL245" s="125"/>
      <c r="DM245" s="125"/>
      <c r="DN245" s="125"/>
      <c r="DO245" s="125"/>
      <c r="DP245" s="125"/>
      <c r="DQ245" s="125"/>
      <c r="DR245" s="125"/>
      <c r="DS245" s="125"/>
      <c r="DT245" s="125"/>
      <c r="DU245" s="125"/>
      <c r="DV245" s="125"/>
      <c r="DW245" s="125"/>
      <c r="DX245" s="125"/>
      <c r="DY245" s="125"/>
      <c r="DZ245" s="125"/>
      <c r="EA245" s="125"/>
      <c r="EB245" s="125"/>
      <c r="EC245" s="125"/>
      <c r="ED245" s="125"/>
      <c r="EE245" s="125"/>
      <c r="EF245" s="125"/>
      <c r="EG245" s="125"/>
      <c r="EH245" s="125"/>
      <c r="EI245" s="125"/>
      <c r="EJ245" s="125"/>
      <c r="EK245" s="125"/>
      <c r="EL245" s="125"/>
      <c r="EM245" s="125"/>
      <c r="EN245" s="125"/>
      <c r="EO245" s="125"/>
      <c r="EP245" s="125"/>
      <c r="EQ245" s="125"/>
      <c r="ER245" s="125"/>
      <c r="ES245" s="88"/>
      <c r="ET245" s="89"/>
      <c r="EU245" s="89"/>
      <c r="EV245" s="89"/>
      <c r="EW245" s="89"/>
      <c r="EX245" s="89"/>
      <c r="EY245" s="89"/>
      <c r="EZ245" s="89"/>
      <c r="FA245" s="89"/>
      <c r="FB245" s="89"/>
      <c r="FC245" s="89"/>
      <c r="FD245" s="89"/>
      <c r="FE245" s="90"/>
    </row>
    <row r="246" ht="9.75" customHeight="1">
      <c r="A246" s="182" t="s">
        <v>377</v>
      </c>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c r="AC246" s="182"/>
      <c r="AD246" s="182"/>
      <c r="AE246" s="182"/>
      <c r="AF246" s="182"/>
      <c r="AG246" s="182"/>
      <c r="AH246" s="182"/>
      <c r="AI246" s="182"/>
      <c r="AJ246" s="182"/>
      <c r="AK246" s="182"/>
      <c r="AL246" s="182"/>
      <c r="AM246" s="182"/>
      <c r="AN246" s="182"/>
      <c r="AO246" s="182"/>
      <c r="AP246" s="182"/>
      <c r="AQ246" s="182"/>
      <c r="AR246" s="182"/>
      <c r="AS246" s="182"/>
      <c r="AT246" s="182"/>
      <c r="AU246" s="182"/>
      <c r="AV246" s="182"/>
      <c r="AW246" s="182"/>
      <c r="AX246" s="182"/>
      <c r="AY246" s="182"/>
      <c r="AZ246" s="182"/>
      <c r="BA246" s="182"/>
      <c r="BB246" s="182"/>
      <c r="BC246" s="182"/>
      <c r="BD246" s="182"/>
      <c r="BE246" s="182"/>
      <c r="BF246" s="182"/>
      <c r="BG246" s="182"/>
      <c r="BH246" s="182"/>
      <c r="BI246" s="182"/>
      <c r="BJ246" s="182"/>
      <c r="BK246" s="182"/>
      <c r="BL246" s="182"/>
      <c r="BM246" s="182"/>
      <c r="BN246" s="182"/>
      <c r="BO246" s="182"/>
      <c r="BP246" s="182"/>
      <c r="BQ246" s="182"/>
      <c r="BR246" s="182"/>
      <c r="BS246" s="182"/>
      <c r="BT246" s="182"/>
      <c r="BU246" s="182"/>
      <c r="BV246" s="182"/>
      <c r="BW246" s="182"/>
      <c r="BX246" s="30" t="s">
        <v>180</v>
      </c>
      <c r="BY246" s="31"/>
      <c r="BZ246" s="31"/>
      <c r="CA246" s="31"/>
      <c r="CB246" s="31"/>
      <c r="CC246" s="31"/>
      <c r="CD246" s="31"/>
      <c r="CE246" s="79"/>
      <c r="CF246" s="79" t="s">
        <v>181</v>
      </c>
      <c r="CG246" s="123"/>
      <c r="CH246" s="123"/>
      <c r="CI246" s="123"/>
      <c r="CJ246" s="123"/>
      <c r="CK246" s="123"/>
      <c r="CL246" s="123"/>
      <c r="CM246" s="123"/>
      <c r="CN246" s="123"/>
      <c r="CO246" s="123"/>
      <c r="CP246" s="123"/>
      <c r="CQ246" s="123"/>
      <c r="CR246" s="123"/>
      <c r="CS246" s="123" t="s">
        <v>206</v>
      </c>
      <c r="CT246" s="123"/>
      <c r="CU246" s="123"/>
      <c r="CV246" s="123"/>
      <c r="CW246" s="123"/>
      <c r="CX246" s="123"/>
      <c r="CY246" s="123"/>
      <c r="CZ246" s="123"/>
      <c r="DA246" s="123"/>
      <c r="DB246" s="123"/>
      <c r="DC246" s="123"/>
      <c r="DD246" s="123"/>
      <c r="DE246" s="123"/>
      <c r="DF246" s="126"/>
      <c r="DG246" s="126"/>
      <c r="DH246" s="126"/>
      <c r="DI246" s="126"/>
      <c r="DJ246" s="126"/>
      <c r="DK246" s="126"/>
      <c r="DL246" s="126"/>
      <c r="DM246" s="126"/>
      <c r="DN246" s="126"/>
      <c r="DO246" s="126"/>
      <c r="DP246" s="126"/>
      <c r="DQ246" s="126"/>
      <c r="DR246" s="126"/>
      <c r="DS246" s="126"/>
      <c r="DT246" s="126"/>
      <c r="DU246" s="126"/>
      <c r="DV246" s="126"/>
      <c r="DW246" s="126"/>
      <c r="DX246" s="126"/>
      <c r="DY246" s="126"/>
      <c r="DZ246" s="126"/>
      <c r="EA246" s="126"/>
      <c r="EB246" s="126"/>
      <c r="EC246" s="126"/>
      <c r="ED246" s="126"/>
      <c r="EE246" s="126"/>
      <c r="EF246" s="126"/>
      <c r="EG246" s="126"/>
      <c r="EH246" s="126"/>
      <c r="EI246" s="126"/>
      <c r="EJ246" s="126"/>
      <c r="EK246" s="126"/>
      <c r="EL246" s="126"/>
      <c r="EM246" s="126"/>
      <c r="EN246" s="126"/>
      <c r="EO246" s="126"/>
      <c r="EP246" s="126"/>
      <c r="EQ246" s="126"/>
      <c r="ER246" s="126"/>
      <c r="ES246" s="88" t="s">
        <v>332</v>
      </c>
      <c r="ET246" s="89"/>
      <c r="EU246" s="89"/>
      <c r="EV246" s="89"/>
      <c r="EW246" s="89"/>
      <c r="EX246" s="89"/>
      <c r="EY246" s="89"/>
      <c r="EZ246" s="89"/>
      <c r="FA246" s="89"/>
      <c r="FB246" s="89"/>
      <c r="FC246" s="89"/>
      <c r="FD246" s="89"/>
      <c r="FE246" s="90"/>
    </row>
    <row r="247" ht="10.5" hidden="1" customHeight="1">
      <c r="A247" s="182" t="s">
        <v>370</v>
      </c>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2"/>
      <c r="AY247" s="182"/>
      <c r="AZ247" s="182"/>
      <c r="BA247" s="182"/>
      <c r="BB247" s="182"/>
      <c r="BC247" s="182"/>
      <c r="BD247" s="182"/>
      <c r="BE247" s="182"/>
      <c r="BF247" s="182"/>
      <c r="BG247" s="182"/>
      <c r="BH247" s="182"/>
      <c r="BI247" s="182"/>
      <c r="BJ247" s="182"/>
      <c r="BK247" s="182"/>
      <c r="BL247" s="182"/>
      <c r="BM247" s="182"/>
      <c r="BN247" s="182"/>
      <c r="BO247" s="182"/>
      <c r="BP247" s="182"/>
      <c r="BQ247" s="182"/>
      <c r="BR247" s="182"/>
      <c r="BS247" s="182"/>
      <c r="BT247" s="182"/>
      <c r="BU247" s="182"/>
      <c r="BV247" s="182"/>
      <c r="BW247" s="182"/>
      <c r="BX247" s="30" t="s">
        <v>180</v>
      </c>
      <c r="BY247" s="31"/>
      <c r="BZ247" s="31"/>
      <c r="CA247" s="31"/>
      <c r="CB247" s="31"/>
      <c r="CC247" s="31"/>
      <c r="CD247" s="31"/>
      <c r="CE247" s="79"/>
      <c r="CF247" s="79" t="s">
        <v>181</v>
      </c>
      <c r="CG247" s="123"/>
      <c r="CH247" s="123"/>
      <c r="CI247" s="123"/>
      <c r="CJ247" s="123"/>
      <c r="CK247" s="123"/>
      <c r="CL247" s="123"/>
      <c r="CM247" s="123"/>
      <c r="CN247" s="123"/>
      <c r="CO247" s="123"/>
      <c r="CP247" s="123"/>
      <c r="CQ247" s="123"/>
      <c r="CR247" s="123"/>
      <c r="CS247" s="123" t="s">
        <v>371</v>
      </c>
      <c r="CT247" s="123"/>
      <c r="CU247" s="123"/>
      <c r="CV247" s="123"/>
      <c r="CW247" s="123"/>
      <c r="CX247" s="123"/>
      <c r="CY247" s="123"/>
      <c r="CZ247" s="123"/>
      <c r="DA247" s="123"/>
      <c r="DB247" s="123"/>
      <c r="DC247" s="123"/>
      <c r="DD247" s="123"/>
      <c r="DE247" s="123"/>
      <c r="DF247" s="126"/>
      <c r="DG247" s="126"/>
      <c r="DH247" s="126"/>
      <c r="DI247" s="126"/>
      <c r="DJ247" s="126"/>
      <c r="DK247" s="126"/>
      <c r="DL247" s="126"/>
      <c r="DM247" s="126"/>
      <c r="DN247" s="126"/>
      <c r="DO247" s="126"/>
      <c r="DP247" s="126"/>
      <c r="DQ247" s="126"/>
      <c r="DR247" s="126"/>
      <c r="DS247" s="126"/>
      <c r="DT247" s="126"/>
      <c r="DU247" s="126"/>
      <c r="DV247" s="126"/>
      <c r="DW247" s="126"/>
      <c r="DX247" s="126"/>
      <c r="DY247" s="126"/>
      <c r="DZ247" s="126"/>
      <c r="EA247" s="126"/>
      <c r="EB247" s="126"/>
      <c r="EC247" s="126"/>
      <c r="ED247" s="126"/>
      <c r="EE247" s="126"/>
      <c r="EF247" s="126"/>
      <c r="EG247" s="126"/>
      <c r="EH247" s="126"/>
      <c r="EI247" s="126"/>
      <c r="EJ247" s="126"/>
      <c r="EK247" s="126"/>
      <c r="EL247" s="126"/>
      <c r="EM247" s="126"/>
      <c r="EN247" s="126"/>
      <c r="EO247" s="126"/>
      <c r="EP247" s="126"/>
      <c r="EQ247" s="126"/>
      <c r="ER247" s="126"/>
      <c r="ES247" s="88" t="s">
        <v>332</v>
      </c>
      <c r="ET247" s="89"/>
      <c r="EU247" s="89"/>
      <c r="EV247" s="89"/>
      <c r="EW247" s="89"/>
      <c r="EX247" s="89"/>
      <c r="EY247" s="89"/>
      <c r="EZ247" s="89"/>
      <c r="FA247" s="89"/>
      <c r="FB247" s="89"/>
      <c r="FC247" s="89"/>
      <c r="FD247" s="89"/>
      <c r="FE247" s="90"/>
    </row>
    <row r="248" ht="11.25" hidden="1" customHeight="1">
      <c r="A248" s="182" t="s">
        <v>378</v>
      </c>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2"/>
      <c r="AY248" s="182"/>
      <c r="AZ248" s="182"/>
      <c r="BA248" s="182"/>
      <c r="BB248" s="182"/>
      <c r="BC248" s="182"/>
      <c r="BD248" s="182"/>
      <c r="BE248" s="182"/>
      <c r="BF248" s="182"/>
      <c r="BG248" s="182"/>
      <c r="BH248" s="182"/>
      <c r="BI248" s="182"/>
      <c r="BJ248" s="182"/>
      <c r="BK248" s="182"/>
      <c r="BL248" s="182"/>
      <c r="BM248" s="182"/>
      <c r="BN248" s="182"/>
      <c r="BO248" s="182"/>
      <c r="BP248" s="182"/>
      <c r="BQ248" s="182"/>
      <c r="BR248" s="182"/>
      <c r="BS248" s="182"/>
      <c r="BT248" s="182"/>
      <c r="BU248" s="182"/>
      <c r="BV248" s="182"/>
      <c r="BW248" s="182"/>
      <c r="BX248" s="143" t="s">
        <v>180</v>
      </c>
      <c r="BY248" s="25"/>
      <c r="BZ248" s="25"/>
      <c r="CA248" s="25"/>
      <c r="CB248" s="25"/>
      <c r="CC248" s="25"/>
      <c r="CD248" s="25"/>
      <c r="CE248" s="144"/>
      <c r="CF248" s="79" t="s">
        <v>181</v>
      </c>
      <c r="CG248" s="123"/>
      <c r="CH248" s="123"/>
      <c r="CI248" s="123"/>
      <c r="CJ248" s="123"/>
      <c r="CK248" s="123"/>
      <c r="CL248" s="123"/>
      <c r="CM248" s="123"/>
      <c r="CN248" s="123"/>
      <c r="CO248" s="123"/>
      <c r="CP248" s="123"/>
      <c r="CQ248" s="123"/>
      <c r="CR248" s="123"/>
      <c r="CS248" s="123" t="s">
        <v>379</v>
      </c>
      <c r="CT248" s="123"/>
      <c r="CU248" s="123"/>
      <c r="CV248" s="123"/>
      <c r="CW248" s="123"/>
      <c r="CX248" s="123"/>
      <c r="CY248" s="123"/>
      <c r="CZ248" s="123"/>
      <c r="DA248" s="123"/>
      <c r="DB248" s="123"/>
      <c r="DC248" s="123"/>
      <c r="DD248" s="123"/>
      <c r="DE248" s="123"/>
      <c r="DF248" s="126"/>
      <c r="DG248" s="126"/>
      <c r="DH248" s="126"/>
      <c r="DI248" s="126"/>
      <c r="DJ248" s="126"/>
      <c r="DK248" s="126"/>
      <c r="DL248" s="126"/>
      <c r="DM248" s="126"/>
      <c r="DN248" s="126"/>
      <c r="DO248" s="126"/>
      <c r="DP248" s="126"/>
      <c r="DQ248" s="126"/>
      <c r="DR248" s="126"/>
      <c r="DS248" s="126"/>
      <c r="DT248" s="126"/>
      <c r="DU248" s="126"/>
      <c r="DV248" s="126"/>
      <c r="DW248" s="126"/>
      <c r="DX248" s="126"/>
      <c r="DY248" s="126"/>
      <c r="DZ248" s="126"/>
      <c r="EA248" s="126"/>
      <c r="EB248" s="126"/>
      <c r="EC248" s="126"/>
      <c r="ED248" s="126"/>
      <c r="EE248" s="126"/>
      <c r="EF248" s="126"/>
      <c r="EG248" s="126"/>
      <c r="EH248" s="126"/>
      <c r="EI248" s="126"/>
      <c r="EJ248" s="126"/>
      <c r="EK248" s="126"/>
      <c r="EL248" s="126"/>
      <c r="EM248" s="126"/>
      <c r="EN248" s="126"/>
      <c r="EO248" s="126"/>
      <c r="EP248" s="126"/>
      <c r="EQ248" s="126"/>
      <c r="ER248" s="126"/>
      <c r="ES248" s="88"/>
      <c r="ET248" s="89"/>
      <c r="EU248" s="89"/>
      <c r="EV248" s="89"/>
      <c r="EW248" s="89"/>
      <c r="EX248" s="89"/>
      <c r="EY248" s="89"/>
      <c r="EZ248" s="89"/>
      <c r="FA248" s="89"/>
      <c r="FB248" s="89"/>
      <c r="FC248" s="89"/>
      <c r="FD248" s="89"/>
      <c r="FE248" s="90"/>
    </row>
    <row r="249">
      <c r="A249" s="170" t="s">
        <v>182</v>
      </c>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02" t="s">
        <v>183</v>
      </c>
      <c r="BY249" s="103"/>
      <c r="BZ249" s="103"/>
      <c r="CA249" s="103"/>
      <c r="CB249" s="103"/>
      <c r="CC249" s="103"/>
      <c r="CD249" s="103"/>
      <c r="CE249" s="104"/>
      <c r="CF249" s="79" t="s">
        <v>184</v>
      </c>
      <c r="CG249" s="123"/>
      <c r="CH249" s="123"/>
      <c r="CI249" s="123"/>
      <c r="CJ249" s="123"/>
      <c r="CK249" s="123"/>
      <c r="CL249" s="123"/>
      <c r="CM249" s="123"/>
      <c r="CN249" s="123"/>
      <c r="CO249" s="123"/>
      <c r="CP249" s="123"/>
      <c r="CQ249" s="123"/>
      <c r="CR249" s="123"/>
      <c r="CS249" s="123"/>
      <c r="CT249" s="123"/>
      <c r="CU249" s="123"/>
      <c r="CV249" s="123"/>
      <c r="CW249" s="123"/>
      <c r="CX249" s="123"/>
      <c r="CY249" s="123"/>
      <c r="CZ249" s="123"/>
      <c r="DA249" s="123"/>
      <c r="DB249" s="123"/>
      <c r="DC249" s="123"/>
      <c r="DD249" s="123"/>
      <c r="DE249" s="123"/>
      <c r="DF249" s="125">
        <f>SUM(DF251:DR252)</f>
        <v>0</v>
      </c>
      <c r="DG249" s="125"/>
      <c r="DH249" s="125"/>
      <c r="DI249" s="125"/>
      <c r="DJ249" s="125"/>
      <c r="DK249" s="125"/>
      <c r="DL249" s="125"/>
      <c r="DM249" s="125"/>
      <c r="DN249" s="125"/>
      <c r="DO249" s="125"/>
      <c r="DP249" s="125"/>
      <c r="DQ249" s="125"/>
      <c r="DR249" s="125"/>
      <c r="DS249" s="125"/>
      <c r="DT249" s="125"/>
      <c r="DU249" s="125"/>
      <c r="DV249" s="125"/>
      <c r="DW249" s="125"/>
      <c r="DX249" s="125"/>
      <c r="DY249" s="125"/>
      <c r="DZ249" s="125"/>
      <c r="EA249" s="125"/>
      <c r="EB249" s="125"/>
      <c r="EC249" s="125"/>
      <c r="ED249" s="125"/>
      <c r="EE249" s="125"/>
      <c r="EF249" s="125">
        <f>SUM(EF251:ER252)</f>
        <v>0</v>
      </c>
      <c r="EG249" s="125"/>
      <c r="EH249" s="125"/>
      <c r="EI249" s="125"/>
      <c r="EJ249" s="125"/>
      <c r="EK249" s="125"/>
      <c r="EL249" s="125"/>
      <c r="EM249" s="125"/>
      <c r="EN249" s="125"/>
      <c r="EO249" s="125"/>
      <c r="EP249" s="125"/>
      <c r="EQ249" s="125"/>
      <c r="ER249" s="125"/>
      <c r="ES249" s="88"/>
      <c r="ET249" s="89"/>
      <c r="EU249" s="89"/>
      <c r="EV249" s="89"/>
      <c r="EW249" s="89"/>
      <c r="EX249" s="89"/>
      <c r="EY249" s="89"/>
      <c r="EZ249" s="89"/>
      <c r="FA249" s="89"/>
      <c r="FB249" s="89"/>
      <c r="FC249" s="89"/>
      <c r="FD249" s="89"/>
      <c r="FE249" s="90"/>
    </row>
    <row r="250">
      <c r="A250" s="182" t="s">
        <v>377</v>
      </c>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2"/>
      <c r="AY250" s="182"/>
      <c r="AZ250" s="182"/>
      <c r="BA250" s="182"/>
      <c r="BB250" s="182"/>
      <c r="BC250" s="182"/>
      <c r="BD250" s="182"/>
      <c r="BE250" s="182"/>
      <c r="BF250" s="182"/>
      <c r="BG250" s="182"/>
      <c r="BH250" s="182"/>
      <c r="BI250" s="182"/>
      <c r="BJ250" s="182"/>
      <c r="BK250" s="182"/>
      <c r="BL250" s="182"/>
      <c r="BM250" s="182"/>
      <c r="BN250" s="182"/>
      <c r="BO250" s="182"/>
      <c r="BP250" s="182"/>
      <c r="BQ250" s="182"/>
      <c r="BR250" s="182"/>
      <c r="BS250" s="182"/>
      <c r="BT250" s="182"/>
      <c r="BU250" s="182"/>
      <c r="BV250" s="182"/>
      <c r="BW250" s="182"/>
      <c r="BX250" s="30" t="s">
        <v>183</v>
      </c>
      <c r="BY250" s="31"/>
      <c r="BZ250" s="31"/>
      <c r="CA250" s="31"/>
      <c r="CB250" s="31"/>
      <c r="CC250" s="31"/>
      <c r="CD250" s="31"/>
      <c r="CE250" s="79"/>
      <c r="CF250" s="79" t="s">
        <v>184</v>
      </c>
      <c r="CG250" s="123"/>
      <c r="CH250" s="123"/>
      <c r="CI250" s="123"/>
      <c r="CJ250" s="123"/>
      <c r="CK250" s="123"/>
      <c r="CL250" s="123"/>
      <c r="CM250" s="123"/>
      <c r="CN250" s="123"/>
      <c r="CO250" s="123"/>
      <c r="CP250" s="123"/>
      <c r="CQ250" s="123"/>
      <c r="CR250" s="123"/>
      <c r="CS250" s="123" t="s">
        <v>206</v>
      </c>
      <c r="CT250" s="123"/>
      <c r="CU250" s="123"/>
      <c r="CV250" s="123"/>
      <c r="CW250" s="123"/>
      <c r="CX250" s="123"/>
      <c r="CY250" s="123"/>
      <c r="CZ250" s="123"/>
      <c r="DA250" s="123"/>
      <c r="DB250" s="123"/>
      <c r="DC250" s="123"/>
      <c r="DD250" s="123"/>
      <c r="DE250" s="123"/>
      <c r="DF250" s="126"/>
      <c r="DG250" s="126"/>
      <c r="DH250" s="126"/>
      <c r="DI250" s="126"/>
      <c r="DJ250" s="126"/>
      <c r="DK250" s="126"/>
      <c r="DL250" s="126"/>
      <c r="DM250" s="126"/>
      <c r="DN250" s="126"/>
      <c r="DO250" s="126"/>
      <c r="DP250" s="126"/>
      <c r="DQ250" s="126"/>
      <c r="DR250" s="126"/>
      <c r="DS250" s="126"/>
      <c r="DT250" s="126"/>
      <c r="DU250" s="126"/>
      <c r="DV250" s="126"/>
      <c r="DW250" s="126"/>
      <c r="DX250" s="126"/>
      <c r="DY250" s="126"/>
      <c r="DZ250" s="126"/>
      <c r="EA250" s="126"/>
      <c r="EB250" s="126"/>
      <c r="EC250" s="126"/>
      <c r="ED250" s="126"/>
      <c r="EE250" s="126"/>
      <c r="EF250" s="126"/>
      <c r="EG250" s="126"/>
      <c r="EH250" s="126"/>
      <c r="EI250" s="126"/>
      <c r="EJ250" s="126"/>
      <c r="EK250" s="126"/>
      <c r="EL250" s="126"/>
      <c r="EM250" s="126"/>
      <c r="EN250" s="126"/>
      <c r="EO250" s="126"/>
      <c r="EP250" s="126"/>
      <c r="EQ250" s="126"/>
      <c r="ER250" s="126"/>
      <c r="ES250" s="88" t="s">
        <v>332</v>
      </c>
      <c r="ET250" s="89"/>
      <c r="EU250" s="89"/>
      <c r="EV250" s="89"/>
      <c r="EW250" s="89"/>
      <c r="EX250" s="89"/>
      <c r="EY250" s="89"/>
      <c r="EZ250" s="89"/>
      <c r="FA250" s="89"/>
      <c r="FB250" s="89"/>
      <c r="FC250" s="89"/>
      <c r="FD250" s="89"/>
      <c r="FE250" s="90"/>
    </row>
    <row r="251" hidden="1">
      <c r="A251" s="183" t="s">
        <v>370</v>
      </c>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3"/>
      <c r="AY251" s="183"/>
      <c r="AZ251" s="183"/>
      <c r="BA251" s="183"/>
      <c r="BB251" s="183"/>
      <c r="BC251" s="183"/>
      <c r="BD251" s="183"/>
      <c r="BE251" s="183"/>
      <c r="BF251" s="183"/>
      <c r="BG251" s="183"/>
      <c r="BH251" s="183"/>
      <c r="BI251" s="183"/>
      <c r="BJ251" s="183"/>
      <c r="BK251" s="183"/>
      <c r="BL251" s="183"/>
      <c r="BM251" s="183"/>
      <c r="BN251" s="183"/>
      <c r="BO251" s="183"/>
      <c r="BP251" s="183"/>
      <c r="BQ251" s="183"/>
      <c r="BR251" s="183"/>
      <c r="BS251" s="183"/>
      <c r="BT251" s="183"/>
      <c r="BU251" s="183"/>
      <c r="BV251" s="183"/>
      <c r="BW251" s="183"/>
      <c r="BX251" s="30" t="s">
        <v>183</v>
      </c>
      <c r="BY251" s="31"/>
      <c r="BZ251" s="31"/>
      <c r="CA251" s="31"/>
      <c r="CB251" s="31"/>
      <c r="CC251" s="31"/>
      <c r="CD251" s="31"/>
      <c r="CE251" s="79"/>
      <c r="CF251" s="79" t="s">
        <v>184</v>
      </c>
      <c r="CG251" s="123"/>
      <c r="CH251" s="123"/>
      <c r="CI251" s="123"/>
      <c r="CJ251" s="123"/>
      <c r="CK251" s="123"/>
      <c r="CL251" s="123"/>
      <c r="CM251" s="123"/>
      <c r="CN251" s="123"/>
      <c r="CO251" s="123"/>
      <c r="CP251" s="123"/>
      <c r="CQ251" s="123"/>
      <c r="CR251" s="123"/>
      <c r="CS251" s="123" t="s">
        <v>371</v>
      </c>
      <c r="CT251" s="123"/>
      <c r="CU251" s="123"/>
      <c r="CV251" s="123"/>
      <c r="CW251" s="123"/>
      <c r="CX251" s="123"/>
      <c r="CY251" s="123"/>
      <c r="CZ251" s="123"/>
      <c r="DA251" s="123"/>
      <c r="DB251" s="123"/>
      <c r="DC251" s="123"/>
      <c r="DD251" s="123"/>
      <c r="DE251" s="123"/>
      <c r="DF251" s="126"/>
      <c r="DG251" s="126"/>
      <c r="DH251" s="126"/>
      <c r="DI251" s="126"/>
      <c r="DJ251" s="126"/>
      <c r="DK251" s="126"/>
      <c r="DL251" s="126"/>
      <c r="DM251" s="126"/>
      <c r="DN251" s="126"/>
      <c r="DO251" s="126"/>
      <c r="DP251" s="126"/>
      <c r="DQ251" s="126"/>
      <c r="DR251" s="126"/>
      <c r="DS251" s="126"/>
      <c r="DT251" s="126"/>
      <c r="DU251" s="126"/>
      <c r="DV251" s="126"/>
      <c r="DW251" s="126"/>
      <c r="DX251" s="126"/>
      <c r="DY251" s="126"/>
      <c r="DZ251" s="126"/>
      <c r="EA251" s="126"/>
      <c r="EB251" s="126"/>
      <c r="EC251" s="126"/>
      <c r="ED251" s="126"/>
      <c r="EE251" s="126"/>
      <c r="EF251" s="126"/>
      <c r="EG251" s="126"/>
      <c r="EH251" s="126"/>
      <c r="EI251" s="126"/>
      <c r="EJ251" s="126"/>
      <c r="EK251" s="126"/>
      <c r="EL251" s="126"/>
      <c r="EM251" s="126"/>
      <c r="EN251" s="126"/>
      <c r="EO251" s="126"/>
      <c r="EP251" s="126"/>
      <c r="EQ251" s="126"/>
      <c r="ER251" s="126"/>
      <c r="ES251" s="88" t="s">
        <v>332</v>
      </c>
      <c r="ET251" s="89"/>
      <c r="EU251" s="89"/>
      <c r="EV251" s="89"/>
      <c r="EW251" s="89"/>
      <c r="EX251" s="89"/>
      <c r="EY251" s="89"/>
      <c r="EZ251" s="89"/>
      <c r="FA251" s="89"/>
      <c r="FB251" s="89"/>
      <c r="FC251" s="89"/>
      <c r="FD251" s="89"/>
      <c r="FE251" s="90"/>
    </row>
    <row r="252" hidden="1">
      <c r="A252" s="183" t="s">
        <v>378</v>
      </c>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3"/>
      <c r="AL252" s="183"/>
      <c r="AM252" s="183"/>
      <c r="AN252" s="183"/>
      <c r="AO252" s="183"/>
      <c r="AP252" s="183"/>
      <c r="AQ252" s="183"/>
      <c r="AR252" s="183"/>
      <c r="AS252" s="183"/>
      <c r="AT252" s="183"/>
      <c r="AU252" s="183"/>
      <c r="AV252" s="183"/>
      <c r="AW252" s="183"/>
      <c r="AX252" s="183"/>
      <c r="AY252" s="183"/>
      <c r="AZ252" s="183"/>
      <c r="BA252" s="183"/>
      <c r="BB252" s="183"/>
      <c r="BC252" s="183"/>
      <c r="BD252" s="183"/>
      <c r="BE252" s="183"/>
      <c r="BF252" s="183"/>
      <c r="BG252" s="183"/>
      <c r="BH252" s="183"/>
      <c r="BI252" s="183"/>
      <c r="BJ252" s="183"/>
      <c r="BK252" s="183"/>
      <c r="BL252" s="183"/>
      <c r="BM252" s="183"/>
      <c r="BN252" s="183"/>
      <c r="BO252" s="183"/>
      <c r="BP252" s="183"/>
      <c r="BQ252" s="183"/>
      <c r="BR252" s="183"/>
      <c r="BS252" s="183"/>
      <c r="BT252" s="183"/>
      <c r="BU252" s="183"/>
      <c r="BV252" s="183"/>
      <c r="BW252" s="183"/>
      <c r="BX252" s="143" t="s">
        <v>183</v>
      </c>
      <c r="BY252" s="25"/>
      <c r="BZ252" s="25"/>
      <c r="CA252" s="25"/>
      <c r="CB252" s="25"/>
      <c r="CC252" s="25"/>
      <c r="CD252" s="25"/>
      <c r="CE252" s="144"/>
      <c r="CF252" s="79" t="s">
        <v>184</v>
      </c>
      <c r="CG252" s="123"/>
      <c r="CH252" s="123"/>
      <c r="CI252" s="123"/>
      <c r="CJ252" s="123"/>
      <c r="CK252" s="123"/>
      <c r="CL252" s="123"/>
      <c r="CM252" s="123"/>
      <c r="CN252" s="123"/>
      <c r="CO252" s="123"/>
      <c r="CP252" s="123"/>
      <c r="CQ252" s="123"/>
      <c r="CR252" s="123"/>
      <c r="CS252" s="123" t="s">
        <v>379</v>
      </c>
      <c r="CT252" s="123"/>
      <c r="CU252" s="123"/>
      <c r="CV252" s="123"/>
      <c r="CW252" s="123"/>
      <c r="CX252" s="123"/>
      <c r="CY252" s="123"/>
      <c r="CZ252" s="123"/>
      <c r="DA252" s="123"/>
      <c r="DB252" s="123"/>
      <c r="DC252" s="123"/>
      <c r="DD252" s="123"/>
      <c r="DE252" s="123"/>
      <c r="DF252" s="126"/>
      <c r="DG252" s="126"/>
      <c r="DH252" s="126"/>
      <c r="DI252" s="126"/>
      <c r="DJ252" s="126"/>
      <c r="DK252" s="126"/>
      <c r="DL252" s="126"/>
      <c r="DM252" s="126"/>
      <c r="DN252" s="126"/>
      <c r="DO252" s="126"/>
      <c r="DP252" s="126"/>
      <c r="DQ252" s="126"/>
      <c r="DR252" s="126"/>
      <c r="DS252" s="126"/>
      <c r="DT252" s="126"/>
      <c r="DU252" s="126"/>
      <c r="DV252" s="126"/>
      <c r="DW252" s="126"/>
      <c r="DX252" s="126"/>
      <c r="DY252" s="126"/>
      <c r="DZ252" s="126"/>
      <c r="EA252" s="126"/>
      <c r="EB252" s="126"/>
      <c r="EC252" s="126"/>
      <c r="ED252" s="126"/>
      <c r="EE252" s="126"/>
      <c r="EF252" s="126"/>
      <c r="EG252" s="126"/>
      <c r="EH252" s="126"/>
      <c r="EI252" s="126"/>
      <c r="EJ252" s="126"/>
      <c r="EK252" s="126"/>
      <c r="EL252" s="126"/>
      <c r="EM252" s="126"/>
      <c r="EN252" s="126"/>
      <c r="EO252" s="126"/>
      <c r="EP252" s="126"/>
      <c r="EQ252" s="126"/>
      <c r="ER252" s="126"/>
      <c r="ES252" s="88"/>
      <c r="ET252" s="89"/>
      <c r="EU252" s="89"/>
      <c r="EV252" s="89"/>
      <c r="EW252" s="89"/>
      <c r="EX252" s="89"/>
      <c r="EY252" s="89"/>
      <c r="EZ252" s="89"/>
      <c r="FA252" s="89"/>
      <c r="FB252" s="89"/>
      <c r="FC252" s="89"/>
      <c r="FD252" s="89"/>
      <c r="FE252" s="90"/>
    </row>
    <row r="253">
      <c r="A253" s="170" t="s">
        <v>380</v>
      </c>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c r="AB253" s="170"/>
      <c r="AC253" s="170"/>
      <c r="AD253" s="170"/>
      <c r="AE253" s="170"/>
      <c r="AF253" s="170"/>
      <c r="AG253" s="170"/>
      <c r="AH253" s="170"/>
      <c r="AI253" s="170"/>
      <c r="AJ253" s="170"/>
      <c r="AK253" s="170"/>
      <c r="AL253" s="170"/>
      <c r="AM253" s="170"/>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0"/>
      <c r="BR253" s="170"/>
      <c r="BS253" s="170"/>
      <c r="BT253" s="170"/>
      <c r="BU253" s="170"/>
      <c r="BV253" s="170"/>
      <c r="BW253" s="170"/>
      <c r="BX253" s="102" t="s">
        <v>186</v>
      </c>
      <c r="BY253" s="103"/>
      <c r="BZ253" s="103"/>
      <c r="CA253" s="103"/>
      <c r="CB253" s="103"/>
      <c r="CC253" s="103"/>
      <c r="CD253" s="103"/>
      <c r="CE253" s="104"/>
      <c r="CF253" s="79" t="s">
        <v>187</v>
      </c>
      <c r="CG253" s="123"/>
      <c r="CH253" s="123"/>
      <c r="CI253" s="123"/>
      <c r="CJ253" s="123"/>
      <c r="CK253" s="123"/>
      <c r="CL253" s="123"/>
      <c r="CM253" s="123"/>
      <c r="CN253" s="123"/>
      <c r="CO253" s="123"/>
      <c r="CP253" s="123"/>
      <c r="CQ253" s="123"/>
      <c r="CR253" s="123"/>
      <c r="CS253" s="126"/>
      <c r="CT253" s="126"/>
      <c r="CU253" s="126"/>
      <c r="CV253" s="126"/>
      <c r="CW253" s="126"/>
      <c r="CX253" s="126"/>
      <c r="CY253" s="126"/>
      <c r="CZ253" s="126"/>
      <c r="DA253" s="126"/>
      <c r="DB253" s="126"/>
      <c r="DC253" s="126"/>
      <c r="DD253" s="126"/>
      <c r="DE253" s="126"/>
      <c r="DF253" s="125">
        <f>SUM(DF254:DR256)</f>
        <v>0</v>
      </c>
      <c r="DG253" s="125"/>
      <c r="DH253" s="125"/>
      <c r="DI253" s="125"/>
      <c r="DJ253" s="125"/>
      <c r="DK253" s="125"/>
      <c r="DL253" s="125"/>
      <c r="DM253" s="125"/>
      <c r="DN253" s="125"/>
      <c r="DO253" s="125"/>
      <c r="DP253" s="125"/>
      <c r="DQ253" s="125"/>
      <c r="DR253" s="125"/>
      <c r="DS253" s="125">
        <f>SUM(DS254:EE256)</f>
        <v>0</v>
      </c>
      <c r="DT253" s="125"/>
      <c r="DU253" s="125"/>
      <c r="DV253" s="125"/>
      <c r="DW253" s="125"/>
      <c r="DX253" s="125"/>
      <c r="DY253" s="125"/>
      <c r="DZ253" s="125"/>
      <c r="EA253" s="125"/>
      <c r="EB253" s="125"/>
      <c r="EC253" s="125"/>
      <c r="ED253" s="125"/>
      <c r="EE253" s="125"/>
      <c r="EF253" s="125">
        <f>SUM(EF254:ER256)</f>
        <v>0</v>
      </c>
      <c r="EG253" s="125"/>
      <c r="EH253" s="125"/>
      <c r="EI253" s="125"/>
      <c r="EJ253" s="125"/>
      <c r="EK253" s="125"/>
      <c r="EL253" s="125"/>
      <c r="EM253" s="125"/>
      <c r="EN253" s="125"/>
      <c r="EO253" s="125"/>
      <c r="EP253" s="125"/>
      <c r="EQ253" s="125"/>
      <c r="ER253" s="125"/>
      <c r="ES253" s="88"/>
      <c r="ET253" s="89"/>
      <c r="EU253" s="89"/>
      <c r="EV253" s="89"/>
      <c r="EW253" s="89"/>
      <c r="EX253" s="89"/>
      <c r="EY253" s="89"/>
      <c r="EZ253" s="89"/>
      <c r="FA253" s="89"/>
      <c r="FB253" s="89"/>
      <c r="FC253" s="89"/>
      <c r="FD253" s="89"/>
      <c r="FE253" s="90"/>
    </row>
    <row r="254">
      <c r="A254" s="182" t="s">
        <v>381</v>
      </c>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182"/>
      <c r="AG254" s="182"/>
      <c r="AH254" s="182"/>
      <c r="AI254" s="182"/>
      <c r="AJ254" s="182"/>
      <c r="AK254" s="182"/>
      <c r="AL254" s="182"/>
      <c r="AM254" s="182"/>
      <c r="AN254" s="182"/>
      <c r="AO254" s="182"/>
      <c r="AP254" s="182"/>
      <c r="AQ254" s="182"/>
      <c r="AR254" s="182"/>
      <c r="AS254" s="182"/>
      <c r="AT254" s="182"/>
      <c r="AU254" s="182"/>
      <c r="AV254" s="182"/>
      <c r="AW254" s="182"/>
      <c r="AX254" s="182"/>
      <c r="AY254" s="182"/>
      <c r="AZ254" s="182"/>
      <c r="BA254" s="182"/>
      <c r="BB254" s="182"/>
      <c r="BC254" s="182"/>
      <c r="BD254" s="182"/>
      <c r="BE254" s="182"/>
      <c r="BF254" s="182"/>
      <c r="BG254" s="182"/>
      <c r="BH254" s="182"/>
      <c r="BI254" s="182"/>
      <c r="BJ254" s="182"/>
      <c r="BK254" s="182"/>
      <c r="BL254" s="182"/>
      <c r="BM254" s="182"/>
      <c r="BN254" s="182"/>
      <c r="BO254" s="182"/>
      <c r="BP254" s="182"/>
      <c r="BQ254" s="182"/>
      <c r="BR254" s="182"/>
      <c r="BS254" s="182"/>
      <c r="BT254" s="182"/>
      <c r="BU254" s="182"/>
      <c r="BV254" s="182"/>
      <c r="BW254" s="182"/>
      <c r="BX254" s="30" t="s">
        <v>186</v>
      </c>
      <c r="BY254" s="31"/>
      <c r="BZ254" s="31"/>
      <c r="CA254" s="31"/>
      <c r="CB254" s="31"/>
      <c r="CC254" s="31"/>
      <c r="CD254" s="31"/>
      <c r="CE254" s="79"/>
      <c r="CF254" s="79" t="s">
        <v>187</v>
      </c>
      <c r="CG254" s="123"/>
      <c r="CH254" s="123"/>
      <c r="CI254" s="123"/>
      <c r="CJ254" s="123"/>
      <c r="CK254" s="123"/>
      <c r="CL254" s="123"/>
      <c r="CM254" s="123"/>
      <c r="CN254" s="123"/>
      <c r="CO254" s="123"/>
      <c r="CP254" s="123"/>
      <c r="CQ254" s="123"/>
      <c r="CR254" s="123"/>
      <c r="CS254" s="123" t="s">
        <v>215</v>
      </c>
      <c r="CT254" s="123"/>
      <c r="CU254" s="123"/>
      <c r="CV254" s="123"/>
      <c r="CW254" s="123"/>
      <c r="CX254" s="123"/>
      <c r="CY254" s="123"/>
      <c r="CZ254" s="123"/>
      <c r="DA254" s="123"/>
      <c r="DB254" s="123"/>
      <c r="DC254" s="123"/>
      <c r="DD254" s="123"/>
      <c r="DE254" s="123"/>
      <c r="DF254" s="126"/>
      <c r="DG254" s="126"/>
      <c r="DH254" s="126"/>
      <c r="DI254" s="126"/>
      <c r="DJ254" s="126"/>
      <c r="DK254" s="126"/>
      <c r="DL254" s="126"/>
      <c r="DM254" s="126"/>
      <c r="DN254" s="126"/>
      <c r="DO254" s="126"/>
      <c r="DP254" s="126"/>
      <c r="DQ254" s="126"/>
      <c r="DR254" s="126"/>
      <c r="DS254" s="126"/>
      <c r="DT254" s="126"/>
      <c r="DU254" s="126"/>
      <c r="DV254" s="126"/>
      <c r="DW254" s="126"/>
      <c r="DX254" s="126"/>
      <c r="DY254" s="126"/>
      <c r="DZ254" s="126"/>
      <c r="EA254" s="126"/>
      <c r="EB254" s="126"/>
      <c r="EC254" s="126"/>
      <c r="ED254" s="126"/>
      <c r="EE254" s="126"/>
      <c r="EF254" s="126"/>
      <c r="EG254" s="126"/>
      <c r="EH254" s="126"/>
      <c r="EI254" s="126"/>
      <c r="EJ254" s="126"/>
      <c r="EK254" s="126"/>
      <c r="EL254" s="126"/>
      <c r="EM254" s="126"/>
      <c r="EN254" s="126"/>
      <c r="EO254" s="126"/>
      <c r="EP254" s="126"/>
      <c r="EQ254" s="126"/>
      <c r="ER254" s="126"/>
      <c r="ES254" s="88"/>
      <c r="ET254" s="89"/>
      <c r="EU254" s="89"/>
      <c r="EV254" s="89"/>
      <c r="EW254" s="89"/>
      <c r="EX254" s="89"/>
      <c r="EY254" s="89"/>
      <c r="EZ254" s="89"/>
      <c r="FA254" s="89"/>
      <c r="FB254" s="89"/>
      <c r="FC254" s="89"/>
      <c r="FD254" s="89"/>
      <c r="FE254" s="90"/>
    </row>
    <row r="255" hidden="1">
      <c r="A255" s="183" t="s">
        <v>382</v>
      </c>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c r="AK255" s="183"/>
      <c r="AL255" s="183"/>
      <c r="AM255" s="183"/>
      <c r="AN255" s="183"/>
      <c r="AO255" s="183"/>
      <c r="AP255" s="183"/>
      <c r="AQ255" s="183"/>
      <c r="AR255" s="183"/>
      <c r="AS255" s="183"/>
      <c r="AT255" s="183"/>
      <c r="AU255" s="183"/>
      <c r="AV255" s="183"/>
      <c r="AW255" s="183"/>
      <c r="AX255" s="183"/>
      <c r="AY255" s="183"/>
      <c r="AZ255" s="183"/>
      <c r="BA255" s="183"/>
      <c r="BB255" s="183"/>
      <c r="BC255" s="183"/>
      <c r="BD255" s="183"/>
      <c r="BE255" s="183"/>
      <c r="BF255" s="183"/>
      <c r="BG255" s="183"/>
      <c r="BH255" s="183"/>
      <c r="BI255" s="183"/>
      <c r="BJ255" s="183"/>
      <c r="BK255" s="183"/>
      <c r="BL255" s="183"/>
      <c r="BM255" s="183"/>
      <c r="BN255" s="183"/>
      <c r="BO255" s="183"/>
      <c r="BP255" s="183"/>
      <c r="BQ255" s="183"/>
      <c r="BR255" s="183"/>
      <c r="BS255" s="183"/>
      <c r="BT255" s="183"/>
      <c r="BU255" s="183"/>
      <c r="BV255" s="183"/>
      <c r="BW255" s="183"/>
      <c r="BX255" s="30" t="s">
        <v>186</v>
      </c>
      <c r="BY255" s="31"/>
      <c r="BZ255" s="31"/>
      <c r="CA255" s="31"/>
      <c r="CB255" s="31"/>
      <c r="CC255" s="31"/>
      <c r="CD255" s="31"/>
      <c r="CE255" s="79"/>
      <c r="CF255" s="79" t="s">
        <v>187</v>
      </c>
      <c r="CG255" s="123"/>
      <c r="CH255" s="123"/>
      <c r="CI255" s="123"/>
      <c r="CJ255" s="123"/>
      <c r="CK255" s="123"/>
      <c r="CL255" s="123"/>
      <c r="CM255" s="123"/>
      <c r="CN255" s="123"/>
      <c r="CO255" s="123"/>
      <c r="CP255" s="123"/>
      <c r="CQ255" s="123"/>
      <c r="CR255" s="123"/>
      <c r="CS255" s="123" t="s">
        <v>383</v>
      </c>
      <c r="CT255" s="123"/>
      <c r="CU255" s="123"/>
      <c r="CV255" s="123"/>
      <c r="CW255" s="123"/>
      <c r="CX255" s="123"/>
      <c r="CY255" s="123"/>
      <c r="CZ255" s="123"/>
      <c r="DA255" s="123"/>
      <c r="DB255" s="123"/>
      <c r="DC255" s="123"/>
      <c r="DD255" s="123"/>
      <c r="DE255" s="123"/>
      <c r="DF255" s="126"/>
      <c r="DG255" s="126"/>
      <c r="DH255" s="126"/>
      <c r="DI255" s="126"/>
      <c r="DJ255" s="126"/>
      <c r="DK255" s="126"/>
      <c r="DL255" s="126"/>
      <c r="DM255" s="126"/>
      <c r="DN255" s="126"/>
      <c r="DO255" s="126"/>
      <c r="DP255" s="126"/>
      <c r="DQ255" s="126"/>
      <c r="DR255" s="126"/>
      <c r="DS255" s="126"/>
      <c r="DT255" s="126"/>
      <c r="DU255" s="126"/>
      <c r="DV255" s="126"/>
      <c r="DW255" s="126"/>
      <c r="DX255" s="126"/>
      <c r="DY255" s="126"/>
      <c r="DZ255" s="126"/>
      <c r="EA255" s="126"/>
      <c r="EB255" s="126"/>
      <c r="EC255" s="126"/>
      <c r="ED255" s="126"/>
      <c r="EE255" s="126"/>
      <c r="EF255" s="126"/>
      <c r="EG255" s="126"/>
      <c r="EH255" s="126"/>
      <c r="EI255" s="126"/>
      <c r="EJ255" s="126"/>
      <c r="EK255" s="126"/>
      <c r="EL255" s="126"/>
      <c r="EM255" s="126"/>
      <c r="EN255" s="126"/>
      <c r="EO255" s="126"/>
      <c r="EP255" s="126"/>
      <c r="EQ255" s="126"/>
      <c r="ER255" s="126"/>
      <c r="ES255" s="88"/>
      <c r="ET255" s="89"/>
      <c r="EU255" s="89"/>
      <c r="EV255" s="89"/>
      <c r="EW255" s="89"/>
      <c r="EX255" s="89"/>
      <c r="EY255" s="89"/>
      <c r="EZ255" s="89"/>
      <c r="FA255" s="89"/>
      <c r="FB255" s="89"/>
      <c r="FC255" s="89"/>
      <c r="FD255" s="89"/>
      <c r="FE255" s="90"/>
    </row>
    <row r="256" hidden="1">
      <c r="A256" s="184" t="s">
        <v>384</v>
      </c>
      <c r="B256" s="184"/>
      <c r="C256" s="184"/>
      <c r="D256" s="184"/>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4"/>
      <c r="BR256" s="184"/>
      <c r="BS256" s="184"/>
      <c r="BT256" s="184"/>
      <c r="BU256" s="184"/>
      <c r="BV256" s="184"/>
      <c r="BW256" s="184"/>
      <c r="BX256" s="143" t="s">
        <v>186</v>
      </c>
      <c r="BY256" s="25"/>
      <c r="BZ256" s="25"/>
      <c r="CA256" s="25"/>
      <c r="CB256" s="25"/>
      <c r="CC256" s="25"/>
      <c r="CD256" s="25"/>
      <c r="CE256" s="144"/>
      <c r="CF256" s="79" t="s">
        <v>187</v>
      </c>
      <c r="CG256" s="123"/>
      <c r="CH256" s="123"/>
      <c r="CI256" s="123"/>
      <c r="CJ256" s="123"/>
      <c r="CK256" s="123"/>
      <c r="CL256" s="123"/>
      <c r="CM256" s="123"/>
      <c r="CN256" s="123"/>
      <c r="CO256" s="123"/>
      <c r="CP256" s="123"/>
      <c r="CQ256" s="123"/>
      <c r="CR256" s="123"/>
      <c r="CS256" s="123" t="s">
        <v>379</v>
      </c>
      <c r="CT256" s="123"/>
      <c r="CU256" s="123"/>
      <c r="CV256" s="123"/>
      <c r="CW256" s="123"/>
      <c r="CX256" s="123"/>
      <c r="CY256" s="123"/>
      <c r="CZ256" s="123"/>
      <c r="DA256" s="123"/>
      <c r="DB256" s="123"/>
      <c r="DC256" s="123"/>
      <c r="DD256" s="123"/>
      <c r="DE256" s="123"/>
      <c r="DF256" s="126"/>
      <c r="DG256" s="126"/>
      <c r="DH256" s="126"/>
      <c r="DI256" s="126"/>
      <c r="DJ256" s="126"/>
      <c r="DK256" s="126"/>
      <c r="DL256" s="126"/>
      <c r="DM256" s="126"/>
      <c r="DN256" s="126"/>
      <c r="DO256" s="126"/>
      <c r="DP256" s="126"/>
      <c r="DQ256" s="126"/>
      <c r="DR256" s="126"/>
      <c r="DS256" s="126"/>
      <c r="DT256" s="126"/>
      <c r="DU256" s="126"/>
      <c r="DV256" s="126"/>
      <c r="DW256" s="126"/>
      <c r="DX256" s="126"/>
      <c r="DY256" s="126"/>
      <c r="DZ256" s="126"/>
      <c r="EA256" s="126"/>
      <c r="EB256" s="126"/>
      <c r="EC256" s="126"/>
      <c r="ED256" s="126"/>
      <c r="EE256" s="126"/>
      <c r="EF256" s="126"/>
      <c r="EG256" s="126"/>
      <c r="EH256" s="126"/>
      <c r="EI256" s="126"/>
      <c r="EJ256" s="126"/>
      <c r="EK256" s="126"/>
      <c r="EL256" s="126"/>
      <c r="EM256" s="126"/>
      <c r="EN256" s="126"/>
      <c r="EO256" s="126"/>
      <c r="EP256" s="126"/>
      <c r="EQ256" s="126"/>
      <c r="ER256" s="126"/>
      <c r="ES256" s="88"/>
      <c r="ET256" s="89"/>
      <c r="EU256" s="89"/>
      <c r="EV256" s="89"/>
      <c r="EW256" s="89"/>
      <c r="EX256" s="89"/>
      <c r="EY256" s="89"/>
      <c r="EZ256" s="89"/>
      <c r="FA256" s="89"/>
      <c r="FB256" s="89"/>
      <c r="FC256" s="89"/>
      <c r="FD256" s="89"/>
      <c r="FE256" s="90"/>
    </row>
    <row r="257" ht="11.25" customHeight="1">
      <c r="A257" s="172" t="s">
        <v>188</v>
      </c>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173"/>
      <c r="AW257" s="173"/>
      <c r="AX257" s="173"/>
      <c r="AY257" s="173"/>
      <c r="AZ257" s="173"/>
      <c r="BA257" s="173"/>
      <c r="BB257" s="173"/>
      <c r="BC257" s="173"/>
      <c r="BD257" s="173"/>
      <c r="BE257" s="173"/>
      <c r="BF257" s="173"/>
      <c r="BG257" s="173"/>
      <c r="BH257" s="173"/>
      <c r="BI257" s="173"/>
      <c r="BJ257" s="173"/>
      <c r="BK257" s="173"/>
      <c r="BL257" s="173"/>
      <c r="BM257" s="173"/>
      <c r="BN257" s="173"/>
      <c r="BO257" s="173"/>
      <c r="BP257" s="173"/>
      <c r="BQ257" s="173"/>
      <c r="BR257" s="173"/>
      <c r="BS257" s="173"/>
      <c r="BT257" s="173"/>
      <c r="BU257" s="173"/>
      <c r="BV257" s="173"/>
      <c r="BW257" s="173"/>
      <c r="BX257" s="30" t="s">
        <v>189</v>
      </c>
      <c r="BY257" s="31"/>
      <c r="BZ257" s="31"/>
      <c r="CA257" s="31"/>
      <c r="CB257" s="31"/>
      <c r="CC257" s="31"/>
      <c r="CD257" s="31"/>
      <c r="CE257" s="79"/>
      <c r="CF257" s="79" t="s">
        <v>190</v>
      </c>
      <c r="CG257" s="123"/>
      <c r="CH257" s="123"/>
      <c r="CI257" s="123"/>
      <c r="CJ257" s="123"/>
      <c r="CK257" s="123"/>
      <c r="CL257" s="123"/>
      <c r="CM257" s="123"/>
      <c r="CN257" s="123"/>
      <c r="CO257" s="123"/>
      <c r="CP257" s="123"/>
      <c r="CQ257" s="123"/>
      <c r="CR257" s="123"/>
      <c r="CS257" s="123" t="s">
        <v>190</v>
      </c>
      <c r="CT257" s="123"/>
      <c r="CU257" s="123"/>
      <c r="CV257" s="123"/>
      <c r="CW257" s="123"/>
      <c r="CX257" s="123"/>
      <c r="CY257" s="123"/>
      <c r="CZ257" s="123"/>
      <c r="DA257" s="123"/>
      <c r="DB257" s="123"/>
      <c r="DC257" s="123"/>
      <c r="DD257" s="123"/>
      <c r="DE257" s="123"/>
      <c r="DF257" s="126"/>
      <c r="DG257" s="126"/>
      <c r="DH257" s="126"/>
      <c r="DI257" s="126"/>
      <c r="DJ257" s="126"/>
      <c r="DK257" s="126"/>
      <c r="DL257" s="126"/>
      <c r="DM257" s="126"/>
      <c r="DN257" s="126"/>
      <c r="DO257" s="126"/>
      <c r="DP257" s="126"/>
      <c r="DQ257" s="126"/>
      <c r="DR257" s="126"/>
      <c r="DS257" s="126"/>
      <c r="DT257" s="126"/>
      <c r="DU257" s="126"/>
      <c r="DV257" s="126"/>
      <c r="DW257" s="126"/>
      <c r="DX257" s="126"/>
      <c r="DY257" s="126"/>
      <c r="DZ257" s="126"/>
      <c r="EA257" s="126"/>
      <c r="EB257" s="126"/>
      <c r="EC257" s="126"/>
      <c r="ED257" s="126"/>
      <c r="EE257" s="126"/>
      <c r="EF257" s="126"/>
      <c r="EG257" s="126"/>
      <c r="EH257" s="126"/>
      <c r="EI257" s="126"/>
      <c r="EJ257" s="126"/>
      <c r="EK257" s="126"/>
      <c r="EL257" s="126"/>
      <c r="EM257" s="126"/>
      <c r="EN257" s="126"/>
      <c r="EO257" s="126"/>
      <c r="EP257" s="126"/>
      <c r="EQ257" s="126"/>
      <c r="ER257" s="126"/>
      <c r="ES257" s="88"/>
      <c r="ET257" s="89"/>
      <c r="EU257" s="89"/>
      <c r="EV257" s="89"/>
      <c r="EW257" s="89"/>
      <c r="EX257" s="89"/>
      <c r="EY257" s="89"/>
      <c r="EZ257" s="89"/>
      <c r="FA257" s="89"/>
      <c r="FB257" s="89"/>
      <c r="FC257" s="89"/>
      <c r="FD257" s="89"/>
      <c r="FE257" s="90"/>
    </row>
    <row r="258" ht="11.25" customHeight="1">
      <c r="A258" s="170" t="s">
        <v>191</v>
      </c>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0"/>
      <c r="AL258" s="170"/>
      <c r="AM258" s="170"/>
      <c r="AN258" s="170"/>
      <c r="AO258" s="170"/>
      <c r="AP258" s="170"/>
      <c r="AQ258" s="170"/>
      <c r="AR258" s="170"/>
      <c r="AS258" s="170"/>
      <c r="AT258" s="170"/>
      <c r="AU258" s="170"/>
      <c r="AV258" s="170"/>
      <c r="AW258" s="170"/>
      <c r="AX258" s="170"/>
      <c r="AY258" s="170"/>
      <c r="AZ258" s="170"/>
      <c r="BA258" s="170"/>
      <c r="BB258" s="170"/>
      <c r="BC258" s="170"/>
      <c r="BD258" s="170"/>
      <c r="BE258" s="170"/>
      <c r="BF258" s="170"/>
      <c r="BG258" s="170"/>
      <c r="BH258" s="170"/>
      <c r="BI258" s="170"/>
      <c r="BJ258" s="170"/>
      <c r="BK258" s="170"/>
      <c r="BL258" s="170"/>
      <c r="BM258" s="170"/>
      <c r="BN258" s="170"/>
      <c r="BO258" s="170"/>
      <c r="BP258" s="170"/>
      <c r="BQ258" s="170"/>
      <c r="BR258" s="170"/>
      <c r="BS258" s="170"/>
      <c r="BT258" s="170"/>
      <c r="BU258" s="170"/>
      <c r="BV258" s="170"/>
      <c r="BW258" s="170"/>
      <c r="BX258" s="30" t="s">
        <v>192</v>
      </c>
      <c r="BY258" s="31"/>
      <c r="BZ258" s="31"/>
      <c r="CA258" s="31"/>
      <c r="CB258" s="31"/>
      <c r="CC258" s="31"/>
      <c r="CD258" s="31"/>
      <c r="CE258" s="79"/>
      <c r="CF258" s="79" t="s">
        <v>193</v>
      </c>
      <c r="CG258" s="123"/>
      <c r="CH258" s="123"/>
      <c r="CI258" s="123"/>
      <c r="CJ258" s="123"/>
      <c r="CK258" s="123"/>
      <c r="CL258" s="123"/>
      <c r="CM258" s="123"/>
      <c r="CN258" s="123"/>
      <c r="CO258" s="123"/>
      <c r="CP258" s="123"/>
      <c r="CQ258" s="123"/>
      <c r="CR258" s="123"/>
      <c r="CS258" s="123"/>
      <c r="CT258" s="123"/>
      <c r="CU258" s="123"/>
      <c r="CV258" s="123"/>
      <c r="CW258" s="123"/>
      <c r="CX258" s="123"/>
      <c r="CY258" s="123"/>
      <c r="CZ258" s="123"/>
      <c r="DA258" s="123"/>
      <c r="DB258" s="123"/>
      <c r="DC258" s="123"/>
      <c r="DD258" s="123"/>
      <c r="DE258" s="123"/>
      <c r="DF258" s="125">
        <f>SUM(DF259:DR260)</f>
        <v>0</v>
      </c>
      <c r="DG258" s="125"/>
      <c r="DH258" s="125"/>
      <c r="DI258" s="125"/>
      <c r="DJ258" s="125"/>
      <c r="DK258" s="125"/>
      <c r="DL258" s="125"/>
      <c r="DM258" s="125"/>
      <c r="DN258" s="125"/>
      <c r="DO258" s="125"/>
      <c r="DP258" s="125"/>
      <c r="DQ258" s="125"/>
      <c r="DR258" s="125"/>
      <c r="DS258" s="125">
        <f>SUM(DS259:EE260)</f>
        <v>0</v>
      </c>
      <c r="DT258" s="125"/>
      <c r="DU258" s="125"/>
      <c r="DV258" s="125"/>
      <c r="DW258" s="125"/>
      <c r="DX258" s="125"/>
      <c r="DY258" s="125"/>
      <c r="DZ258" s="125"/>
      <c r="EA258" s="125"/>
      <c r="EB258" s="125"/>
      <c r="EC258" s="125"/>
      <c r="ED258" s="125"/>
      <c r="EE258" s="125"/>
      <c r="EF258" s="125">
        <f>SUM(EF259:ER260)</f>
        <v>0</v>
      </c>
      <c r="EG258" s="125"/>
      <c r="EH258" s="125"/>
      <c r="EI258" s="125"/>
      <c r="EJ258" s="125"/>
      <c r="EK258" s="125"/>
      <c r="EL258" s="125"/>
      <c r="EM258" s="125"/>
      <c r="EN258" s="125"/>
      <c r="EO258" s="125"/>
      <c r="EP258" s="125"/>
      <c r="EQ258" s="125"/>
      <c r="ER258" s="125"/>
      <c r="ES258" s="88"/>
      <c r="ET258" s="89"/>
      <c r="EU258" s="89"/>
      <c r="EV258" s="89"/>
      <c r="EW258" s="89"/>
      <c r="EX258" s="89"/>
      <c r="EY258" s="89"/>
      <c r="EZ258" s="89"/>
      <c r="FA258" s="89"/>
      <c r="FB258" s="89"/>
      <c r="FC258" s="89"/>
      <c r="FD258" s="89"/>
      <c r="FE258" s="90"/>
    </row>
    <row r="259" ht="11.25" hidden="1" customHeight="1">
      <c r="A259" s="184" t="s">
        <v>385</v>
      </c>
      <c r="B259" s="184"/>
      <c r="C259" s="184"/>
      <c r="D259" s="184"/>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184"/>
      <c r="AR259" s="184"/>
      <c r="AS259" s="184"/>
      <c r="AT259" s="184"/>
      <c r="AU259" s="184"/>
      <c r="AV259" s="184"/>
      <c r="AW259" s="184"/>
      <c r="AX259" s="184"/>
      <c r="AY259" s="184"/>
      <c r="AZ259" s="184"/>
      <c r="BA259" s="184"/>
      <c r="BB259" s="184"/>
      <c r="BC259" s="184"/>
      <c r="BD259" s="184"/>
      <c r="BE259" s="184"/>
      <c r="BF259" s="184"/>
      <c r="BG259" s="184"/>
      <c r="BH259" s="184"/>
      <c r="BI259" s="184"/>
      <c r="BJ259" s="184"/>
      <c r="BK259" s="184"/>
      <c r="BL259" s="184"/>
      <c r="BM259" s="184"/>
      <c r="BN259" s="184"/>
      <c r="BO259" s="184"/>
      <c r="BP259" s="184"/>
      <c r="BQ259" s="184"/>
      <c r="BR259" s="184"/>
      <c r="BS259" s="184"/>
      <c r="BT259" s="184"/>
      <c r="BU259" s="184"/>
      <c r="BV259" s="184"/>
      <c r="BW259" s="184"/>
      <c r="BX259" s="30" t="s">
        <v>192</v>
      </c>
      <c r="BY259" s="31"/>
      <c r="BZ259" s="31"/>
      <c r="CA259" s="31"/>
      <c r="CB259" s="31"/>
      <c r="CC259" s="31"/>
      <c r="CD259" s="31"/>
      <c r="CE259" s="79"/>
      <c r="CF259" s="79" t="s">
        <v>193</v>
      </c>
      <c r="CG259" s="123"/>
      <c r="CH259" s="123"/>
      <c r="CI259" s="123"/>
      <c r="CJ259" s="123"/>
      <c r="CK259" s="123"/>
      <c r="CL259" s="123"/>
      <c r="CM259" s="123"/>
      <c r="CN259" s="123"/>
      <c r="CO259" s="123"/>
      <c r="CP259" s="123"/>
      <c r="CQ259" s="123"/>
      <c r="CR259" s="123"/>
      <c r="CS259" s="123" t="s">
        <v>386</v>
      </c>
      <c r="CT259" s="123"/>
      <c r="CU259" s="123"/>
      <c r="CV259" s="123"/>
      <c r="CW259" s="123"/>
      <c r="CX259" s="123"/>
      <c r="CY259" s="123"/>
      <c r="CZ259" s="123"/>
      <c r="DA259" s="123"/>
      <c r="DB259" s="123"/>
      <c r="DC259" s="123"/>
      <c r="DD259" s="123"/>
      <c r="DE259" s="123"/>
      <c r="DF259" s="126"/>
      <c r="DG259" s="126"/>
      <c r="DH259" s="126"/>
      <c r="DI259" s="126"/>
      <c r="DJ259" s="126"/>
      <c r="DK259" s="126"/>
      <c r="DL259" s="126"/>
      <c r="DM259" s="126"/>
      <c r="DN259" s="126"/>
      <c r="DO259" s="126"/>
      <c r="DP259" s="126"/>
      <c r="DQ259" s="126"/>
      <c r="DR259" s="126"/>
      <c r="DS259" s="126"/>
      <c r="DT259" s="126"/>
      <c r="DU259" s="126"/>
      <c r="DV259" s="126"/>
      <c r="DW259" s="126"/>
      <c r="DX259" s="126"/>
      <c r="DY259" s="126"/>
      <c r="DZ259" s="126"/>
      <c r="EA259" s="126"/>
      <c r="EB259" s="126"/>
      <c r="EC259" s="126"/>
      <c r="ED259" s="126"/>
      <c r="EE259" s="126"/>
      <c r="EF259" s="126"/>
      <c r="EG259" s="126"/>
      <c r="EH259" s="126"/>
      <c r="EI259" s="126"/>
      <c r="EJ259" s="126"/>
      <c r="EK259" s="126"/>
      <c r="EL259" s="126"/>
      <c r="EM259" s="126"/>
      <c r="EN259" s="126"/>
      <c r="EO259" s="126"/>
      <c r="EP259" s="126"/>
      <c r="EQ259" s="126"/>
      <c r="ER259" s="126"/>
      <c r="ES259" s="88"/>
      <c r="ET259" s="89"/>
      <c r="EU259" s="89"/>
      <c r="EV259" s="89"/>
      <c r="EW259" s="89"/>
      <c r="EX259" s="89"/>
      <c r="EY259" s="89"/>
      <c r="EZ259" s="89"/>
      <c r="FA259" s="89"/>
      <c r="FB259" s="89"/>
      <c r="FC259" s="89"/>
      <c r="FD259" s="89"/>
      <c r="FE259" s="90"/>
    </row>
    <row r="260" ht="22.5" hidden="1" customHeight="1">
      <c r="A260" s="184" t="s">
        <v>387</v>
      </c>
      <c r="B260" s="184"/>
      <c r="C260" s="184"/>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184"/>
      <c r="AR260" s="184"/>
      <c r="AS260" s="184"/>
      <c r="AT260" s="184"/>
      <c r="AU260" s="184"/>
      <c r="AV260" s="184"/>
      <c r="AW260" s="184"/>
      <c r="AX260" s="184"/>
      <c r="AY260" s="184"/>
      <c r="AZ260" s="184"/>
      <c r="BA260" s="184"/>
      <c r="BB260" s="184"/>
      <c r="BC260" s="184"/>
      <c r="BD260" s="184"/>
      <c r="BE260" s="184"/>
      <c r="BF260" s="184"/>
      <c r="BG260" s="184"/>
      <c r="BH260" s="184"/>
      <c r="BI260" s="184"/>
      <c r="BJ260" s="184"/>
      <c r="BK260" s="184"/>
      <c r="BL260" s="184"/>
      <c r="BM260" s="184"/>
      <c r="BN260" s="184"/>
      <c r="BO260" s="184"/>
      <c r="BP260" s="184"/>
      <c r="BQ260" s="184"/>
      <c r="BR260" s="184"/>
      <c r="BS260" s="184"/>
      <c r="BT260" s="184"/>
      <c r="BU260" s="184"/>
      <c r="BV260" s="184"/>
      <c r="BW260" s="184"/>
      <c r="BX260" s="30" t="s">
        <v>192</v>
      </c>
      <c r="BY260" s="31"/>
      <c r="BZ260" s="31"/>
      <c r="CA260" s="31"/>
      <c r="CB260" s="31"/>
      <c r="CC260" s="31"/>
      <c r="CD260" s="31"/>
      <c r="CE260" s="79"/>
      <c r="CF260" s="79" t="s">
        <v>193</v>
      </c>
      <c r="CG260" s="123"/>
      <c r="CH260" s="123"/>
      <c r="CI260" s="123"/>
      <c r="CJ260" s="123"/>
      <c r="CK260" s="123"/>
      <c r="CL260" s="123"/>
      <c r="CM260" s="123"/>
      <c r="CN260" s="123"/>
      <c r="CO260" s="123"/>
      <c r="CP260" s="123"/>
      <c r="CQ260" s="123"/>
      <c r="CR260" s="123"/>
      <c r="CS260" s="123" t="s">
        <v>388</v>
      </c>
      <c r="CT260" s="123"/>
      <c r="CU260" s="123"/>
      <c r="CV260" s="123"/>
      <c r="CW260" s="123"/>
      <c r="CX260" s="123"/>
      <c r="CY260" s="123"/>
      <c r="CZ260" s="123"/>
      <c r="DA260" s="123"/>
      <c r="DB260" s="123"/>
      <c r="DC260" s="123"/>
      <c r="DD260" s="123"/>
      <c r="DE260" s="123"/>
      <c r="DF260" s="126"/>
      <c r="DG260" s="126"/>
      <c r="DH260" s="126"/>
      <c r="DI260" s="126"/>
      <c r="DJ260" s="126"/>
      <c r="DK260" s="126"/>
      <c r="DL260" s="126"/>
      <c r="DM260" s="126"/>
      <c r="DN260" s="126"/>
      <c r="DO260" s="126"/>
      <c r="DP260" s="126"/>
      <c r="DQ260" s="126"/>
      <c r="DR260" s="126"/>
      <c r="DS260" s="126"/>
      <c r="DT260" s="126"/>
      <c r="DU260" s="126"/>
      <c r="DV260" s="126"/>
      <c r="DW260" s="126"/>
      <c r="DX260" s="126"/>
      <c r="DY260" s="126"/>
      <c r="DZ260" s="126"/>
      <c r="EA260" s="126"/>
      <c r="EB260" s="126"/>
      <c r="EC260" s="126"/>
      <c r="ED260" s="126"/>
      <c r="EE260" s="126"/>
      <c r="EF260" s="126"/>
      <c r="EG260" s="126"/>
      <c r="EH260" s="126"/>
      <c r="EI260" s="126"/>
      <c r="EJ260" s="126"/>
      <c r="EK260" s="126"/>
      <c r="EL260" s="126"/>
      <c r="EM260" s="126"/>
      <c r="EN260" s="126"/>
      <c r="EO260" s="126"/>
      <c r="EP260" s="126"/>
      <c r="EQ260" s="126"/>
      <c r="ER260" s="126"/>
      <c r="ES260" s="88"/>
      <c r="ET260" s="89"/>
      <c r="EU260" s="89"/>
      <c r="EV260" s="89"/>
      <c r="EW260" s="89"/>
      <c r="EX260" s="89"/>
      <c r="EY260" s="89"/>
      <c r="EZ260" s="89"/>
      <c r="FA260" s="89"/>
      <c r="FB260" s="89"/>
      <c r="FC260" s="89"/>
      <c r="FD260" s="89"/>
      <c r="FE260" s="90"/>
    </row>
    <row r="261" ht="24" customHeight="1">
      <c r="A261" s="170" t="s">
        <v>194</v>
      </c>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c r="AB261" s="170"/>
      <c r="AC261" s="170"/>
      <c r="AD261" s="170"/>
      <c r="AE261" s="170"/>
      <c r="AF261" s="170"/>
      <c r="AG261" s="170"/>
      <c r="AH261" s="170"/>
      <c r="AI261" s="170"/>
      <c r="AJ261" s="170"/>
      <c r="AK261" s="170"/>
      <c r="AL261" s="170"/>
      <c r="AM261" s="170"/>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0"/>
      <c r="BR261" s="170"/>
      <c r="BS261" s="170"/>
      <c r="BT261" s="170"/>
      <c r="BU261" s="170"/>
      <c r="BV261" s="170"/>
      <c r="BW261" s="170"/>
      <c r="BX261" s="102" t="s">
        <v>195</v>
      </c>
      <c r="BY261" s="103"/>
      <c r="BZ261" s="103"/>
      <c r="CA261" s="103"/>
      <c r="CB261" s="103"/>
      <c r="CC261" s="103"/>
      <c r="CD261" s="103"/>
      <c r="CE261" s="104"/>
      <c r="CF261" s="79" t="s">
        <v>196</v>
      </c>
      <c r="CG261" s="123"/>
      <c r="CH261" s="123"/>
      <c r="CI261" s="123"/>
      <c r="CJ261" s="123"/>
      <c r="CK261" s="123"/>
      <c r="CL261" s="123"/>
      <c r="CM261" s="123"/>
      <c r="CN261" s="123"/>
      <c r="CO261" s="123"/>
      <c r="CP261" s="123"/>
      <c r="CQ261" s="123"/>
      <c r="CR261" s="123"/>
      <c r="CS261" s="123"/>
      <c r="CT261" s="123"/>
      <c r="CU261" s="123"/>
      <c r="CV261" s="123"/>
      <c r="CW261" s="123"/>
      <c r="CX261" s="123"/>
      <c r="CY261" s="123"/>
      <c r="CZ261" s="123"/>
      <c r="DA261" s="123"/>
      <c r="DB261" s="123"/>
      <c r="DC261" s="123"/>
      <c r="DD261" s="123"/>
      <c r="DE261" s="123"/>
      <c r="DF261" s="125">
        <f>SUM(DF262:DR265)</f>
        <v>0</v>
      </c>
      <c r="DG261" s="125"/>
      <c r="DH261" s="125"/>
      <c r="DI261" s="125"/>
      <c r="DJ261" s="125"/>
      <c r="DK261" s="125"/>
      <c r="DL261" s="125"/>
      <c r="DM261" s="125"/>
      <c r="DN261" s="125"/>
      <c r="DO261" s="125"/>
      <c r="DP261" s="125"/>
      <c r="DQ261" s="125"/>
      <c r="DR261" s="125"/>
      <c r="DS261" s="125">
        <f>SUM(DS262:EE265)</f>
        <v>0</v>
      </c>
      <c r="DT261" s="125"/>
      <c r="DU261" s="125"/>
      <c r="DV261" s="125"/>
      <c r="DW261" s="125"/>
      <c r="DX261" s="125"/>
      <c r="DY261" s="125"/>
      <c r="DZ261" s="125"/>
      <c r="EA261" s="125"/>
      <c r="EB261" s="125"/>
      <c r="EC261" s="125"/>
      <c r="ED261" s="125"/>
      <c r="EE261" s="125"/>
      <c r="EF261" s="125">
        <f>SUM(EF262:ER265)</f>
        <v>0</v>
      </c>
      <c r="EG261" s="125"/>
      <c r="EH261" s="125"/>
      <c r="EI261" s="125"/>
      <c r="EJ261" s="125"/>
      <c r="EK261" s="125"/>
      <c r="EL261" s="125"/>
      <c r="EM261" s="125"/>
      <c r="EN261" s="125"/>
      <c r="EO261" s="125"/>
      <c r="EP261" s="125"/>
      <c r="EQ261" s="125"/>
      <c r="ER261" s="125"/>
      <c r="ES261" s="88"/>
      <c r="ET261" s="89"/>
      <c r="EU261" s="89"/>
      <c r="EV261" s="89"/>
      <c r="EW261" s="89"/>
      <c r="EX261" s="89"/>
      <c r="EY261" s="89"/>
      <c r="EZ261" s="89"/>
      <c r="FA261" s="89"/>
      <c r="FB261" s="89"/>
      <c r="FC261" s="89"/>
      <c r="FD261" s="89"/>
      <c r="FE261" s="90"/>
    </row>
    <row r="262" ht="12" customHeight="1">
      <c r="A262" s="182" t="s">
        <v>372</v>
      </c>
      <c r="B262" s="182"/>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2"/>
      <c r="AB262" s="182"/>
      <c r="AC262" s="182"/>
      <c r="AD262" s="182"/>
      <c r="AE262" s="182"/>
      <c r="AF262" s="182"/>
      <c r="AG262" s="182"/>
      <c r="AH262" s="182"/>
      <c r="AI262" s="182"/>
      <c r="AJ262" s="182"/>
      <c r="AK262" s="182"/>
      <c r="AL262" s="182"/>
      <c r="AM262" s="182"/>
      <c r="AN262" s="182"/>
      <c r="AO262" s="182"/>
      <c r="AP262" s="182"/>
      <c r="AQ262" s="182"/>
      <c r="AR262" s="182"/>
      <c r="AS262" s="182"/>
      <c r="AT262" s="182"/>
      <c r="AU262" s="182"/>
      <c r="AV262" s="182"/>
      <c r="AW262" s="182"/>
      <c r="AX262" s="182"/>
      <c r="AY262" s="182"/>
      <c r="AZ262" s="182"/>
      <c r="BA262" s="182"/>
      <c r="BB262" s="182"/>
      <c r="BC262" s="182"/>
      <c r="BD262" s="182"/>
      <c r="BE262" s="182"/>
      <c r="BF262" s="182"/>
      <c r="BG262" s="182"/>
      <c r="BH262" s="182"/>
      <c r="BI262" s="182"/>
      <c r="BJ262" s="182"/>
      <c r="BK262" s="182"/>
      <c r="BL262" s="182"/>
      <c r="BM262" s="182"/>
      <c r="BN262" s="182"/>
      <c r="BO262" s="182"/>
      <c r="BP262" s="182"/>
      <c r="BQ262" s="182"/>
      <c r="BR262" s="182"/>
      <c r="BS262" s="182"/>
      <c r="BT262" s="182"/>
      <c r="BU262" s="182"/>
      <c r="BV262" s="182"/>
      <c r="BW262" s="182"/>
      <c r="BX262" s="30" t="s">
        <v>195</v>
      </c>
      <c r="BY262" s="31"/>
      <c r="BZ262" s="31"/>
      <c r="CA262" s="31"/>
      <c r="CB262" s="31"/>
      <c r="CC262" s="31"/>
      <c r="CD262" s="31"/>
      <c r="CE262" s="79"/>
      <c r="CF262" s="79" t="s">
        <v>196</v>
      </c>
      <c r="CG262" s="123"/>
      <c r="CH262" s="123"/>
      <c r="CI262" s="123"/>
      <c r="CJ262" s="123"/>
      <c r="CK262" s="123"/>
      <c r="CL262" s="123"/>
      <c r="CM262" s="123"/>
      <c r="CN262" s="123"/>
      <c r="CO262" s="123"/>
      <c r="CP262" s="123"/>
      <c r="CQ262" s="123"/>
      <c r="CR262" s="123"/>
      <c r="CS262" s="123" t="s">
        <v>373</v>
      </c>
      <c r="CT262" s="123"/>
      <c r="CU262" s="123"/>
      <c r="CV262" s="123"/>
      <c r="CW262" s="123"/>
      <c r="CX262" s="123"/>
      <c r="CY262" s="123"/>
      <c r="CZ262" s="123"/>
      <c r="DA262" s="123"/>
      <c r="DB262" s="123"/>
      <c r="DC262" s="123"/>
      <c r="DD262" s="123"/>
      <c r="DE262" s="123"/>
      <c r="DF262" s="126"/>
      <c r="DG262" s="126"/>
      <c r="DH262" s="126"/>
      <c r="DI262" s="126"/>
      <c r="DJ262" s="126"/>
      <c r="DK262" s="126"/>
      <c r="DL262" s="126"/>
      <c r="DM262" s="126"/>
      <c r="DN262" s="126"/>
      <c r="DO262" s="126"/>
      <c r="DP262" s="126"/>
      <c r="DQ262" s="126"/>
      <c r="DR262" s="126"/>
      <c r="DS262" s="126"/>
      <c r="DT262" s="126"/>
      <c r="DU262" s="126"/>
      <c r="DV262" s="126"/>
      <c r="DW262" s="126"/>
      <c r="DX262" s="126"/>
      <c r="DY262" s="126"/>
      <c r="DZ262" s="126"/>
      <c r="EA262" s="126"/>
      <c r="EB262" s="126"/>
      <c r="EC262" s="126"/>
      <c r="ED262" s="126"/>
      <c r="EE262" s="126"/>
      <c r="EF262" s="126"/>
      <c r="EG262" s="126"/>
      <c r="EH262" s="126"/>
      <c r="EI262" s="126"/>
      <c r="EJ262" s="126"/>
      <c r="EK262" s="126"/>
      <c r="EL262" s="126"/>
      <c r="EM262" s="126"/>
      <c r="EN262" s="126"/>
      <c r="EO262" s="126"/>
      <c r="EP262" s="126"/>
      <c r="EQ262" s="126"/>
      <c r="ER262" s="126"/>
      <c r="ES262" s="88"/>
      <c r="ET262" s="89"/>
      <c r="EU262" s="89"/>
      <c r="EV262" s="89"/>
      <c r="EW262" s="89"/>
      <c r="EX262" s="89"/>
      <c r="EY262" s="89"/>
      <c r="EZ262" s="89"/>
      <c r="FA262" s="89"/>
      <c r="FB262" s="89"/>
      <c r="FC262" s="89"/>
      <c r="FD262" s="89"/>
      <c r="FE262" s="90"/>
    </row>
    <row r="263" ht="24" hidden="1" customHeight="1">
      <c r="A263" s="182" t="s">
        <v>389</v>
      </c>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c r="AA263" s="182"/>
      <c r="AB263" s="182"/>
      <c r="AC263" s="182"/>
      <c r="AD263" s="182"/>
      <c r="AE263" s="182"/>
      <c r="AF263" s="182"/>
      <c r="AG263" s="182"/>
      <c r="AH263" s="182"/>
      <c r="AI263" s="182"/>
      <c r="AJ263" s="182"/>
      <c r="AK263" s="182"/>
      <c r="AL263" s="182"/>
      <c r="AM263" s="182"/>
      <c r="AN263" s="182"/>
      <c r="AO263" s="182"/>
      <c r="AP263" s="182"/>
      <c r="AQ263" s="182"/>
      <c r="AR263" s="182"/>
      <c r="AS263" s="182"/>
      <c r="AT263" s="182"/>
      <c r="AU263" s="182"/>
      <c r="AV263" s="182"/>
      <c r="AW263" s="182"/>
      <c r="AX263" s="182"/>
      <c r="AY263" s="182"/>
      <c r="AZ263" s="182"/>
      <c r="BA263" s="182"/>
      <c r="BB263" s="182"/>
      <c r="BC263" s="182"/>
      <c r="BD263" s="182"/>
      <c r="BE263" s="182"/>
      <c r="BF263" s="182"/>
      <c r="BG263" s="182"/>
      <c r="BH263" s="182"/>
      <c r="BI263" s="182"/>
      <c r="BJ263" s="182"/>
      <c r="BK263" s="182"/>
      <c r="BL263" s="182"/>
      <c r="BM263" s="182"/>
      <c r="BN263" s="182"/>
      <c r="BO263" s="182"/>
      <c r="BP263" s="182"/>
      <c r="BQ263" s="182"/>
      <c r="BR263" s="182"/>
      <c r="BS263" s="182"/>
      <c r="BT263" s="182"/>
      <c r="BU263" s="182"/>
      <c r="BV263" s="182"/>
      <c r="BW263" s="182"/>
      <c r="BX263" s="30" t="s">
        <v>195</v>
      </c>
      <c r="BY263" s="31"/>
      <c r="BZ263" s="31"/>
      <c r="CA263" s="31"/>
      <c r="CB263" s="31"/>
      <c r="CC263" s="31"/>
      <c r="CD263" s="31"/>
      <c r="CE263" s="79"/>
      <c r="CF263" s="79" t="s">
        <v>196</v>
      </c>
      <c r="CG263" s="123"/>
      <c r="CH263" s="123"/>
      <c r="CI263" s="123"/>
      <c r="CJ263" s="123"/>
      <c r="CK263" s="123"/>
      <c r="CL263" s="123"/>
      <c r="CM263" s="123"/>
      <c r="CN263" s="123"/>
      <c r="CO263" s="123"/>
      <c r="CP263" s="123"/>
      <c r="CQ263" s="123"/>
      <c r="CR263" s="123"/>
      <c r="CS263" s="123" t="s">
        <v>386</v>
      </c>
      <c r="CT263" s="123"/>
      <c r="CU263" s="123"/>
      <c r="CV263" s="123"/>
      <c r="CW263" s="123"/>
      <c r="CX263" s="123"/>
      <c r="CY263" s="123"/>
      <c r="CZ263" s="123"/>
      <c r="DA263" s="123"/>
      <c r="DB263" s="123"/>
      <c r="DC263" s="123"/>
      <c r="DD263" s="123"/>
      <c r="DE263" s="123"/>
      <c r="DF263" s="126"/>
      <c r="DG263" s="126"/>
      <c r="DH263" s="126"/>
      <c r="DI263" s="126"/>
      <c r="DJ263" s="126"/>
      <c r="DK263" s="126"/>
      <c r="DL263" s="126"/>
      <c r="DM263" s="126"/>
      <c r="DN263" s="126"/>
      <c r="DO263" s="126"/>
      <c r="DP263" s="126"/>
      <c r="DQ263" s="126"/>
      <c r="DR263" s="126"/>
      <c r="DS263" s="126"/>
      <c r="DT263" s="126"/>
      <c r="DU263" s="126"/>
      <c r="DV263" s="126"/>
      <c r="DW263" s="126"/>
      <c r="DX263" s="126"/>
      <c r="DY263" s="126"/>
      <c r="DZ263" s="126"/>
      <c r="EA263" s="126"/>
      <c r="EB263" s="126"/>
      <c r="EC263" s="126"/>
      <c r="ED263" s="126"/>
      <c r="EE263" s="126"/>
      <c r="EF263" s="126"/>
      <c r="EG263" s="126"/>
      <c r="EH263" s="126"/>
      <c r="EI263" s="126"/>
      <c r="EJ263" s="126"/>
      <c r="EK263" s="126"/>
      <c r="EL263" s="126"/>
      <c r="EM263" s="126"/>
      <c r="EN263" s="126"/>
      <c r="EO263" s="126"/>
      <c r="EP263" s="126"/>
      <c r="EQ263" s="126"/>
      <c r="ER263" s="126"/>
      <c r="ES263" s="88"/>
      <c r="ET263" s="89"/>
      <c r="EU263" s="89"/>
      <c r="EV263" s="89"/>
      <c r="EW263" s="89"/>
      <c r="EX263" s="89"/>
      <c r="EY263" s="89"/>
      <c r="EZ263" s="89"/>
      <c r="FA263" s="89"/>
      <c r="FB263" s="89"/>
      <c r="FC263" s="89"/>
      <c r="FD263" s="89"/>
      <c r="FE263" s="90"/>
    </row>
    <row r="264" hidden="1">
      <c r="A264" s="182" t="s">
        <v>390</v>
      </c>
      <c r="B264" s="182"/>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c r="AA264" s="182"/>
      <c r="AB264" s="182"/>
      <c r="AC264" s="182"/>
      <c r="AD264" s="182"/>
      <c r="AE264" s="182"/>
      <c r="AF264" s="182"/>
      <c r="AG264" s="182"/>
      <c r="AH264" s="182"/>
      <c r="AI264" s="182"/>
      <c r="AJ264" s="182"/>
      <c r="AK264" s="182"/>
      <c r="AL264" s="182"/>
      <c r="AM264" s="182"/>
      <c r="AN264" s="182"/>
      <c r="AO264" s="182"/>
      <c r="AP264" s="182"/>
      <c r="AQ264" s="182"/>
      <c r="AR264" s="182"/>
      <c r="AS264" s="182"/>
      <c r="AT264" s="182"/>
      <c r="AU264" s="182"/>
      <c r="AV264" s="182"/>
      <c r="AW264" s="182"/>
      <c r="AX264" s="182"/>
      <c r="AY264" s="182"/>
      <c r="AZ264" s="182"/>
      <c r="BA264" s="182"/>
      <c r="BB264" s="182"/>
      <c r="BC264" s="182"/>
      <c r="BD264" s="182"/>
      <c r="BE264" s="182"/>
      <c r="BF264" s="182"/>
      <c r="BG264" s="182"/>
      <c r="BH264" s="182"/>
      <c r="BI264" s="182"/>
      <c r="BJ264" s="182"/>
      <c r="BK264" s="182"/>
      <c r="BL264" s="182"/>
      <c r="BM264" s="182"/>
      <c r="BN264" s="182"/>
      <c r="BO264" s="182"/>
      <c r="BP264" s="182"/>
      <c r="BQ264" s="182"/>
      <c r="BR264" s="182"/>
      <c r="BS264" s="182"/>
      <c r="BT264" s="182"/>
      <c r="BU264" s="182"/>
      <c r="BV264" s="182"/>
      <c r="BW264" s="182"/>
      <c r="BX264" s="30" t="s">
        <v>195</v>
      </c>
      <c r="BY264" s="31"/>
      <c r="BZ264" s="31"/>
      <c r="CA264" s="31"/>
      <c r="CB264" s="31"/>
      <c r="CC264" s="31"/>
      <c r="CD264" s="31"/>
      <c r="CE264" s="79"/>
      <c r="CF264" s="79" t="s">
        <v>196</v>
      </c>
      <c r="CG264" s="123"/>
      <c r="CH264" s="123"/>
      <c r="CI264" s="123"/>
      <c r="CJ264" s="123"/>
      <c r="CK264" s="123"/>
      <c r="CL264" s="123"/>
      <c r="CM264" s="123"/>
      <c r="CN264" s="123"/>
      <c r="CO264" s="123"/>
      <c r="CP264" s="123"/>
      <c r="CQ264" s="123"/>
      <c r="CR264" s="123"/>
      <c r="CS264" s="123" t="s">
        <v>391</v>
      </c>
      <c r="CT264" s="123"/>
      <c r="CU264" s="123"/>
      <c r="CV264" s="123"/>
      <c r="CW264" s="123"/>
      <c r="CX264" s="123"/>
      <c r="CY264" s="123"/>
      <c r="CZ264" s="123"/>
      <c r="DA264" s="123"/>
      <c r="DB264" s="123"/>
      <c r="DC264" s="123"/>
      <c r="DD264" s="123"/>
      <c r="DE264" s="123"/>
      <c r="DF264" s="126"/>
      <c r="DG264" s="126"/>
      <c r="DH264" s="126"/>
      <c r="DI264" s="126"/>
      <c r="DJ264" s="126"/>
      <c r="DK264" s="126"/>
      <c r="DL264" s="126"/>
      <c r="DM264" s="126"/>
      <c r="DN264" s="126"/>
      <c r="DO264" s="126"/>
      <c r="DP264" s="126"/>
      <c r="DQ264" s="126"/>
      <c r="DR264" s="126"/>
      <c r="DS264" s="126"/>
      <c r="DT264" s="126"/>
      <c r="DU264" s="126"/>
      <c r="DV264" s="126"/>
      <c r="DW264" s="126"/>
      <c r="DX264" s="126"/>
      <c r="DY264" s="126"/>
      <c r="DZ264" s="126"/>
      <c r="EA264" s="126"/>
      <c r="EB264" s="126"/>
      <c r="EC264" s="126"/>
      <c r="ED264" s="126"/>
      <c r="EE264" s="126"/>
      <c r="EF264" s="126"/>
      <c r="EG264" s="126"/>
      <c r="EH264" s="126"/>
      <c r="EI264" s="126"/>
      <c r="EJ264" s="126"/>
      <c r="EK264" s="126"/>
      <c r="EL264" s="126"/>
      <c r="EM264" s="126"/>
      <c r="EN264" s="126"/>
      <c r="EO264" s="126"/>
      <c r="EP264" s="126"/>
      <c r="EQ264" s="126"/>
      <c r="ER264" s="126"/>
      <c r="ES264" s="88"/>
      <c r="ET264" s="89"/>
      <c r="EU264" s="89"/>
      <c r="EV264" s="89"/>
      <c r="EW264" s="89"/>
      <c r="EX264" s="89"/>
      <c r="EY264" s="89"/>
      <c r="EZ264" s="89"/>
      <c r="FA264" s="89"/>
      <c r="FB264" s="89"/>
      <c r="FC264" s="89"/>
      <c r="FD264" s="89"/>
      <c r="FE264" s="90"/>
    </row>
    <row r="265" hidden="1">
      <c r="A265" s="184" t="s">
        <v>387</v>
      </c>
      <c r="B265" s="185"/>
      <c r="C265" s="185"/>
      <c r="D265" s="185"/>
      <c r="E265" s="185"/>
      <c r="F265" s="185"/>
      <c r="G265" s="185"/>
      <c r="H265" s="185"/>
      <c r="I265" s="185"/>
      <c r="J265" s="185"/>
      <c r="K265" s="185"/>
      <c r="L265" s="185"/>
      <c r="M265" s="185"/>
      <c r="N265" s="185"/>
      <c r="O265" s="185"/>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c r="BK265" s="185"/>
      <c r="BL265" s="185"/>
      <c r="BM265" s="185"/>
      <c r="BN265" s="185"/>
      <c r="BO265" s="185"/>
      <c r="BP265" s="185"/>
      <c r="BQ265" s="185"/>
      <c r="BR265" s="185"/>
      <c r="BS265" s="185"/>
      <c r="BT265" s="185"/>
      <c r="BU265" s="185"/>
      <c r="BV265" s="185"/>
      <c r="BW265" s="185"/>
      <c r="BX265" s="143" t="s">
        <v>195</v>
      </c>
      <c r="BY265" s="25"/>
      <c r="BZ265" s="25"/>
      <c r="CA265" s="25"/>
      <c r="CB265" s="25"/>
      <c r="CC265" s="25"/>
      <c r="CD265" s="25"/>
      <c r="CE265" s="144"/>
      <c r="CF265" s="79" t="s">
        <v>196</v>
      </c>
      <c r="CG265" s="123"/>
      <c r="CH265" s="123"/>
      <c r="CI265" s="123"/>
      <c r="CJ265" s="123"/>
      <c r="CK265" s="123"/>
      <c r="CL265" s="123"/>
      <c r="CM265" s="123"/>
      <c r="CN265" s="123"/>
      <c r="CO265" s="123"/>
      <c r="CP265" s="123"/>
      <c r="CQ265" s="123"/>
      <c r="CR265" s="123"/>
      <c r="CS265" s="123" t="s">
        <v>388</v>
      </c>
      <c r="CT265" s="123"/>
      <c r="CU265" s="123"/>
      <c r="CV265" s="123"/>
      <c r="CW265" s="123"/>
      <c r="CX265" s="123"/>
      <c r="CY265" s="123"/>
      <c r="CZ265" s="123"/>
      <c r="DA265" s="123"/>
      <c r="DB265" s="123"/>
      <c r="DC265" s="123"/>
      <c r="DD265" s="123"/>
      <c r="DE265" s="123"/>
      <c r="DF265" s="126"/>
      <c r="DG265" s="126"/>
      <c r="DH265" s="126"/>
      <c r="DI265" s="126"/>
      <c r="DJ265" s="126"/>
      <c r="DK265" s="126"/>
      <c r="DL265" s="126"/>
      <c r="DM265" s="126"/>
      <c r="DN265" s="126"/>
      <c r="DO265" s="126"/>
      <c r="DP265" s="126"/>
      <c r="DQ265" s="126"/>
      <c r="DR265" s="126"/>
      <c r="DS265" s="126"/>
      <c r="DT265" s="126"/>
      <c r="DU265" s="126"/>
      <c r="DV265" s="126"/>
      <c r="DW265" s="126"/>
      <c r="DX265" s="126"/>
      <c r="DY265" s="126"/>
      <c r="DZ265" s="126"/>
      <c r="EA265" s="126"/>
      <c r="EB265" s="126"/>
      <c r="EC265" s="126"/>
      <c r="ED265" s="126"/>
      <c r="EE265" s="126"/>
      <c r="EF265" s="126"/>
      <c r="EG265" s="126"/>
      <c r="EH265" s="126"/>
      <c r="EI265" s="126"/>
      <c r="EJ265" s="126"/>
      <c r="EK265" s="126"/>
      <c r="EL265" s="126"/>
      <c r="EM265" s="126"/>
      <c r="EN265" s="126"/>
      <c r="EO265" s="126"/>
      <c r="EP265" s="126"/>
      <c r="EQ265" s="126"/>
      <c r="ER265" s="126"/>
      <c r="ES265" s="88"/>
      <c r="ET265" s="89"/>
      <c r="EU265" s="89"/>
      <c r="EV265" s="89"/>
      <c r="EW265" s="89"/>
      <c r="EX265" s="89"/>
      <c r="EY265" s="89"/>
      <c r="EZ265" s="89"/>
      <c r="FA265" s="89"/>
      <c r="FB265" s="89"/>
      <c r="FC265" s="89"/>
      <c r="FD265" s="89"/>
      <c r="FE265" s="90"/>
    </row>
    <row r="266" ht="13.5" customHeight="1">
      <c r="A266" s="100" t="s">
        <v>197</v>
      </c>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30" t="s">
        <v>198</v>
      </c>
      <c r="BY266" s="31"/>
      <c r="BZ266" s="31"/>
      <c r="CA266" s="31"/>
      <c r="CB266" s="31"/>
      <c r="CC266" s="31"/>
      <c r="CD266" s="31"/>
      <c r="CE266" s="79"/>
      <c r="CF266" s="79" t="s">
        <v>59</v>
      </c>
      <c r="CG266" s="123"/>
      <c r="CH266" s="123"/>
      <c r="CI266" s="123"/>
      <c r="CJ266" s="123"/>
      <c r="CK266" s="123"/>
      <c r="CL266" s="123"/>
      <c r="CM266" s="123"/>
      <c r="CN266" s="123"/>
      <c r="CO266" s="123"/>
      <c r="CP266" s="123"/>
      <c r="CQ266" s="123"/>
      <c r="CR266" s="123"/>
      <c r="CS266" s="123"/>
      <c r="CT266" s="123"/>
      <c r="CU266" s="123"/>
      <c r="CV266" s="123"/>
      <c r="CW266" s="123"/>
      <c r="CX266" s="123"/>
      <c r="CY266" s="123"/>
      <c r="CZ266" s="123"/>
      <c r="DA266" s="123"/>
      <c r="DB266" s="123"/>
      <c r="DC266" s="123"/>
      <c r="DD266" s="123"/>
      <c r="DE266" s="123"/>
      <c r="DF266" s="126"/>
      <c r="DG266" s="126"/>
      <c r="DH266" s="126"/>
      <c r="DI266" s="126"/>
      <c r="DJ266" s="126"/>
      <c r="DK266" s="126"/>
      <c r="DL266" s="126"/>
      <c r="DM266" s="126"/>
      <c r="DN266" s="126"/>
      <c r="DO266" s="126"/>
      <c r="DP266" s="126"/>
      <c r="DQ266" s="126"/>
      <c r="DR266" s="126"/>
      <c r="DS266" s="126"/>
      <c r="DT266" s="126"/>
      <c r="DU266" s="126"/>
      <c r="DV266" s="126"/>
      <c r="DW266" s="126"/>
      <c r="DX266" s="126"/>
      <c r="DY266" s="126"/>
      <c r="DZ266" s="126"/>
      <c r="EA266" s="126"/>
      <c r="EB266" s="126"/>
      <c r="EC266" s="126"/>
      <c r="ED266" s="126"/>
      <c r="EE266" s="126"/>
      <c r="EF266" s="126"/>
      <c r="EG266" s="126"/>
      <c r="EH266" s="126"/>
      <c r="EI266" s="126"/>
      <c r="EJ266" s="126"/>
      <c r="EK266" s="126"/>
      <c r="EL266" s="126"/>
      <c r="EM266" s="126"/>
      <c r="EN266" s="126"/>
      <c r="EO266" s="126"/>
      <c r="EP266" s="126"/>
      <c r="EQ266" s="126"/>
      <c r="ER266" s="126"/>
      <c r="ES266" s="88" t="s">
        <v>59</v>
      </c>
      <c r="ET266" s="89"/>
      <c r="EU266" s="89"/>
      <c r="EV266" s="89"/>
      <c r="EW266" s="89"/>
      <c r="EX266" s="89"/>
      <c r="EY266" s="89"/>
      <c r="EZ266" s="89"/>
      <c r="FA266" s="89"/>
      <c r="FB266" s="89"/>
      <c r="FC266" s="89"/>
      <c r="FD266" s="89"/>
      <c r="FE266" s="90"/>
    </row>
    <row r="267" ht="13.5" customHeight="1">
      <c r="A267" s="111" t="s">
        <v>199</v>
      </c>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02" t="s">
        <v>200</v>
      </c>
      <c r="BY267" s="103"/>
      <c r="BZ267" s="103"/>
      <c r="CA267" s="103"/>
      <c r="CB267" s="103"/>
      <c r="CC267" s="103"/>
      <c r="CD267" s="103"/>
      <c r="CE267" s="104"/>
      <c r="CF267" s="79" t="s">
        <v>201</v>
      </c>
      <c r="CG267" s="123"/>
      <c r="CH267" s="123"/>
      <c r="CI267" s="123"/>
      <c r="CJ267" s="123"/>
      <c r="CK267" s="123"/>
      <c r="CL267" s="123"/>
      <c r="CM267" s="123"/>
      <c r="CN267" s="123"/>
      <c r="CO267" s="123"/>
      <c r="CP267" s="123"/>
      <c r="CQ267" s="123"/>
      <c r="CR267" s="123"/>
      <c r="CS267" s="123"/>
      <c r="CT267" s="123"/>
      <c r="CU267" s="123"/>
      <c r="CV267" s="123"/>
      <c r="CW267" s="123"/>
      <c r="CX267" s="123"/>
      <c r="CY267" s="123"/>
      <c r="CZ267" s="123"/>
      <c r="DA267" s="123"/>
      <c r="DB267" s="123"/>
      <c r="DC267" s="123"/>
      <c r="DD267" s="123"/>
      <c r="DE267" s="123"/>
      <c r="DF267" s="125">
        <f>SUM(DF268:DR270)</f>
        <v>0</v>
      </c>
      <c r="DG267" s="125"/>
      <c r="DH267" s="125"/>
      <c r="DI267" s="125"/>
      <c r="DJ267" s="125"/>
      <c r="DK267" s="125"/>
      <c r="DL267" s="125"/>
      <c r="DM267" s="125"/>
      <c r="DN267" s="125"/>
      <c r="DO267" s="125"/>
      <c r="DP267" s="125"/>
      <c r="DQ267" s="125"/>
      <c r="DR267" s="125"/>
      <c r="DS267" s="125">
        <f>SUM(DS268:EE270)</f>
        <v>0</v>
      </c>
      <c r="DT267" s="125"/>
      <c r="DU267" s="125"/>
      <c r="DV267" s="125"/>
      <c r="DW267" s="125"/>
      <c r="DX267" s="125"/>
      <c r="DY267" s="125"/>
      <c r="DZ267" s="125"/>
      <c r="EA267" s="125"/>
      <c r="EB267" s="125"/>
      <c r="EC267" s="125"/>
      <c r="ED267" s="125"/>
      <c r="EE267" s="125"/>
      <c r="EF267" s="125">
        <f>SUM(EF268:ER270)</f>
        <v>0</v>
      </c>
      <c r="EG267" s="125"/>
      <c r="EH267" s="125"/>
      <c r="EI267" s="125"/>
      <c r="EJ267" s="125"/>
      <c r="EK267" s="125"/>
      <c r="EL267" s="125"/>
      <c r="EM267" s="125"/>
      <c r="EN267" s="125"/>
      <c r="EO267" s="125"/>
      <c r="EP267" s="125"/>
      <c r="EQ267" s="125"/>
      <c r="ER267" s="125"/>
      <c r="ES267" s="88" t="s">
        <v>59</v>
      </c>
      <c r="ET267" s="89"/>
      <c r="EU267" s="89"/>
      <c r="EV267" s="89"/>
      <c r="EW267" s="89"/>
      <c r="EX267" s="89"/>
      <c r="EY267" s="89"/>
      <c r="EZ267" s="89"/>
      <c r="FA267" s="89"/>
      <c r="FB267" s="89"/>
      <c r="FC267" s="89"/>
      <c r="FD267" s="89"/>
      <c r="FE267" s="90"/>
    </row>
    <row r="268" ht="13.5" customHeight="1">
      <c r="A268" s="178" t="s">
        <v>363</v>
      </c>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8"/>
      <c r="AL268" s="178"/>
      <c r="AM268" s="178"/>
      <c r="AN268" s="178"/>
      <c r="AO268" s="178"/>
      <c r="AP268" s="178"/>
      <c r="AQ268" s="178"/>
      <c r="AR268" s="178"/>
      <c r="AS268" s="178"/>
      <c r="AT268" s="178"/>
      <c r="AU268" s="178"/>
      <c r="AV268" s="178"/>
      <c r="AW268" s="178"/>
      <c r="AX268" s="178"/>
      <c r="AY268" s="178"/>
      <c r="AZ268" s="178"/>
      <c r="BA268" s="178"/>
      <c r="BB268" s="178"/>
      <c r="BC268" s="178"/>
      <c r="BD268" s="178"/>
      <c r="BE268" s="178"/>
      <c r="BF268" s="178"/>
      <c r="BG268" s="178"/>
      <c r="BH268" s="178"/>
      <c r="BI268" s="178"/>
      <c r="BJ268" s="178"/>
      <c r="BK268" s="178"/>
      <c r="BL268" s="178"/>
      <c r="BM268" s="178"/>
      <c r="BN268" s="178"/>
      <c r="BO268" s="178"/>
      <c r="BP268" s="178"/>
      <c r="BQ268" s="178"/>
      <c r="BR268" s="178"/>
      <c r="BS268" s="178"/>
      <c r="BT268" s="178"/>
      <c r="BU268" s="178"/>
      <c r="BV268" s="178"/>
      <c r="BW268" s="178"/>
      <c r="BX268" s="30" t="s">
        <v>200</v>
      </c>
      <c r="BY268" s="31"/>
      <c r="BZ268" s="31"/>
      <c r="CA268" s="31"/>
      <c r="CB268" s="31"/>
      <c r="CC268" s="31"/>
      <c r="CD268" s="31"/>
      <c r="CE268" s="79"/>
      <c r="CF268" s="79" t="s">
        <v>201</v>
      </c>
      <c r="CG268" s="123"/>
      <c r="CH268" s="123"/>
      <c r="CI268" s="123"/>
      <c r="CJ268" s="123"/>
      <c r="CK268" s="123"/>
      <c r="CL268" s="123"/>
      <c r="CM268" s="123"/>
      <c r="CN268" s="123"/>
      <c r="CO268" s="123"/>
      <c r="CP268" s="123"/>
      <c r="CQ268" s="123"/>
      <c r="CR268" s="123"/>
      <c r="CS268" s="123" t="s">
        <v>340</v>
      </c>
      <c r="CT268" s="123"/>
      <c r="CU268" s="123"/>
      <c r="CV268" s="123"/>
      <c r="CW268" s="123"/>
      <c r="CX268" s="123"/>
      <c r="CY268" s="123"/>
      <c r="CZ268" s="123"/>
      <c r="DA268" s="123"/>
      <c r="DB268" s="123"/>
      <c r="DC268" s="123"/>
      <c r="DD268" s="123"/>
      <c r="DE268" s="123"/>
      <c r="DF268" s="126"/>
      <c r="DG268" s="126"/>
      <c r="DH268" s="126"/>
      <c r="DI268" s="126"/>
      <c r="DJ268" s="126"/>
      <c r="DK268" s="126"/>
      <c r="DL268" s="126"/>
      <c r="DM268" s="126"/>
      <c r="DN268" s="126"/>
      <c r="DO268" s="126"/>
      <c r="DP268" s="126"/>
      <c r="DQ268" s="126"/>
      <c r="DR268" s="126"/>
      <c r="DS268" s="126"/>
      <c r="DT268" s="126"/>
      <c r="DU268" s="126"/>
      <c r="DV268" s="126"/>
      <c r="DW268" s="126"/>
      <c r="DX268" s="126"/>
      <c r="DY268" s="126"/>
      <c r="DZ268" s="126"/>
      <c r="EA268" s="126"/>
      <c r="EB268" s="126"/>
      <c r="EC268" s="126"/>
      <c r="ED268" s="126"/>
      <c r="EE268" s="126"/>
      <c r="EF268" s="126"/>
      <c r="EG268" s="126"/>
      <c r="EH268" s="126"/>
      <c r="EI268" s="126"/>
      <c r="EJ268" s="126"/>
      <c r="EK268" s="126"/>
      <c r="EL268" s="126"/>
      <c r="EM268" s="126"/>
      <c r="EN268" s="126"/>
      <c r="EO268" s="126"/>
      <c r="EP268" s="126"/>
      <c r="EQ268" s="126"/>
      <c r="ER268" s="126"/>
      <c r="ES268" s="88"/>
      <c r="ET268" s="89"/>
      <c r="EU268" s="89"/>
      <c r="EV268" s="89"/>
      <c r="EW268" s="89"/>
      <c r="EX268" s="89"/>
      <c r="EY268" s="89"/>
      <c r="EZ268" s="89"/>
      <c r="FA268" s="89"/>
      <c r="FB268" s="89"/>
      <c r="FC268" s="89"/>
      <c r="FD268" s="89"/>
      <c r="FE268" s="90"/>
    </row>
    <row r="269" ht="13.5" hidden="1" customHeight="1">
      <c r="A269" s="178" t="s">
        <v>361</v>
      </c>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c r="AX269" s="178"/>
      <c r="AY269" s="178"/>
      <c r="AZ269" s="178"/>
      <c r="BA269" s="178"/>
      <c r="BB269" s="178"/>
      <c r="BC269" s="178"/>
      <c r="BD269" s="178"/>
      <c r="BE269" s="178"/>
      <c r="BF269" s="178"/>
      <c r="BG269" s="178"/>
      <c r="BH269" s="178"/>
      <c r="BI269" s="178"/>
      <c r="BJ269" s="178"/>
      <c r="BK269" s="178"/>
      <c r="BL269" s="178"/>
      <c r="BM269" s="178"/>
      <c r="BN269" s="178"/>
      <c r="BO269" s="178"/>
      <c r="BP269" s="178"/>
      <c r="BQ269" s="178"/>
      <c r="BR269" s="178"/>
      <c r="BS269" s="178"/>
      <c r="BT269" s="178"/>
      <c r="BU269" s="178"/>
      <c r="BV269" s="178"/>
      <c r="BW269" s="178"/>
      <c r="BX269" s="143" t="s">
        <v>200</v>
      </c>
      <c r="BY269" s="25"/>
      <c r="BZ269" s="25"/>
      <c r="CA269" s="25"/>
      <c r="CB269" s="25"/>
      <c r="CC269" s="25"/>
      <c r="CD269" s="25"/>
      <c r="CE269" s="144"/>
      <c r="CF269" s="79" t="s">
        <v>201</v>
      </c>
      <c r="CG269" s="123"/>
      <c r="CH269" s="123"/>
      <c r="CI269" s="123"/>
      <c r="CJ269" s="123"/>
      <c r="CK269" s="123"/>
      <c r="CL269" s="123"/>
      <c r="CM269" s="123"/>
      <c r="CN269" s="123"/>
      <c r="CO269" s="123"/>
      <c r="CP269" s="123"/>
      <c r="CQ269" s="123"/>
      <c r="CR269" s="123"/>
      <c r="CS269" s="123" t="s">
        <v>362</v>
      </c>
      <c r="CT269" s="123"/>
      <c r="CU269" s="123"/>
      <c r="CV269" s="123"/>
      <c r="CW269" s="123"/>
      <c r="CX269" s="123"/>
      <c r="CY269" s="123"/>
      <c r="CZ269" s="123"/>
      <c r="DA269" s="123"/>
      <c r="DB269" s="123"/>
      <c r="DC269" s="123"/>
      <c r="DD269" s="123"/>
      <c r="DE269" s="123"/>
      <c r="DF269" s="126"/>
      <c r="DG269" s="126"/>
      <c r="DH269" s="126"/>
      <c r="DI269" s="126"/>
      <c r="DJ269" s="126"/>
      <c r="DK269" s="126"/>
      <c r="DL269" s="126"/>
      <c r="DM269" s="126"/>
      <c r="DN269" s="126"/>
      <c r="DO269" s="126"/>
      <c r="DP269" s="126"/>
      <c r="DQ269" s="126"/>
      <c r="DR269" s="126"/>
      <c r="DS269" s="126"/>
      <c r="DT269" s="126"/>
      <c r="DU269" s="126"/>
      <c r="DV269" s="126"/>
      <c r="DW269" s="126"/>
      <c r="DX269" s="126"/>
      <c r="DY269" s="126"/>
      <c r="DZ269" s="126"/>
      <c r="EA269" s="126"/>
      <c r="EB269" s="126"/>
      <c r="EC269" s="126"/>
      <c r="ED269" s="126"/>
      <c r="EE269" s="126"/>
      <c r="EF269" s="126"/>
      <c r="EG269" s="126"/>
      <c r="EH269" s="126"/>
      <c r="EI269" s="126"/>
      <c r="EJ269" s="126"/>
      <c r="EK269" s="126"/>
      <c r="EL269" s="126"/>
      <c r="EM269" s="126"/>
      <c r="EN269" s="126"/>
      <c r="EO269" s="126"/>
      <c r="EP269" s="126"/>
      <c r="EQ269" s="126"/>
      <c r="ER269" s="126"/>
      <c r="ES269" s="88"/>
      <c r="ET269" s="89"/>
      <c r="EU269" s="89"/>
      <c r="EV269" s="89"/>
      <c r="EW269" s="89"/>
      <c r="EX269" s="89"/>
      <c r="EY269" s="89"/>
      <c r="EZ269" s="89"/>
      <c r="FA269" s="89"/>
      <c r="FB269" s="89"/>
      <c r="FC269" s="89"/>
      <c r="FD269" s="89"/>
      <c r="FE269" s="90"/>
    </row>
    <row r="270" hidden="1">
      <c r="A270" s="178" t="s">
        <v>392</v>
      </c>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8"/>
      <c r="AL270" s="178"/>
      <c r="AM270" s="178"/>
      <c r="AN270" s="178"/>
      <c r="AO270" s="178"/>
      <c r="AP270" s="178"/>
      <c r="AQ270" s="178"/>
      <c r="AR270" s="178"/>
      <c r="AS270" s="178"/>
      <c r="AT270" s="178"/>
      <c r="AU270" s="178"/>
      <c r="AV270" s="178"/>
      <c r="AW270" s="178"/>
      <c r="AX270" s="178"/>
      <c r="AY270" s="178"/>
      <c r="AZ270" s="178"/>
      <c r="BA270" s="178"/>
      <c r="BB270" s="178"/>
      <c r="BC270" s="178"/>
      <c r="BD270" s="178"/>
      <c r="BE270" s="178"/>
      <c r="BF270" s="178"/>
      <c r="BG270" s="178"/>
      <c r="BH270" s="178"/>
      <c r="BI270" s="178"/>
      <c r="BJ270" s="178"/>
      <c r="BK270" s="178"/>
      <c r="BL270" s="178"/>
      <c r="BM270" s="178"/>
      <c r="BN270" s="178"/>
      <c r="BO270" s="178"/>
      <c r="BP270" s="178"/>
      <c r="BQ270" s="178"/>
      <c r="BR270" s="178"/>
      <c r="BS270" s="178"/>
      <c r="BT270" s="178"/>
      <c r="BU270" s="178"/>
      <c r="BV270" s="178"/>
      <c r="BW270" s="178"/>
      <c r="BX270" s="143" t="s">
        <v>200</v>
      </c>
      <c r="BY270" s="25"/>
      <c r="BZ270" s="25"/>
      <c r="CA270" s="25"/>
      <c r="CB270" s="25"/>
      <c r="CC270" s="25"/>
      <c r="CD270" s="25"/>
      <c r="CE270" s="144"/>
      <c r="CF270" s="79" t="s">
        <v>201</v>
      </c>
      <c r="CG270" s="123"/>
      <c r="CH270" s="123"/>
      <c r="CI270" s="123"/>
      <c r="CJ270" s="123"/>
      <c r="CK270" s="123"/>
      <c r="CL270" s="123"/>
      <c r="CM270" s="123"/>
      <c r="CN270" s="123"/>
      <c r="CO270" s="123"/>
      <c r="CP270" s="123"/>
      <c r="CQ270" s="123"/>
      <c r="CR270" s="123"/>
      <c r="CS270" s="123" t="s">
        <v>366</v>
      </c>
      <c r="CT270" s="123"/>
      <c r="CU270" s="123"/>
      <c r="CV270" s="123"/>
      <c r="CW270" s="123"/>
      <c r="CX270" s="123"/>
      <c r="CY270" s="123"/>
      <c r="CZ270" s="123"/>
      <c r="DA270" s="123"/>
      <c r="DB270" s="123"/>
      <c r="DC270" s="123"/>
      <c r="DD270" s="123"/>
      <c r="DE270" s="123"/>
      <c r="DF270" s="126"/>
      <c r="DG270" s="126"/>
      <c r="DH270" s="126"/>
      <c r="DI270" s="126"/>
      <c r="DJ270" s="126"/>
      <c r="DK270" s="126"/>
      <c r="DL270" s="126"/>
      <c r="DM270" s="126"/>
      <c r="DN270" s="126"/>
      <c r="DO270" s="126"/>
      <c r="DP270" s="126"/>
      <c r="DQ270" s="126"/>
      <c r="DR270" s="126"/>
      <c r="DS270" s="126"/>
      <c r="DT270" s="126"/>
      <c r="DU270" s="126"/>
      <c r="DV270" s="126"/>
      <c r="DW270" s="126"/>
      <c r="DX270" s="126"/>
      <c r="DY270" s="126"/>
      <c r="DZ270" s="126"/>
      <c r="EA270" s="126"/>
      <c r="EB270" s="126"/>
      <c r="EC270" s="126"/>
      <c r="ED270" s="126"/>
      <c r="EE270" s="126"/>
      <c r="EF270" s="126"/>
      <c r="EG270" s="126"/>
      <c r="EH270" s="126"/>
      <c r="EI270" s="126"/>
      <c r="EJ270" s="126"/>
      <c r="EK270" s="126"/>
      <c r="EL270" s="126"/>
      <c r="EM270" s="126"/>
      <c r="EN270" s="126"/>
      <c r="EO270" s="126"/>
      <c r="EP270" s="126"/>
      <c r="EQ270" s="126"/>
      <c r="ER270" s="126"/>
      <c r="ES270" s="88"/>
      <c r="ET270" s="89"/>
      <c r="EU270" s="89"/>
      <c r="EV270" s="89"/>
      <c r="EW270" s="89"/>
      <c r="EX270" s="89"/>
      <c r="EY270" s="89"/>
      <c r="EZ270" s="89"/>
      <c r="FA270" s="89"/>
      <c r="FB270" s="89"/>
      <c r="FC270" s="89"/>
      <c r="FD270" s="89"/>
      <c r="FE270" s="90"/>
    </row>
    <row r="271" ht="13.5" customHeight="1">
      <c r="A271" s="100" t="s">
        <v>202</v>
      </c>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c r="BR271" s="101"/>
      <c r="BS271" s="101"/>
      <c r="BT271" s="101"/>
      <c r="BU271" s="101"/>
      <c r="BV271" s="101"/>
      <c r="BW271" s="101"/>
      <c r="BX271" s="30" t="s">
        <v>203</v>
      </c>
      <c r="BY271" s="31"/>
      <c r="BZ271" s="31"/>
      <c r="CA271" s="31"/>
      <c r="CB271" s="31"/>
      <c r="CC271" s="31"/>
      <c r="CD271" s="31"/>
      <c r="CE271" s="79"/>
      <c r="CF271" s="79" t="s">
        <v>59</v>
      </c>
      <c r="CG271" s="123"/>
      <c r="CH271" s="123"/>
      <c r="CI271" s="123"/>
      <c r="CJ271" s="123"/>
      <c r="CK271" s="123"/>
      <c r="CL271" s="123"/>
      <c r="CM271" s="123"/>
      <c r="CN271" s="123"/>
      <c r="CO271" s="123"/>
      <c r="CP271" s="123"/>
      <c r="CQ271" s="123"/>
      <c r="CR271" s="123"/>
      <c r="CS271" s="123"/>
      <c r="CT271" s="123"/>
      <c r="CU271" s="123"/>
      <c r="CV271" s="123"/>
      <c r="CW271" s="123"/>
      <c r="CX271" s="123"/>
      <c r="CY271" s="123"/>
      <c r="CZ271" s="123"/>
      <c r="DA271" s="123"/>
      <c r="DB271" s="123"/>
      <c r="DC271" s="123"/>
      <c r="DD271" s="123"/>
      <c r="DE271" s="123"/>
      <c r="DF271" s="124">
        <f>DF275+DF289+DF307</f>
        <v>7753044.5699999928</v>
      </c>
      <c r="DG271" s="160"/>
      <c r="DH271" s="160"/>
      <c r="DI271" s="160"/>
      <c r="DJ271" s="160"/>
      <c r="DK271" s="160"/>
      <c r="DL271" s="160"/>
      <c r="DM271" s="160"/>
      <c r="DN271" s="160"/>
      <c r="DO271" s="160"/>
      <c r="DP271" s="160"/>
      <c r="DQ271" s="160"/>
      <c r="DR271" s="160"/>
      <c r="DS271" s="124">
        <v>7647862</v>
      </c>
      <c r="DT271" s="160"/>
      <c r="DU271" s="160"/>
      <c r="DV271" s="160"/>
      <c r="DW271" s="160"/>
      <c r="DX271" s="160"/>
      <c r="DY271" s="160"/>
      <c r="DZ271" s="160"/>
      <c r="EA271" s="160"/>
      <c r="EB271" s="160"/>
      <c r="EC271" s="160"/>
      <c r="ED271" s="160"/>
      <c r="EE271" s="160"/>
      <c r="EF271" s="124">
        <v>7738862</v>
      </c>
      <c r="EG271" s="160"/>
      <c r="EH271" s="160"/>
      <c r="EI271" s="160"/>
      <c r="EJ271" s="160"/>
      <c r="EK271" s="160"/>
      <c r="EL271" s="160"/>
      <c r="EM271" s="160"/>
      <c r="EN271" s="160"/>
      <c r="EO271" s="160"/>
      <c r="EP271" s="160"/>
      <c r="EQ271" s="160"/>
      <c r="ER271" s="160"/>
      <c r="ES271" s="88"/>
      <c r="ET271" s="89"/>
      <c r="EU271" s="89"/>
      <c r="EV271" s="89"/>
      <c r="EW271" s="89"/>
      <c r="EX271" s="89"/>
      <c r="EY271" s="89"/>
      <c r="EZ271" s="89"/>
      <c r="FA271" s="89"/>
      <c r="FB271" s="89"/>
      <c r="FC271" s="89"/>
      <c r="FD271" s="89"/>
      <c r="FE271" s="90"/>
    </row>
    <row r="272" ht="11.25" customHeight="1">
      <c r="A272" s="111" t="s">
        <v>204</v>
      </c>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02" t="s">
        <v>205</v>
      </c>
      <c r="BY272" s="103"/>
      <c r="BZ272" s="103"/>
      <c r="CA272" s="103"/>
      <c r="CB272" s="103"/>
      <c r="CC272" s="103"/>
      <c r="CD272" s="103"/>
      <c r="CE272" s="104"/>
      <c r="CF272" s="79" t="s">
        <v>206</v>
      </c>
      <c r="CG272" s="123"/>
      <c r="CH272" s="123"/>
      <c r="CI272" s="123"/>
      <c r="CJ272" s="123"/>
      <c r="CK272" s="123"/>
      <c r="CL272" s="123"/>
      <c r="CM272" s="123"/>
      <c r="CN272" s="123"/>
      <c r="CO272" s="123"/>
      <c r="CP272" s="123"/>
      <c r="CQ272" s="123"/>
      <c r="CR272" s="123"/>
      <c r="CS272" s="123"/>
      <c r="CT272" s="123"/>
      <c r="CU272" s="123"/>
      <c r="CV272" s="123"/>
      <c r="CW272" s="123"/>
      <c r="CX272" s="123"/>
      <c r="CY272" s="123"/>
      <c r="CZ272" s="123"/>
      <c r="DA272" s="123"/>
      <c r="DB272" s="123"/>
      <c r="DC272" s="123"/>
      <c r="DD272" s="123"/>
      <c r="DE272" s="123"/>
      <c r="DF272" s="125">
        <f>SUM(DF273:DR274)</f>
        <v>0</v>
      </c>
      <c r="DG272" s="125"/>
      <c r="DH272" s="125"/>
      <c r="DI272" s="125"/>
      <c r="DJ272" s="125"/>
      <c r="DK272" s="125"/>
      <c r="DL272" s="125"/>
      <c r="DM272" s="125"/>
      <c r="DN272" s="125"/>
      <c r="DO272" s="125"/>
      <c r="DP272" s="125"/>
      <c r="DQ272" s="125"/>
      <c r="DR272" s="125"/>
      <c r="DS272" s="125">
        <f>SUM(DS273:EE274)</f>
        <v>0</v>
      </c>
      <c r="DT272" s="125"/>
      <c r="DU272" s="125"/>
      <c r="DV272" s="125"/>
      <c r="DW272" s="125"/>
      <c r="DX272" s="125"/>
      <c r="DY272" s="125"/>
      <c r="DZ272" s="125"/>
      <c r="EA272" s="125"/>
      <c r="EB272" s="125"/>
      <c r="EC272" s="125"/>
      <c r="ED272" s="125"/>
      <c r="EE272" s="125"/>
      <c r="EF272" s="125">
        <f>SUM(EF273:ER274)</f>
        <v>0</v>
      </c>
      <c r="EG272" s="125"/>
      <c r="EH272" s="125"/>
      <c r="EI272" s="125"/>
      <c r="EJ272" s="125"/>
      <c r="EK272" s="125"/>
      <c r="EL272" s="125"/>
      <c r="EM272" s="125"/>
      <c r="EN272" s="125"/>
      <c r="EO272" s="125"/>
      <c r="EP272" s="125"/>
      <c r="EQ272" s="125"/>
      <c r="ER272" s="125"/>
      <c r="ES272" s="88"/>
      <c r="ET272" s="89"/>
      <c r="EU272" s="89"/>
      <c r="EV272" s="89"/>
      <c r="EW272" s="89"/>
      <c r="EX272" s="89"/>
      <c r="EY272" s="89"/>
      <c r="EZ272" s="89"/>
      <c r="FA272" s="89"/>
      <c r="FB272" s="89"/>
      <c r="FC272" s="89"/>
      <c r="FD272" s="89"/>
      <c r="FE272" s="90"/>
    </row>
    <row r="273" ht="10.5" customHeight="1">
      <c r="A273" s="166" t="s">
        <v>346</v>
      </c>
      <c r="B273" s="166"/>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6"/>
      <c r="AL273" s="166"/>
      <c r="AM273" s="166"/>
      <c r="AN273" s="166"/>
      <c r="AO273" s="166"/>
      <c r="AP273" s="166"/>
      <c r="AQ273" s="166"/>
      <c r="AR273" s="166"/>
      <c r="AS273" s="166"/>
      <c r="AT273" s="166"/>
      <c r="AU273" s="166"/>
      <c r="AV273" s="166"/>
      <c r="AW273" s="166"/>
      <c r="AX273" s="166"/>
      <c r="AY273" s="166"/>
      <c r="AZ273" s="166"/>
      <c r="BA273" s="166"/>
      <c r="BB273" s="166"/>
      <c r="BC273" s="166"/>
      <c r="BD273" s="166"/>
      <c r="BE273" s="166"/>
      <c r="BF273" s="166"/>
      <c r="BG273" s="166"/>
      <c r="BH273" s="166"/>
      <c r="BI273" s="166"/>
      <c r="BJ273" s="166"/>
      <c r="BK273" s="166"/>
      <c r="BL273" s="166"/>
      <c r="BM273" s="166"/>
      <c r="BN273" s="166"/>
      <c r="BO273" s="166"/>
      <c r="BP273" s="166"/>
      <c r="BQ273" s="166"/>
      <c r="BR273" s="166"/>
      <c r="BS273" s="166"/>
      <c r="BT273" s="166"/>
      <c r="BU273" s="166"/>
      <c r="BV273" s="166"/>
      <c r="BW273" s="166"/>
      <c r="BX273" s="30" t="s">
        <v>205</v>
      </c>
      <c r="BY273" s="31"/>
      <c r="BZ273" s="31"/>
      <c r="CA273" s="31"/>
      <c r="CB273" s="31"/>
      <c r="CC273" s="31"/>
      <c r="CD273" s="31"/>
      <c r="CE273" s="79"/>
      <c r="CF273" s="79" t="s">
        <v>206</v>
      </c>
      <c r="CG273" s="123"/>
      <c r="CH273" s="123"/>
      <c r="CI273" s="123"/>
      <c r="CJ273" s="123"/>
      <c r="CK273" s="123"/>
      <c r="CL273" s="123"/>
      <c r="CM273" s="123"/>
      <c r="CN273" s="123"/>
      <c r="CO273" s="123"/>
      <c r="CP273" s="123"/>
      <c r="CQ273" s="123"/>
      <c r="CR273" s="123"/>
      <c r="CS273" s="123" t="s">
        <v>340</v>
      </c>
      <c r="CT273" s="123"/>
      <c r="CU273" s="123"/>
      <c r="CV273" s="123"/>
      <c r="CW273" s="123"/>
      <c r="CX273" s="123"/>
      <c r="CY273" s="123"/>
      <c r="CZ273" s="123"/>
      <c r="DA273" s="123"/>
      <c r="DB273" s="123"/>
      <c r="DC273" s="123"/>
      <c r="DD273" s="123"/>
      <c r="DE273" s="123"/>
      <c r="DF273" s="126"/>
      <c r="DG273" s="126"/>
      <c r="DH273" s="126"/>
      <c r="DI273" s="126"/>
      <c r="DJ273" s="126"/>
      <c r="DK273" s="126"/>
      <c r="DL273" s="126"/>
      <c r="DM273" s="126"/>
      <c r="DN273" s="126"/>
      <c r="DO273" s="126"/>
      <c r="DP273" s="126"/>
      <c r="DQ273" s="126"/>
      <c r="DR273" s="126"/>
      <c r="DS273" s="126"/>
      <c r="DT273" s="126"/>
      <c r="DU273" s="126"/>
      <c r="DV273" s="126"/>
      <c r="DW273" s="126"/>
      <c r="DX273" s="126"/>
      <c r="DY273" s="126"/>
      <c r="DZ273" s="126"/>
      <c r="EA273" s="126"/>
      <c r="EB273" s="126"/>
      <c r="EC273" s="126"/>
      <c r="ED273" s="126"/>
      <c r="EE273" s="126"/>
      <c r="EF273" s="126"/>
      <c r="EG273" s="126"/>
      <c r="EH273" s="126"/>
      <c r="EI273" s="126"/>
      <c r="EJ273" s="126"/>
      <c r="EK273" s="126"/>
      <c r="EL273" s="126"/>
      <c r="EM273" s="126"/>
      <c r="EN273" s="126"/>
      <c r="EO273" s="126"/>
      <c r="EP273" s="126"/>
      <c r="EQ273" s="126"/>
      <c r="ER273" s="126"/>
      <c r="ES273" s="88"/>
      <c r="ET273" s="89"/>
      <c r="EU273" s="89"/>
      <c r="EV273" s="89"/>
      <c r="EW273" s="89"/>
      <c r="EX273" s="89"/>
      <c r="EY273" s="89"/>
      <c r="EZ273" s="89"/>
      <c r="FA273" s="89"/>
      <c r="FB273" s="89"/>
      <c r="FC273" s="89"/>
      <c r="FD273" s="89"/>
      <c r="FE273" s="90"/>
    </row>
    <row r="274" ht="24.75" hidden="1" customHeight="1">
      <c r="A274" s="166" t="s">
        <v>393</v>
      </c>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6"/>
      <c r="AL274" s="166"/>
      <c r="AM274" s="166"/>
      <c r="AN274" s="166"/>
      <c r="AO274" s="166"/>
      <c r="AP274" s="166"/>
      <c r="AQ274" s="166"/>
      <c r="AR274" s="166"/>
      <c r="AS274" s="166"/>
      <c r="AT274" s="166"/>
      <c r="AU274" s="166"/>
      <c r="AV274" s="166"/>
      <c r="AW274" s="166"/>
      <c r="AX274" s="166"/>
      <c r="AY274" s="166"/>
      <c r="AZ274" s="166"/>
      <c r="BA274" s="166"/>
      <c r="BB274" s="166"/>
      <c r="BC274" s="166"/>
      <c r="BD274" s="166"/>
      <c r="BE274" s="166"/>
      <c r="BF274" s="166"/>
      <c r="BG274" s="166"/>
      <c r="BH274" s="166"/>
      <c r="BI274" s="166"/>
      <c r="BJ274" s="166"/>
      <c r="BK274" s="166"/>
      <c r="BL274" s="166"/>
      <c r="BM274" s="166"/>
      <c r="BN274" s="166"/>
      <c r="BO274" s="166"/>
      <c r="BP274" s="166"/>
      <c r="BQ274" s="166"/>
      <c r="BR274" s="166"/>
      <c r="BS274" s="166"/>
      <c r="BT274" s="166"/>
      <c r="BU274" s="166"/>
      <c r="BV274" s="166"/>
      <c r="BW274" s="166"/>
      <c r="BX274" s="143" t="s">
        <v>205</v>
      </c>
      <c r="BY274" s="25"/>
      <c r="BZ274" s="25"/>
      <c r="CA274" s="25"/>
      <c r="CB274" s="25"/>
      <c r="CC274" s="25"/>
      <c r="CD274" s="25"/>
      <c r="CE274" s="144"/>
      <c r="CF274" s="79" t="s">
        <v>206</v>
      </c>
      <c r="CG274" s="123"/>
      <c r="CH274" s="123"/>
      <c r="CI274" s="123"/>
      <c r="CJ274" s="123"/>
      <c r="CK274" s="123"/>
      <c r="CL274" s="123"/>
      <c r="CM274" s="123"/>
      <c r="CN274" s="123"/>
      <c r="CO274" s="123"/>
      <c r="CP274" s="123"/>
      <c r="CQ274" s="123"/>
      <c r="CR274" s="123"/>
      <c r="CS274" s="126">
        <v>320</v>
      </c>
      <c r="CT274" s="126"/>
      <c r="CU274" s="126"/>
      <c r="CV274" s="126"/>
      <c r="CW274" s="126"/>
      <c r="CX274" s="126"/>
      <c r="CY274" s="126"/>
      <c r="CZ274" s="126"/>
      <c r="DA274" s="126"/>
      <c r="DB274" s="126"/>
      <c r="DC274" s="126"/>
      <c r="DD274" s="126"/>
      <c r="DE274" s="126"/>
      <c r="DF274" s="126"/>
      <c r="DG274" s="126"/>
      <c r="DH274" s="126"/>
      <c r="DI274" s="126"/>
      <c r="DJ274" s="126"/>
      <c r="DK274" s="126"/>
      <c r="DL274" s="126"/>
      <c r="DM274" s="126"/>
      <c r="DN274" s="126"/>
      <c r="DO274" s="126"/>
      <c r="DP274" s="126"/>
      <c r="DQ274" s="126"/>
      <c r="DR274" s="126"/>
      <c r="DS274" s="126"/>
      <c r="DT274" s="126"/>
      <c r="DU274" s="126"/>
      <c r="DV274" s="126"/>
      <c r="DW274" s="126"/>
      <c r="DX274" s="126"/>
      <c r="DY274" s="126"/>
      <c r="DZ274" s="126"/>
      <c r="EA274" s="126"/>
      <c r="EB274" s="126"/>
      <c r="EC274" s="126"/>
      <c r="ED274" s="126"/>
      <c r="EE274" s="126"/>
      <c r="EF274" s="126"/>
      <c r="EG274" s="126"/>
      <c r="EH274" s="126"/>
      <c r="EI274" s="126"/>
      <c r="EJ274" s="126"/>
      <c r="EK274" s="126"/>
      <c r="EL274" s="126"/>
      <c r="EM274" s="126"/>
      <c r="EN274" s="126"/>
      <c r="EO274" s="126"/>
      <c r="EP274" s="126"/>
      <c r="EQ274" s="126"/>
      <c r="ER274" s="126"/>
      <c r="ES274" s="88"/>
      <c r="ET274" s="89"/>
      <c r="EU274" s="89"/>
      <c r="EV274" s="89"/>
      <c r="EW274" s="89"/>
      <c r="EX274" s="89"/>
      <c r="EY274" s="89"/>
      <c r="EZ274" s="89"/>
      <c r="FA274" s="89"/>
      <c r="FB274" s="89"/>
      <c r="FC274" s="89"/>
      <c r="FD274" s="89"/>
      <c r="FE274" s="90"/>
    </row>
    <row r="275" ht="12" customHeight="1">
      <c r="A275" s="111" t="s">
        <v>394</v>
      </c>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2"/>
      <c r="BU275" s="112"/>
      <c r="BV275" s="112"/>
      <c r="BW275" s="112"/>
      <c r="BX275" s="30" t="s">
        <v>208</v>
      </c>
      <c r="BY275" s="31"/>
      <c r="BZ275" s="31"/>
      <c r="CA275" s="31"/>
      <c r="CB275" s="31"/>
      <c r="CC275" s="31"/>
      <c r="CD275" s="31"/>
      <c r="CE275" s="79"/>
      <c r="CF275" s="79" t="s">
        <v>209</v>
      </c>
      <c r="CG275" s="123"/>
      <c r="CH275" s="123"/>
      <c r="CI275" s="123"/>
      <c r="CJ275" s="123"/>
      <c r="CK275" s="123"/>
      <c r="CL275" s="123"/>
      <c r="CM275" s="123"/>
      <c r="CN275" s="123"/>
      <c r="CO275" s="123"/>
      <c r="CP275" s="123"/>
      <c r="CQ275" s="123"/>
      <c r="CR275" s="123"/>
      <c r="CS275" s="123"/>
      <c r="CT275" s="123"/>
      <c r="CU275" s="123"/>
      <c r="CV275" s="123"/>
      <c r="CW275" s="123"/>
      <c r="CX275" s="123"/>
      <c r="CY275" s="123"/>
      <c r="CZ275" s="123"/>
      <c r="DA275" s="123"/>
      <c r="DB275" s="123"/>
      <c r="DC275" s="123"/>
      <c r="DD275" s="123"/>
      <c r="DE275" s="123"/>
      <c r="DF275" s="125">
        <f>SUM(DF276:DR288)</f>
        <v>0</v>
      </c>
      <c r="DG275" s="125"/>
      <c r="DH275" s="125"/>
      <c r="DI275" s="125"/>
      <c r="DJ275" s="125"/>
      <c r="DK275" s="125"/>
      <c r="DL275" s="125"/>
      <c r="DM275" s="125"/>
      <c r="DN275" s="125"/>
      <c r="DO275" s="125"/>
      <c r="DP275" s="125"/>
      <c r="DQ275" s="125"/>
      <c r="DR275" s="125"/>
      <c r="DS275" s="125">
        <f>SUM(DS276:EE288)</f>
        <v>0</v>
      </c>
      <c r="DT275" s="125"/>
      <c r="DU275" s="125"/>
      <c r="DV275" s="125"/>
      <c r="DW275" s="125"/>
      <c r="DX275" s="125"/>
      <c r="DY275" s="125"/>
      <c r="DZ275" s="125"/>
      <c r="EA275" s="125"/>
      <c r="EB275" s="125"/>
      <c r="EC275" s="125"/>
      <c r="ED275" s="125"/>
      <c r="EE275" s="125"/>
      <c r="EF275" s="125">
        <f>SUM(EF276:ER288)</f>
        <v>0</v>
      </c>
      <c r="EG275" s="125"/>
      <c r="EH275" s="125"/>
      <c r="EI275" s="125"/>
      <c r="EJ275" s="125"/>
      <c r="EK275" s="125"/>
      <c r="EL275" s="125"/>
      <c r="EM275" s="125"/>
      <c r="EN275" s="125"/>
      <c r="EO275" s="125"/>
      <c r="EP275" s="125"/>
      <c r="EQ275" s="125"/>
      <c r="ER275" s="125"/>
      <c r="ES275" s="108"/>
      <c r="ET275" s="109"/>
      <c r="EU275" s="109"/>
      <c r="EV275" s="109"/>
      <c r="EW275" s="109"/>
      <c r="EX275" s="109"/>
      <c r="EY275" s="109"/>
      <c r="EZ275" s="109"/>
      <c r="FA275" s="109"/>
      <c r="FB275" s="109"/>
      <c r="FC275" s="109"/>
      <c r="FD275" s="109"/>
      <c r="FE275" s="110"/>
    </row>
    <row r="276" ht="10.5" customHeight="1">
      <c r="A276" s="186" t="s">
        <v>344</v>
      </c>
      <c r="B276" s="187"/>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87"/>
      <c r="BJ276" s="187"/>
      <c r="BK276" s="187"/>
      <c r="BL276" s="187"/>
      <c r="BM276" s="187"/>
      <c r="BN276" s="187"/>
      <c r="BO276" s="187"/>
      <c r="BP276" s="187"/>
      <c r="BQ276" s="187"/>
      <c r="BR276" s="187"/>
      <c r="BS276" s="187"/>
      <c r="BT276" s="187"/>
      <c r="BU276" s="187"/>
      <c r="BV276" s="187"/>
      <c r="BW276" s="188"/>
      <c r="BX276" s="122" t="s">
        <v>208</v>
      </c>
      <c r="BY276" s="123"/>
      <c r="BZ276" s="123"/>
      <c r="CA276" s="123"/>
      <c r="CB276" s="123"/>
      <c r="CC276" s="123"/>
      <c r="CD276" s="123"/>
      <c r="CE276" s="123"/>
      <c r="CF276" s="79" t="s">
        <v>209</v>
      </c>
      <c r="CG276" s="123"/>
      <c r="CH276" s="123"/>
      <c r="CI276" s="123"/>
      <c r="CJ276" s="123"/>
      <c r="CK276" s="123"/>
      <c r="CL276" s="123"/>
      <c r="CM276" s="123"/>
      <c r="CN276" s="123"/>
      <c r="CO276" s="123"/>
      <c r="CP276" s="123"/>
      <c r="CQ276" s="123"/>
      <c r="CR276" s="123"/>
      <c r="CS276" s="123" t="s">
        <v>345</v>
      </c>
      <c r="CT276" s="123"/>
      <c r="CU276" s="123"/>
      <c r="CV276" s="123"/>
      <c r="CW276" s="123"/>
      <c r="CX276" s="123"/>
      <c r="CY276" s="123"/>
      <c r="CZ276" s="123"/>
      <c r="DA276" s="123"/>
      <c r="DB276" s="123"/>
      <c r="DC276" s="123"/>
      <c r="DD276" s="123"/>
      <c r="DE276" s="123"/>
      <c r="DF276" s="126" t="s">
        <v>395</v>
      </c>
      <c r="DG276" s="126"/>
      <c r="DH276" s="126"/>
      <c r="DI276" s="126"/>
      <c r="DJ276" s="126"/>
      <c r="DK276" s="126"/>
      <c r="DL276" s="126"/>
      <c r="DM276" s="126"/>
      <c r="DN276" s="126"/>
      <c r="DO276" s="126"/>
      <c r="DP276" s="126"/>
      <c r="DQ276" s="126"/>
      <c r="DR276" s="126"/>
      <c r="DS276" s="126"/>
      <c r="DT276" s="126"/>
      <c r="DU276" s="126"/>
      <c r="DV276" s="126"/>
      <c r="DW276" s="126"/>
      <c r="DX276" s="126"/>
      <c r="DY276" s="126"/>
      <c r="DZ276" s="126"/>
      <c r="EA276" s="126"/>
      <c r="EB276" s="126"/>
      <c r="EC276" s="126"/>
      <c r="ED276" s="126"/>
      <c r="EE276" s="126"/>
      <c r="EF276" s="126"/>
      <c r="EG276" s="126"/>
      <c r="EH276" s="126"/>
      <c r="EI276" s="126"/>
      <c r="EJ276" s="126"/>
      <c r="EK276" s="126"/>
      <c r="EL276" s="126"/>
      <c r="EM276" s="126"/>
      <c r="EN276" s="126"/>
      <c r="EO276" s="126"/>
      <c r="EP276" s="126"/>
      <c r="EQ276" s="126"/>
      <c r="ER276" s="126"/>
      <c r="ES276" s="126"/>
      <c r="ET276" s="126"/>
      <c r="EU276" s="126"/>
      <c r="EV276" s="126"/>
      <c r="EW276" s="126"/>
      <c r="EX276" s="126"/>
      <c r="EY276" s="126"/>
      <c r="EZ276" s="126"/>
      <c r="FA276" s="126"/>
      <c r="FB276" s="126"/>
      <c r="FC276" s="126"/>
      <c r="FD276" s="126"/>
      <c r="FE276" s="127"/>
    </row>
    <row r="277" ht="0.75" customHeight="1">
      <c r="A277" s="186" t="s">
        <v>396</v>
      </c>
      <c r="B277" s="187"/>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87"/>
      <c r="AH277" s="187"/>
      <c r="AI277" s="187"/>
      <c r="AJ277" s="187"/>
      <c r="AK277" s="187"/>
      <c r="AL277" s="187"/>
      <c r="AM277" s="187"/>
      <c r="AN277" s="187"/>
      <c r="AO277" s="187"/>
      <c r="AP277" s="187"/>
      <c r="AQ277" s="187"/>
      <c r="AR277" s="187"/>
      <c r="AS277" s="187"/>
      <c r="AT277" s="187"/>
      <c r="AU277" s="187"/>
      <c r="AV277" s="187"/>
      <c r="AW277" s="187"/>
      <c r="AX277" s="187"/>
      <c r="AY277" s="187"/>
      <c r="AZ277" s="187"/>
      <c r="BA277" s="187"/>
      <c r="BB277" s="187"/>
      <c r="BC277" s="187"/>
      <c r="BD277" s="187"/>
      <c r="BE277" s="187"/>
      <c r="BF277" s="187"/>
      <c r="BG277" s="187"/>
      <c r="BH277" s="187"/>
      <c r="BI277" s="187"/>
      <c r="BJ277" s="187"/>
      <c r="BK277" s="187"/>
      <c r="BL277" s="187"/>
      <c r="BM277" s="187"/>
      <c r="BN277" s="187"/>
      <c r="BO277" s="187"/>
      <c r="BP277" s="187"/>
      <c r="BQ277" s="187"/>
      <c r="BR277" s="187"/>
      <c r="BS277" s="187"/>
      <c r="BT277" s="187"/>
      <c r="BU277" s="187"/>
      <c r="BV277" s="187"/>
      <c r="BW277" s="188"/>
      <c r="BX277" s="122" t="s">
        <v>208</v>
      </c>
      <c r="BY277" s="123"/>
      <c r="BZ277" s="123"/>
      <c r="CA277" s="123"/>
      <c r="CB277" s="123"/>
      <c r="CC277" s="123"/>
      <c r="CD277" s="123"/>
      <c r="CE277" s="123"/>
      <c r="CF277" s="79" t="s">
        <v>209</v>
      </c>
      <c r="CG277" s="123"/>
      <c r="CH277" s="123"/>
      <c r="CI277" s="123"/>
      <c r="CJ277" s="123"/>
      <c r="CK277" s="123"/>
      <c r="CL277" s="123"/>
      <c r="CM277" s="123"/>
      <c r="CN277" s="123"/>
      <c r="CO277" s="123"/>
      <c r="CP277" s="123"/>
      <c r="CQ277" s="123"/>
      <c r="CR277" s="123"/>
      <c r="CS277" s="123" t="s">
        <v>397</v>
      </c>
      <c r="CT277" s="123"/>
      <c r="CU277" s="123"/>
      <c r="CV277" s="123"/>
      <c r="CW277" s="123"/>
      <c r="CX277" s="123"/>
      <c r="CY277" s="123"/>
      <c r="CZ277" s="123"/>
      <c r="DA277" s="123"/>
      <c r="DB277" s="123"/>
      <c r="DC277" s="123"/>
      <c r="DD277" s="123"/>
      <c r="DE277" s="123"/>
      <c r="DF277" s="126"/>
      <c r="DG277" s="126"/>
      <c r="DH277" s="126"/>
      <c r="DI277" s="126"/>
      <c r="DJ277" s="126"/>
      <c r="DK277" s="126"/>
      <c r="DL277" s="126"/>
      <c r="DM277" s="126"/>
      <c r="DN277" s="126"/>
      <c r="DO277" s="126"/>
      <c r="DP277" s="126"/>
      <c r="DQ277" s="126"/>
      <c r="DR277" s="126"/>
      <c r="DS277" s="126"/>
      <c r="DT277" s="126"/>
      <c r="DU277" s="126"/>
      <c r="DV277" s="126"/>
      <c r="DW277" s="126"/>
      <c r="DX277" s="126"/>
      <c r="DY277" s="126"/>
      <c r="DZ277" s="126"/>
      <c r="EA277" s="126"/>
      <c r="EB277" s="126"/>
      <c r="EC277" s="126"/>
      <c r="ED277" s="126"/>
      <c r="EE277" s="126"/>
      <c r="EF277" s="126"/>
      <c r="EG277" s="126"/>
      <c r="EH277" s="126"/>
      <c r="EI277" s="126"/>
      <c r="EJ277" s="126"/>
      <c r="EK277" s="126"/>
      <c r="EL277" s="126"/>
      <c r="EM277" s="126"/>
      <c r="EN277" s="126"/>
      <c r="EO277" s="126"/>
      <c r="EP277" s="126"/>
      <c r="EQ277" s="126"/>
      <c r="ER277" s="126"/>
      <c r="ES277" s="126"/>
      <c r="ET277" s="126"/>
      <c r="EU277" s="126"/>
      <c r="EV277" s="126"/>
      <c r="EW277" s="126"/>
      <c r="EX277" s="126"/>
      <c r="EY277" s="126"/>
      <c r="EZ277" s="126"/>
      <c r="FA277" s="126"/>
      <c r="FB277" s="126"/>
      <c r="FC277" s="126"/>
      <c r="FD277" s="126"/>
      <c r="FE277" s="127"/>
    </row>
    <row r="278" ht="14.25" customHeight="1">
      <c r="A278" s="189" t="s">
        <v>398</v>
      </c>
      <c r="B278" s="172"/>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c r="AO278" s="172"/>
      <c r="AP278" s="172"/>
      <c r="AQ278" s="172"/>
      <c r="AR278" s="172"/>
      <c r="AS278" s="172"/>
      <c r="AT278" s="172"/>
      <c r="AU278" s="172"/>
      <c r="AV278" s="172"/>
      <c r="AW278" s="172"/>
      <c r="AX278" s="172"/>
      <c r="AY278" s="172"/>
      <c r="AZ278" s="172"/>
      <c r="BA278" s="172"/>
      <c r="BB278" s="172"/>
      <c r="BC278" s="172"/>
      <c r="BD278" s="172"/>
      <c r="BE278" s="172"/>
      <c r="BF278" s="172"/>
      <c r="BG278" s="172"/>
      <c r="BH278" s="172"/>
      <c r="BI278" s="172"/>
      <c r="BJ278" s="172"/>
      <c r="BK278" s="172"/>
      <c r="BL278" s="172"/>
      <c r="BM278" s="172"/>
      <c r="BN278" s="172"/>
      <c r="BO278" s="172"/>
      <c r="BP278" s="172"/>
      <c r="BQ278" s="172"/>
      <c r="BR278" s="172"/>
      <c r="BS278" s="172"/>
      <c r="BT278" s="172"/>
      <c r="BU278" s="172"/>
      <c r="BV278" s="172"/>
      <c r="BW278" s="172"/>
      <c r="BX278" s="122" t="s">
        <v>208</v>
      </c>
      <c r="BY278" s="123"/>
      <c r="BZ278" s="123"/>
      <c r="CA278" s="123"/>
      <c r="CB278" s="123"/>
      <c r="CC278" s="123"/>
      <c r="CD278" s="123"/>
      <c r="CE278" s="123"/>
      <c r="CF278" s="79" t="s">
        <v>209</v>
      </c>
      <c r="CG278" s="123"/>
      <c r="CH278" s="123"/>
      <c r="CI278" s="123"/>
      <c r="CJ278" s="123"/>
      <c r="CK278" s="123"/>
      <c r="CL278" s="123"/>
      <c r="CM278" s="123"/>
      <c r="CN278" s="123"/>
      <c r="CO278" s="123"/>
      <c r="CP278" s="123"/>
      <c r="CQ278" s="123"/>
      <c r="CR278" s="123"/>
      <c r="CS278" s="123" t="s">
        <v>399</v>
      </c>
      <c r="CT278" s="123"/>
      <c r="CU278" s="123"/>
      <c r="CV278" s="123"/>
      <c r="CW278" s="123"/>
      <c r="CX278" s="123"/>
      <c r="CY278" s="123"/>
      <c r="CZ278" s="123"/>
      <c r="DA278" s="123"/>
      <c r="DB278" s="123"/>
      <c r="DC278" s="123"/>
      <c r="DD278" s="123"/>
      <c r="DE278" s="123"/>
      <c r="DF278" s="125"/>
      <c r="DG278" s="126"/>
      <c r="DH278" s="126"/>
      <c r="DI278" s="126"/>
      <c r="DJ278" s="126"/>
      <c r="DK278" s="126"/>
      <c r="DL278" s="126"/>
      <c r="DM278" s="126"/>
      <c r="DN278" s="126"/>
      <c r="DO278" s="126"/>
      <c r="DP278" s="126"/>
      <c r="DQ278" s="126"/>
      <c r="DR278" s="126"/>
      <c r="DS278" s="126"/>
      <c r="DT278" s="126"/>
      <c r="DU278" s="126"/>
      <c r="DV278" s="126"/>
      <c r="DW278" s="126"/>
      <c r="DX278" s="126"/>
      <c r="DY278" s="126"/>
      <c r="DZ278" s="126"/>
      <c r="EA278" s="126"/>
      <c r="EB278" s="126"/>
      <c r="EC278" s="126"/>
      <c r="ED278" s="126"/>
      <c r="EE278" s="126"/>
      <c r="EF278" s="126"/>
      <c r="EG278" s="126"/>
      <c r="EH278" s="126"/>
      <c r="EI278" s="126"/>
      <c r="EJ278" s="126"/>
      <c r="EK278" s="126"/>
      <c r="EL278" s="126"/>
      <c r="EM278" s="126"/>
      <c r="EN278" s="126"/>
      <c r="EO278" s="126"/>
      <c r="EP278" s="126"/>
      <c r="EQ278" s="126"/>
      <c r="ER278" s="126"/>
      <c r="ES278" s="126"/>
      <c r="ET278" s="126"/>
      <c r="EU278" s="126"/>
      <c r="EV278" s="126"/>
      <c r="EW278" s="126"/>
      <c r="EX278" s="126"/>
      <c r="EY278" s="126"/>
      <c r="EZ278" s="126"/>
      <c r="FA278" s="126"/>
      <c r="FB278" s="126"/>
      <c r="FC278" s="126"/>
      <c r="FD278" s="126"/>
      <c r="FE278" s="127"/>
    </row>
    <row r="279" ht="15" customHeight="1">
      <c r="A279" s="189" t="s">
        <v>346</v>
      </c>
      <c r="B279" s="172"/>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2"/>
      <c r="AL279" s="172"/>
      <c r="AM279" s="172"/>
      <c r="AN279" s="172"/>
      <c r="AO279" s="172"/>
      <c r="AP279" s="172"/>
      <c r="AQ279" s="172"/>
      <c r="AR279" s="172"/>
      <c r="AS279" s="172"/>
      <c r="AT279" s="172"/>
      <c r="AU279" s="172"/>
      <c r="AV279" s="172"/>
      <c r="AW279" s="172"/>
      <c r="AX279" s="172"/>
      <c r="AY279" s="172"/>
      <c r="AZ279" s="172"/>
      <c r="BA279" s="172"/>
      <c r="BB279" s="172"/>
      <c r="BC279" s="172"/>
      <c r="BD279" s="172"/>
      <c r="BE279" s="172"/>
      <c r="BF279" s="172"/>
      <c r="BG279" s="172"/>
      <c r="BH279" s="172"/>
      <c r="BI279" s="172"/>
      <c r="BJ279" s="172"/>
      <c r="BK279" s="172"/>
      <c r="BL279" s="172"/>
      <c r="BM279" s="172"/>
      <c r="BN279" s="172"/>
      <c r="BO279" s="172"/>
      <c r="BP279" s="172"/>
      <c r="BQ279" s="172"/>
      <c r="BR279" s="172"/>
      <c r="BS279" s="172"/>
      <c r="BT279" s="172"/>
      <c r="BU279" s="172"/>
      <c r="BV279" s="172"/>
      <c r="BW279" s="172"/>
      <c r="BX279" s="122" t="s">
        <v>208</v>
      </c>
      <c r="BY279" s="123"/>
      <c r="BZ279" s="123"/>
      <c r="CA279" s="123"/>
      <c r="CB279" s="123"/>
      <c r="CC279" s="123"/>
      <c r="CD279" s="123"/>
      <c r="CE279" s="123"/>
      <c r="CF279" s="79" t="s">
        <v>209</v>
      </c>
      <c r="CG279" s="123"/>
      <c r="CH279" s="123"/>
      <c r="CI279" s="123"/>
      <c r="CJ279" s="123"/>
      <c r="CK279" s="123"/>
      <c r="CL279" s="123"/>
      <c r="CM279" s="123"/>
      <c r="CN279" s="123"/>
      <c r="CO279" s="123"/>
      <c r="CP279" s="123"/>
      <c r="CQ279" s="123"/>
      <c r="CR279" s="123"/>
      <c r="CS279" s="123" t="s">
        <v>340</v>
      </c>
      <c r="CT279" s="123"/>
      <c r="CU279" s="123"/>
      <c r="CV279" s="123"/>
      <c r="CW279" s="123"/>
      <c r="CX279" s="123"/>
      <c r="CY279" s="123"/>
      <c r="CZ279" s="123"/>
      <c r="DA279" s="123"/>
      <c r="DB279" s="123"/>
      <c r="DC279" s="123"/>
      <c r="DD279" s="123"/>
      <c r="DE279" s="123"/>
      <c r="DF279" s="126"/>
      <c r="DG279" s="126"/>
      <c r="DH279" s="126"/>
      <c r="DI279" s="126"/>
      <c r="DJ279" s="126"/>
      <c r="DK279" s="126"/>
      <c r="DL279" s="126"/>
      <c r="DM279" s="126"/>
      <c r="DN279" s="126"/>
      <c r="DO279" s="126"/>
      <c r="DP279" s="126"/>
      <c r="DQ279" s="126"/>
      <c r="DR279" s="126"/>
      <c r="DS279" s="126"/>
      <c r="DT279" s="126"/>
      <c r="DU279" s="126"/>
      <c r="DV279" s="126"/>
      <c r="DW279" s="126"/>
      <c r="DX279" s="126"/>
      <c r="DY279" s="126"/>
      <c r="DZ279" s="126"/>
      <c r="EA279" s="126"/>
      <c r="EB279" s="126"/>
      <c r="EC279" s="126"/>
      <c r="ED279" s="126"/>
      <c r="EE279" s="126"/>
      <c r="EF279" s="126"/>
      <c r="EG279" s="126"/>
      <c r="EH279" s="126"/>
      <c r="EI279" s="126"/>
      <c r="EJ279" s="126"/>
      <c r="EK279" s="126"/>
      <c r="EL279" s="126"/>
      <c r="EM279" s="126"/>
      <c r="EN279" s="126"/>
      <c r="EO279" s="126"/>
      <c r="EP279" s="126"/>
      <c r="EQ279" s="126"/>
      <c r="ER279" s="126"/>
      <c r="ES279" s="126"/>
      <c r="ET279" s="126"/>
      <c r="EU279" s="126"/>
      <c r="EV279" s="126"/>
      <c r="EW279" s="126"/>
      <c r="EX279" s="126"/>
      <c r="EY279" s="126"/>
      <c r="EZ279" s="126"/>
      <c r="FA279" s="126"/>
      <c r="FB279" s="126"/>
      <c r="FC279" s="126"/>
      <c r="FD279" s="126"/>
      <c r="FE279" s="127"/>
    </row>
    <row r="280" hidden="1">
      <c r="A280" s="189" t="s">
        <v>400</v>
      </c>
      <c r="B280" s="172"/>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c r="AO280" s="172"/>
      <c r="AP280" s="172"/>
      <c r="AQ280" s="172"/>
      <c r="AR280" s="172"/>
      <c r="AS280" s="172"/>
      <c r="AT280" s="172"/>
      <c r="AU280" s="172"/>
      <c r="AV280" s="172"/>
      <c r="AW280" s="172"/>
      <c r="AX280" s="172"/>
      <c r="AY280" s="172"/>
      <c r="AZ280" s="172"/>
      <c r="BA280" s="172"/>
      <c r="BB280" s="172"/>
      <c r="BC280" s="172"/>
      <c r="BD280" s="172"/>
      <c r="BE280" s="172"/>
      <c r="BF280" s="172"/>
      <c r="BG280" s="172"/>
      <c r="BH280" s="172"/>
      <c r="BI280" s="172"/>
      <c r="BJ280" s="172"/>
      <c r="BK280" s="172"/>
      <c r="BL280" s="172"/>
      <c r="BM280" s="172"/>
      <c r="BN280" s="172"/>
      <c r="BO280" s="172"/>
      <c r="BP280" s="172"/>
      <c r="BQ280" s="172"/>
      <c r="BR280" s="172"/>
      <c r="BS280" s="172"/>
      <c r="BT280" s="172"/>
      <c r="BU280" s="172"/>
      <c r="BV280" s="172"/>
      <c r="BW280" s="172"/>
      <c r="BX280" s="122" t="s">
        <v>208</v>
      </c>
      <c r="BY280" s="123"/>
      <c r="BZ280" s="123"/>
      <c r="CA280" s="123"/>
      <c r="CB280" s="123"/>
      <c r="CC280" s="123"/>
      <c r="CD280" s="123"/>
      <c r="CE280" s="123"/>
      <c r="CF280" s="79" t="s">
        <v>209</v>
      </c>
      <c r="CG280" s="123"/>
      <c r="CH280" s="123"/>
      <c r="CI280" s="123"/>
      <c r="CJ280" s="123"/>
      <c r="CK280" s="123"/>
      <c r="CL280" s="123"/>
      <c r="CM280" s="123"/>
      <c r="CN280" s="123"/>
      <c r="CO280" s="123"/>
      <c r="CP280" s="123"/>
      <c r="CQ280" s="123"/>
      <c r="CR280" s="123"/>
      <c r="CS280" s="123" t="s">
        <v>401</v>
      </c>
      <c r="CT280" s="123"/>
      <c r="CU280" s="123"/>
      <c r="CV280" s="123"/>
      <c r="CW280" s="123"/>
      <c r="CX280" s="123"/>
      <c r="CY280" s="123"/>
      <c r="CZ280" s="123"/>
      <c r="DA280" s="123"/>
      <c r="DB280" s="123"/>
      <c r="DC280" s="123"/>
      <c r="DD280" s="123"/>
      <c r="DE280" s="123"/>
      <c r="DF280" s="126"/>
      <c r="DG280" s="126"/>
      <c r="DH280" s="126"/>
      <c r="DI280" s="126"/>
      <c r="DJ280" s="126"/>
      <c r="DK280" s="126"/>
      <c r="DL280" s="126"/>
      <c r="DM280" s="126"/>
      <c r="DN280" s="126"/>
      <c r="DO280" s="126"/>
      <c r="DP280" s="126"/>
      <c r="DQ280" s="126"/>
      <c r="DR280" s="126"/>
      <c r="DS280" s="126"/>
      <c r="DT280" s="126"/>
      <c r="DU280" s="126"/>
      <c r="DV280" s="126"/>
      <c r="DW280" s="126"/>
      <c r="DX280" s="126"/>
      <c r="DY280" s="126"/>
      <c r="DZ280" s="126"/>
      <c r="EA280" s="126"/>
      <c r="EB280" s="126"/>
      <c r="EC280" s="126"/>
      <c r="ED280" s="126"/>
      <c r="EE280" s="126"/>
      <c r="EF280" s="126"/>
      <c r="EG280" s="126"/>
      <c r="EH280" s="126"/>
      <c r="EI280" s="126"/>
      <c r="EJ280" s="126"/>
      <c r="EK280" s="126"/>
      <c r="EL280" s="126"/>
      <c r="EM280" s="126"/>
      <c r="EN280" s="126"/>
      <c r="EO280" s="126"/>
      <c r="EP280" s="126"/>
      <c r="EQ280" s="126"/>
      <c r="ER280" s="126"/>
      <c r="ES280" s="126"/>
      <c r="ET280" s="126"/>
      <c r="EU280" s="126"/>
      <c r="EV280" s="126"/>
      <c r="EW280" s="126"/>
      <c r="EX280" s="126"/>
      <c r="EY280" s="126"/>
      <c r="EZ280" s="126"/>
      <c r="FA280" s="126"/>
      <c r="FB280" s="126"/>
      <c r="FC280" s="126"/>
      <c r="FD280" s="126"/>
      <c r="FE280" s="127"/>
    </row>
    <row r="281" hidden="1">
      <c r="A281" s="189" t="s">
        <v>402</v>
      </c>
      <c r="B281" s="172"/>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2"/>
      <c r="AL281" s="172"/>
      <c r="AM281" s="172"/>
      <c r="AN281" s="172"/>
      <c r="AO281" s="172"/>
      <c r="AP281" s="172"/>
      <c r="AQ281" s="172"/>
      <c r="AR281" s="172"/>
      <c r="AS281" s="172"/>
      <c r="AT281" s="172"/>
      <c r="AU281" s="172"/>
      <c r="AV281" s="172"/>
      <c r="AW281" s="172"/>
      <c r="AX281" s="172"/>
      <c r="AY281" s="172"/>
      <c r="AZ281" s="172"/>
      <c r="BA281" s="172"/>
      <c r="BB281" s="172"/>
      <c r="BC281" s="172"/>
      <c r="BD281" s="172"/>
      <c r="BE281" s="172"/>
      <c r="BF281" s="172"/>
      <c r="BG281" s="172"/>
      <c r="BH281" s="172"/>
      <c r="BI281" s="172"/>
      <c r="BJ281" s="172"/>
      <c r="BK281" s="172"/>
      <c r="BL281" s="172"/>
      <c r="BM281" s="172"/>
      <c r="BN281" s="172"/>
      <c r="BO281" s="172"/>
      <c r="BP281" s="172"/>
      <c r="BQ281" s="172"/>
      <c r="BR281" s="172"/>
      <c r="BS281" s="172"/>
      <c r="BT281" s="172"/>
      <c r="BU281" s="172"/>
      <c r="BV281" s="172"/>
      <c r="BW281" s="172"/>
      <c r="BX281" s="122" t="s">
        <v>208</v>
      </c>
      <c r="BY281" s="123"/>
      <c r="BZ281" s="123"/>
      <c r="CA281" s="123"/>
      <c r="CB281" s="123"/>
      <c r="CC281" s="123"/>
      <c r="CD281" s="123"/>
      <c r="CE281" s="123"/>
      <c r="CF281" s="79" t="s">
        <v>209</v>
      </c>
      <c r="CG281" s="123"/>
      <c r="CH281" s="123"/>
      <c r="CI281" s="123"/>
      <c r="CJ281" s="123"/>
      <c r="CK281" s="123"/>
      <c r="CL281" s="123"/>
      <c r="CM281" s="123"/>
      <c r="CN281" s="123"/>
      <c r="CO281" s="123"/>
      <c r="CP281" s="123"/>
      <c r="CQ281" s="123"/>
      <c r="CR281" s="123"/>
      <c r="CS281" s="123" t="s">
        <v>403</v>
      </c>
      <c r="CT281" s="123"/>
      <c r="CU281" s="123"/>
      <c r="CV281" s="123"/>
      <c r="CW281" s="123"/>
      <c r="CX281" s="123"/>
      <c r="CY281" s="123"/>
      <c r="CZ281" s="123"/>
      <c r="DA281" s="123"/>
      <c r="DB281" s="123"/>
      <c r="DC281" s="123"/>
      <c r="DD281" s="123"/>
      <c r="DE281" s="123"/>
      <c r="DF281" s="126"/>
      <c r="DG281" s="126"/>
      <c r="DH281" s="126"/>
      <c r="DI281" s="126"/>
      <c r="DJ281" s="126"/>
      <c r="DK281" s="126"/>
      <c r="DL281" s="126"/>
      <c r="DM281" s="126"/>
      <c r="DN281" s="126"/>
      <c r="DO281" s="126"/>
      <c r="DP281" s="126"/>
      <c r="DQ281" s="126"/>
      <c r="DR281" s="126"/>
      <c r="DS281" s="126"/>
      <c r="DT281" s="126"/>
      <c r="DU281" s="126"/>
      <c r="DV281" s="126"/>
      <c r="DW281" s="126"/>
      <c r="DX281" s="126"/>
      <c r="DY281" s="126"/>
      <c r="DZ281" s="126"/>
      <c r="EA281" s="126"/>
      <c r="EB281" s="126"/>
      <c r="EC281" s="126"/>
      <c r="ED281" s="126"/>
      <c r="EE281" s="126"/>
      <c r="EF281" s="126"/>
      <c r="EG281" s="126"/>
      <c r="EH281" s="126"/>
      <c r="EI281" s="126"/>
      <c r="EJ281" s="126"/>
      <c r="EK281" s="126"/>
      <c r="EL281" s="126"/>
      <c r="EM281" s="126"/>
      <c r="EN281" s="126"/>
      <c r="EO281" s="126"/>
      <c r="EP281" s="126"/>
      <c r="EQ281" s="126"/>
      <c r="ER281" s="126"/>
      <c r="ES281" s="126"/>
      <c r="ET281" s="126"/>
      <c r="EU281" s="126"/>
      <c r="EV281" s="126"/>
      <c r="EW281" s="126"/>
      <c r="EX281" s="126"/>
      <c r="EY281" s="126"/>
      <c r="EZ281" s="126"/>
      <c r="FA281" s="126"/>
      <c r="FB281" s="126"/>
      <c r="FC281" s="126"/>
      <c r="FD281" s="126"/>
      <c r="FE281" s="127"/>
    </row>
    <row r="282" hidden="1">
      <c r="A282" s="189" t="s">
        <v>358</v>
      </c>
      <c r="B282" s="172"/>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2"/>
      <c r="AL282" s="172"/>
      <c r="AM282" s="172"/>
      <c r="AN282" s="172"/>
      <c r="AO282" s="172"/>
      <c r="AP282" s="172"/>
      <c r="AQ282" s="172"/>
      <c r="AR282" s="172"/>
      <c r="AS282" s="172"/>
      <c r="AT282" s="172"/>
      <c r="AU282" s="172"/>
      <c r="AV282" s="172"/>
      <c r="AW282" s="172"/>
      <c r="AX282" s="172"/>
      <c r="AY282" s="172"/>
      <c r="AZ282" s="172"/>
      <c r="BA282" s="172"/>
      <c r="BB282" s="172"/>
      <c r="BC282" s="172"/>
      <c r="BD282" s="172"/>
      <c r="BE282" s="172"/>
      <c r="BF282" s="172"/>
      <c r="BG282" s="172"/>
      <c r="BH282" s="172"/>
      <c r="BI282" s="172"/>
      <c r="BJ282" s="172"/>
      <c r="BK282" s="172"/>
      <c r="BL282" s="172"/>
      <c r="BM282" s="172"/>
      <c r="BN282" s="172"/>
      <c r="BO282" s="172"/>
      <c r="BP282" s="172"/>
      <c r="BQ282" s="172"/>
      <c r="BR282" s="172"/>
      <c r="BS282" s="172"/>
      <c r="BT282" s="172"/>
      <c r="BU282" s="172"/>
      <c r="BV282" s="172"/>
      <c r="BW282" s="172"/>
      <c r="BX282" s="122" t="s">
        <v>208</v>
      </c>
      <c r="BY282" s="123"/>
      <c r="BZ282" s="123"/>
      <c r="CA282" s="123"/>
      <c r="CB282" s="123"/>
      <c r="CC282" s="123"/>
      <c r="CD282" s="123"/>
      <c r="CE282" s="123"/>
      <c r="CF282" s="79" t="s">
        <v>209</v>
      </c>
      <c r="CG282" s="123"/>
      <c r="CH282" s="123"/>
      <c r="CI282" s="123"/>
      <c r="CJ282" s="123"/>
      <c r="CK282" s="123"/>
      <c r="CL282" s="123"/>
      <c r="CM282" s="123"/>
      <c r="CN282" s="123"/>
      <c r="CO282" s="123"/>
      <c r="CP282" s="123"/>
      <c r="CQ282" s="123"/>
      <c r="CR282" s="123"/>
      <c r="CS282" s="123" t="s">
        <v>348</v>
      </c>
      <c r="CT282" s="123"/>
      <c r="CU282" s="123"/>
      <c r="CV282" s="123"/>
      <c r="CW282" s="123"/>
      <c r="CX282" s="123"/>
      <c r="CY282" s="123"/>
      <c r="CZ282" s="123"/>
      <c r="DA282" s="123"/>
      <c r="DB282" s="123"/>
      <c r="DC282" s="123"/>
      <c r="DD282" s="123"/>
      <c r="DE282" s="123"/>
      <c r="DF282" s="126"/>
      <c r="DG282" s="126"/>
      <c r="DH282" s="126"/>
      <c r="DI282" s="126"/>
      <c r="DJ282" s="126"/>
      <c r="DK282" s="126"/>
      <c r="DL282" s="126"/>
      <c r="DM282" s="126"/>
      <c r="DN282" s="126"/>
      <c r="DO282" s="126"/>
      <c r="DP282" s="126"/>
      <c r="DQ282" s="126"/>
      <c r="DR282" s="126"/>
      <c r="DS282" s="126"/>
      <c r="DT282" s="126"/>
      <c r="DU282" s="126"/>
      <c r="DV282" s="126"/>
      <c r="DW282" s="126"/>
      <c r="DX282" s="126"/>
      <c r="DY282" s="126"/>
      <c r="DZ282" s="126"/>
      <c r="EA282" s="126"/>
      <c r="EB282" s="126"/>
      <c r="EC282" s="126"/>
      <c r="ED282" s="126"/>
      <c r="EE282" s="126"/>
      <c r="EF282" s="126"/>
      <c r="EG282" s="126"/>
      <c r="EH282" s="126"/>
      <c r="EI282" s="126"/>
      <c r="EJ282" s="126"/>
      <c r="EK282" s="126"/>
      <c r="EL282" s="126"/>
      <c r="EM282" s="126"/>
      <c r="EN282" s="126"/>
      <c r="EO282" s="126"/>
      <c r="EP282" s="126"/>
      <c r="EQ282" s="126"/>
      <c r="ER282" s="126"/>
      <c r="ES282" s="88"/>
      <c r="ET282" s="89"/>
      <c r="EU282" s="89"/>
      <c r="EV282" s="89"/>
      <c r="EW282" s="89"/>
      <c r="EX282" s="89"/>
      <c r="EY282" s="89"/>
      <c r="EZ282" s="89"/>
      <c r="FA282" s="89"/>
      <c r="FB282" s="89"/>
      <c r="FC282" s="89"/>
      <c r="FD282" s="89"/>
      <c r="FE282" s="90"/>
    </row>
    <row r="283" ht="13.5" hidden="1" customHeight="1">
      <c r="A283" s="189" t="s">
        <v>378</v>
      </c>
      <c r="B283" s="172"/>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2"/>
      <c r="AL283" s="172"/>
      <c r="AM283" s="172"/>
      <c r="AN283" s="172"/>
      <c r="AO283" s="172"/>
      <c r="AP283" s="172"/>
      <c r="AQ283" s="172"/>
      <c r="AR283" s="172"/>
      <c r="AS283" s="172"/>
      <c r="AT283" s="172"/>
      <c r="AU283" s="172"/>
      <c r="AV283" s="172"/>
      <c r="AW283" s="172"/>
      <c r="AX283" s="172"/>
      <c r="AY283" s="172"/>
      <c r="AZ283" s="172"/>
      <c r="BA283" s="172"/>
      <c r="BB283" s="172"/>
      <c r="BC283" s="172"/>
      <c r="BD283" s="172"/>
      <c r="BE283" s="172"/>
      <c r="BF283" s="172"/>
      <c r="BG283" s="172"/>
      <c r="BH283" s="172"/>
      <c r="BI283" s="172"/>
      <c r="BJ283" s="172"/>
      <c r="BK283" s="172"/>
      <c r="BL283" s="172"/>
      <c r="BM283" s="172"/>
      <c r="BN283" s="172"/>
      <c r="BO283" s="172"/>
      <c r="BP283" s="172"/>
      <c r="BQ283" s="172"/>
      <c r="BR283" s="172"/>
      <c r="BS283" s="172"/>
      <c r="BT283" s="172"/>
      <c r="BU283" s="172"/>
      <c r="BV283" s="172"/>
      <c r="BW283" s="172"/>
      <c r="BX283" s="122" t="s">
        <v>208</v>
      </c>
      <c r="BY283" s="123"/>
      <c r="BZ283" s="123"/>
      <c r="CA283" s="123"/>
      <c r="CB283" s="123"/>
      <c r="CC283" s="123"/>
      <c r="CD283" s="123"/>
      <c r="CE283" s="123"/>
      <c r="CF283" s="79" t="s">
        <v>209</v>
      </c>
      <c r="CG283" s="123"/>
      <c r="CH283" s="123"/>
      <c r="CI283" s="123"/>
      <c r="CJ283" s="123"/>
      <c r="CK283" s="123"/>
      <c r="CL283" s="123"/>
      <c r="CM283" s="123"/>
      <c r="CN283" s="123"/>
      <c r="CO283" s="123"/>
      <c r="CP283" s="123"/>
      <c r="CQ283" s="123"/>
      <c r="CR283" s="123"/>
      <c r="CS283" s="123" t="s">
        <v>379</v>
      </c>
      <c r="CT283" s="123"/>
      <c r="CU283" s="123"/>
      <c r="CV283" s="123"/>
      <c r="CW283" s="123"/>
      <c r="CX283" s="123"/>
      <c r="CY283" s="123"/>
      <c r="CZ283" s="123"/>
      <c r="DA283" s="123"/>
      <c r="DB283" s="123"/>
      <c r="DC283" s="123"/>
      <c r="DD283" s="123"/>
      <c r="DE283" s="123"/>
      <c r="DF283" s="126"/>
      <c r="DG283" s="126"/>
      <c r="DH283" s="126"/>
      <c r="DI283" s="126"/>
      <c r="DJ283" s="126"/>
      <c r="DK283" s="126"/>
      <c r="DL283" s="126"/>
      <c r="DM283" s="126"/>
      <c r="DN283" s="126"/>
      <c r="DO283" s="126"/>
      <c r="DP283" s="126"/>
      <c r="DQ283" s="126"/>
      <c r="DR283" s="126"/>
      <c r="DS283" s="126"/>
      <c r="DT283" s="126"/>
      <c r="DU283" s="126"/>
      <c r="DV283" s="126"/>
      <c r="DW283" s="126"/>
      <c r="DX283" s="126"/>
      <c r="DY283" s="126"/>
      <c r="DZ283" s="126"/>
      <c r="EA283" s="126"/>
      <c r="EB283" s="126"/>
      <c r="EC283" s="126"/>
      <c r="ED283" s="126"/>
      <c r="EE283" s="126"/>
      <c r="EF283" s="126"/>
      <c r="EG283" s="126"/>
      <c r="EH283" s="126"/>
      <c r="EI283" s="126"/>
      <c r="EJ283" s="126"/>
      <c r="EK283" s="126"/>
      <c r="EL283" s="126"/>
      <c r="EM283" s="126"/>
      <c r="EN283" s="126"/>
      <c r="EO283" s="126"/>
      <c r="EP283" s="126"/>
      <c r="EQ283" s="126"/>
      <c r="ER283" s="126"/>
      <c r="ES283" s="108"/>
      <c r="ET283" s="109"/>
      <c r="EU283" s="109"/>
      <c r="EV283" s="109"/>
      <c r="EW283" s="109"/>
      <c r="EX283" s="109"/>
      <c r="EY283" s="109"/>
      <c r="EZ283" s="109"/>
      <c r="FA283" s="109"/>
      <c r="FB283" s="109"/>
      <c r="FC283" s="109"/>
      <c r="FD283" s="109"/>
      <c r="FE283" s="110"/>
    </row>
    <row r="284" ht="12.75" hidden="1" customHeight="1">
      <c r="A284" s="189" t="s">
        <v>404</v>
      </c>
      <c r="B284" s="172"/>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2"/>
      <c r="AL284" s="172"/>
      <c r="AM284" s="172"/>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2"/>
      <c r="BR284" s="172"/>
      <c r="BS284" s="172"/>
      <c r="BT284" s="172"/>
      <c r="BU284" s="172"/>
      <c r="BV284" s="172"/>
      <c r="BW284" s="172"/>
      <c r="BX284" s="122" t="s">
        <v>208</v>
      </c>
      <c r="BY284" s="123"/>
      <c r="BZ284" s="123"/>
      <c r="CA284" s="123"/>
      <c r="CB284" s="123"/>
      <c r="CC284" s="123"/>
      <c r="CD284" s="123"/>
      <c r="CE284" s="123"/>
      <c r="CF284" s="79" t="s">
        <v>209</v>
      </c>
      <c r="CG284" s="123"/>
      <c r="CH284" s="123"/>
      <c r="CI284" s="123"/>
      <c r="CJ284" s="123"/>
      <c r="CK284" s="123"/>
      <c r="CL284" s="123"/>
      <c r="CM284" s="123"/>
      <c r="CN284" s="123"/>
      <c r="CO284" s="123"/>
      <c r="CP284" s="123"/>
      <c r="CQ284" s="123"/>
      <c r="CR284" s="123"/>
      <c r="CS284" s="123" t="s">
        <v>405</v>
      </c>
      <c r="CT284" s="123"/>
      <c r="CU284" s="123"/>
      <c r="CV284" s="123"/>
      <c r="CW284" s="123"/>
      <c r="CX284" s="123"/>
      <c r="CY284" s="123"/>
      <c r="CZ284" s="123"/>
      <c r="DA284" s="123"/>
      <c r="DB284" s="123"/>
      <c r="DC284" s="123"/>
      <c r="DD284" s="123"/>
      <c r="DE284" s="123"/>
      <c r="DF284" s="126"/>
      <c r="DG284" s="126"/>
      <c r="DH284" s="126"/>
      <c r="DI284" s="126"/>
      <c r="DJ284" s="126"/>
      <c r="DK284" s="126"/>
      <c r="DL284" s="126"/>
      <c r="DM284" s="126"/>
      <c r="DN284" s="126"/>
      <c r="DO284" s="126"/>
      <c r="DP284" s="126"/>
      <c r="DQ284" s="126"/>
      <c r="DR284" s="126"/>
      <c r="DS284" s="126"/>
      <c r="DT284" s="126"/>
      <c r="DU284" s="126"/>
      <c r="DV284" s="126"/>
      <c r="DW284" s="126"/>
      <c r="DX284" s="126"/>
      <c r="DY284" s="126"/>
      <c r="DZ284" s="126"/>
      <c r="EA284" s="126"/>
      <c r="EB284" s="126"/>
      <c r="EC284" s="126"/>
      <c r="ED284" s="126"/>
      <c r="EE284" s="126"/>
      <c r="EF284" s="126"/>
      <c r="EG284" s="126"/>
      <c r="EH284" s="126"/>
      <c r="EI284" s="126"/>
      <c r="EJ284" s="126"/>
      <c r="EK284" s="126"/>
      <c r="EL284" s="126"/>
      <c r="EM284" s="126"/>
      <c r="EN284" s="126"/>
      <c r="EO284" s="126"/>
      <c r="EP284" s="126"/>
      <c r="EQ284" s="126"/>
      <c r="ER284" s="88"/>
      <c r="ES284" s="88"/>
      <c r="ET284" s="89"/>
      <c r="EU284" s="89"/>
      <c r="EV284" s="89"/>
      <c r="EW284" s="89"/>
      <c r="EX284" s="89"/>
      <c r="EY284" s="89"/>
      <c r="EZ284" s="89"/>
      <c r="FA284" s="89"/>
      <c r="FB284" s="89"/>
      <c r="FC284" s="89"/>
      <c r="FD284" s="89"/>
      <c r="FE284" s="90"/>
    </row>
    <row r="285" ht="13.5" hidden="1" customHeight="1">
      <c r="A285" s="189" t="s">
        <v>406</v>
      </c>
      <c r="B285" s="172"/>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c r="AH285" s="172"/>
      <c r="AI285" s="172"/>
      <c r="AJ285" s="172"/>
      <c r="AK285" s="172"/>
      <c r="AL285" s="172"/>
      <c r="AM285" s="172"/>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2"/>
      <c r="BR285" s="172"/>
      <c r="BS285" s="172"/>
      <c r="BT285" s="172"/>
      <c r="BU285" s="172"/>
      <c r="BV285" s="172"/>
      <c r="BW285" s="172"/>
      <c r="BX285" s="122" t="s">
        <v>208</v>
      </c>
      <c r="BY285" s="123"/>
      <c r="BZ285" s="123"/>
      <c r="CA285" s="123"/>
      <c r="CB285" s="123"/>
      <c r="CC285" s="123"/>
      <c r="CD285" s="123"/>
      <c r="CE285" s="123"/>
      <c r="CF285" s="79" t="s">
        <v>209</v>
      </c>
      <c r="CG285" s="123"/>
      <c r="CH285" s="123"/>
      <c r="CI285" s="123"/>
      <c r="CJ285" s="123"/>
      <c r="CK285" s="123"/>
      <c r="CL285" s="123"/>
      <c r="CM285" s="123"/>
      <c r="CN285" s="123"/>
      <c r="CO285" s="123"/>
      <c r="CP285" s="123"/>
      <c r="CQ285" s="123"/>
      <c r="CR285" s="123"/>
      <c r="CS285" s="123" t="s">
        <v>407</v>
      </c>
      <c r="CT285" s="123"/>
      <c r="CU285" s="123"/>
      <c r="CV285" s="123"/>
      <c r="CW285" s="123"/>
      <c r="CX285" s="123"/>
      <c r="CY285" s="123"/>
      <c r="CZ285" s="123"/>
      <c r="DA285" s="123"/>
      <c r="DB285" s="123"/>
      <c r="DC285" s="123"/>
      <c r="DD285" s="123"/>
      <c r="DE285" s="123"/>
      <c r="DF285" s="126"/>
      <c r="DG285" s="126"/>
      <c r="DH285" s="126"/>
      <c r="DI285" s="126"/>
      <c r="DJ285" s="126"/>
      <c r="DK285" s="126"/>
      <c r="DL285" s="126"/>
      <c r="DM285" s="126"/>
      <c r="DN285" s="126"/>
      <c r="DO285" s="126"/>
      <c r="DP285" s="126"/>
      <c r="DQ285" s="126"/>
      <c r="DR285" s="126"/>
      <c r="DS285" s="126"/>
      <c r="DT285" s="126"/>
      <c r="DU285" s="126"/>
      <c r="DV285" s="126"/>
      <c r="DW285" s="126"/>
      <c r="DX285" s="126"/>
      <c r="DY285" s="126"/>
      <c r="DZ285" s="126"/>
      <c r="EA285" s="126"/>
      <c r="EB285" s="126"/>
      <c r="EC285" s="126"/>
      <c r="ED285" s="126"/>
      <c r="EE285" s="126"/>
      <c r="EF285" s="126"/>
      <c r="EG285" s="126"/>
      <c r="EH285" s="126"/>
      <c r="EI285" s="126"/>
      <c r="EJ285" s="126"/>
      <c r="EK285" s="126"/>
      <c r="EL285" s="126"/>
      <c r="EM285" s="126"/>
      <c r="EN285" s="126"/>
      <c r="EO285" s="126"/>
      <c r="EP285" s="126"/>
      <c r="EQ285" s="126"/>
      <c r="ER285" s="88"/>
      <c r="ES285" s="88"/>
      <c r="ET285" s="89"/>
      <c r="EU285" s="89"/>
      <c r="EV285" s="89"/>
      <c r="EW285" s="89"/>
      <c r="EX285" s="89"/>
      <c r="EY285" s="89"/>
      <c r="EZ285" s="89"/>
      <c r="FA285" s="89"/>
      <c r="FB285" s="89"/>
      <c r="FC285" s="89"/>
      <c r="FD285" s="89"/>
      <c r="FE285" s="90"/>
    </row>
    <row r="286" ht="14.25" hidden="1" customHeight="1">
      <c r="A286" s="189" t="s">
        <v>408</v>
      </c>
      <c r="B286" s="172"/>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2"/>
      <c r="BR286" s="172"/>
      <c r="BS286" s="172"/>
      <c r="BT286" s="172"/>
      <c r="BU286" s="172"/>
      <c r="BV286" s="172"/>
      <c r="BW286" s="172"/>
      <c r="BX286" s="122" t="s">
        <v>208</v>
      </c>
      <c r="BY286" s="123"/>
      <c r="BZ286" s="123"/>
      <c r="CA286" s="123"/>
      <c r="CB286" s="123"/>
      <c r="CC286" s="123"/>
      <c r="CD286" s="123"/>
      <c r="CE286" s="123"/>
      <c r="CF286" s="79" t="s">
        <v>209</v>
      </c>
      <c r="CG286" s="123"/>
      <c r="CH286" s="123"/>
      <c r="CI286" s="123"/>
      <c r="CJ286" s="123"/>
      <c r="CK286" s="123"/>
      <c r="CL286" s="123"/>
      <c r="CM286" s="123"/>
      <c r="CN286" s="123"/>
      <c r="CO286" s="123"/>
      <c r="CP286" s="123"/>
      <c r="CQ286" s="123"/>
      <c r="CR286" s="123"/>
      <c r="CS286" s="123" t="s">
        <v>409</v>
      </c>
      <c r="CT286" s="123"/>
      <c r="CU286" s="123"/>
      <c r="CV286" s="123"/>
      <c r="CW286" s="123"/>
      <c r="CX286" s="123"/>
      <c r="CY286" s="123"/>
      <c r="CZ286" s="123"/>
      <c r="DA286" s="123"/>
      <c r="DB286" s="123"/>
      <c r="DC286" s="123"/>
      <c r="DD286" s="123"/>
      <c r="DE286" s="123"/>
      <c r="DF286" s="126"/>
      <c r="DG286" s="126"/>
      <c r="DH286" s="126"/>
      <c r="DI286" s="126"/>
      <c r="DJ286" s="126"/>
      <c r="DK286" s="126"/>
      <c r="DL286" s="126"/>
      <c r="DM286" s="126"/>
      <c r="DN286" s="126"/>
      <c r="DO286" s="126"/>
      <c r="DP286" s="126"/>
      <c r="DQ286" s="126"/>
      <c r="DR286" s="126"/>
      <c r="DS286" s="126"/>
      <c r="DT286" s="126"/>
      <c r="DU286" s="126"/>
      <c r="DV286" s="126"/>
      <c r="DW286" s="126"/>
      <c r="DX286" s="126"/>
      <c r="DY286" s="126"/>
      <c r="DZ286" s="126"/>
      <c r="EA286" s="126"/>
      <c r="EB286" s="126"/>
      <c r="EC286" s="126"/>
      <c r="ED286" s="126"/>
      <c r="EE286" s="126"/>
      <c r="EF286" s="126"/>
      <c r="EG286" s="126"/>
      <c r="EH286" s="126"/>
      <c r="EI286" s="126"/>
      <c r="EJ286" s="126"/>
      <c r="EK286" s="126"/>
      <c r="EL286" s="126"/>
      <c r="EM286" s="126"/>
      <c r="EN286" s="126"/>
      <c r="EO286" s="126"/>
      <c r="EP286" s="126"/>
      <c r="EQ286" s="126"/>
      <c r="ER286" s="88"/>
      <c r="ES286" s="88"/>
      <c r="ET286" s="89"/>
      <c r="EU286" s="89"/>
      <c r="EV286" s="89"/>
      <c r="EW286" s="89"/>
      <c r="EX286" s="89"/>
      <c r="EY286" s="89"/>
      <c r="EZ286" s="89"/>
      <c r="FA286" s="89"/>
      <c r="FB286" s="89"/>
      <c r="FC286" s="89"/>
      <c r="FD286" s="89"/>
      <c r="FE286" s="90"/>
    </row>
    <row r="287" ht="14.25" hidden="1" customHeight="1">
      <c r="A287" s="189" t="s">
        <v>410</v>
      </c>
      <c r="B287" s="172"/>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c r="AH287" s="172"/>
      <c r="AI287" s="172"/>
      <c r="AJ287" s="172"/>
      <c r="AK287" s="172"/>
      <c r="AL287" s="172"/>
      <c r="AM287" s="172"/>
      <c r="AN287" s="172"/>
      <c r="AO287" s="172"/>
      <c r="AP287" s="172"/>
      <c r="AQ287" s="172"/>
      <c r="AR287" s="172"/>
      <c r="AS287" s="172"/>
      <c r="AT287" s="172"/>
      <c r="AU287" s="172"/>
      <c r="AV287" s="172"/>
      <c r="AW287" s="172"/>
      <c r="AX287" s="172"/>
      <c r="AY287" s="172"/>
      <c r="AZ287" s="172"/>
      <c r="BA287" s="172"/>
      <c r="BB287" s="172"/>
      <c r="BC287" s="172"/>
      <c r="BD287" s="172"/>
      <c r="BE287" s="172"/>
      <c r="BF287" s="172"/>
      <c r="BG287" s="172"/>
      <c r="BH287" s="172"/>
      <c r="BI287" s="172"/>
      <c r="BJ287" s="172"/>
      <c r="BK287" s="172"/>
      <c r="BL287" s="172"/>
      <c r="BM287" s="172"/>
      <c r="BN287" s="172"/>
      <c r="BO287" s="172"/>
      <c r="BP287" s="172"/>
      <c r="BQ287" s="172"/>
      <c r="BR287" s="172"/>
      <c r="BS287" s="172"/>
      <c r="BT287" s="172"/>
      <c r="BU287" s="172"/>
      <c r="BV287" s="172"/>
      <c r="BW287" s="172"/>
      <c r="BX287" s="122" t="s">
        <v>208</v>
      </c>
      <c r="BY287" s="123"/>
      <c r="BZ287" s="123"/>
      <c r="CA287" s="123"/>
      <c r="CB287" s="123"/>
      <c r="CC287" s="123"/>
      <c r="CD287" s="123"/>
      <c r="CE287" s="123"/>
      <c r="CF287" s="79" t="s">
        <v>209</v>
      </c>
      <c r="CG287" s="123"/>
      <c r="CH287" s="123"/>
      <c r="CI287" s="123"/>
      <c r="CJ287" s="123"/>
      <c r="CK287" s="123"/>
      <c r="CL287" s="123"/>
      <c r="CM287" s="123"/>
      <c r="CN287" s="123"/>
      <c r="CO287" s="123"/>
      <c r="CP287" s="123"/>
      <c r="CQ287" s="123"/>
      <c r="CR287" s="123"/>
      <c r="CS287" s="123" t="s">
        <v>411</v>
      </c>
      <c r="CT287" s="123"/>
      <c r="CU287" s="123"/>
      <c r="CV287" s="123"/>
      <c r="CW287" s="123"/>
      <c r="CX287" s="123"/>
      <c r="CY287" s="123"/>
      <c r="CZ287" s="123"/>
      <c r="DA287" s="123"/>
      <c r="DB287" s="123"/>
      <c r="DC287" s="123"/>
      <c r="DD287" s="123"/>
      <c r="DE287" s="123"/>
      <c r="DF287" s="126"/>
      <c r="DG287" s="126"/>
      <c r="DH287" s="126"/>
      <c r="DI287" s="126"/>
      <c r="DJ287" s="126"/>
      <c r="DK287" s="126"/>
      <c r="DL287" s="126"/>
      <c r="DM287" s="126"/>
      <c r="DN287" s="126"/>
      <c r="DO287" s="126"/>
      <c r="DP287" s="126"/>
      <c r="DQ287" s="126"/>
      <c r="DR287" s="126"/>
      <c r="DS287" s="126"/>
      <c r="DT287" s="126"/>
      <c r="DU287" s="126"/>
      <c r="DV287" s="126"/>
      <c r="DW287" s="126"/>
      <c r="DX287" s="126"/>
      <c r="DY287" s="126"/>
      <c r="DZ287" s="126"/>
      <c r="EA287" s="126"/>
      <c r="EB287" s="126"/>
      <c r="EC287" s="126"/>
      <c r="ED287" s="126"/>
      <c r="EE287" s="126"/>
      <c r="EF287" s="126"/>
      <c r="EG287" s="126"/>
      <c r="EH287" s="126"/>
      <c r="EI287" s="126"/>
      <c r="EJ287" s="126"/>
      <c r="EK287" s="126"/>
      <c r="EL287" s="126"/>
      <c r="EM287" s="126"/>
      <c r="EN287" s="126"/>
      <c r="EO287" s="126"/>
      <c r="EP287" s="126"/>
      <c r="EQ287" s="126"/>
      <c r="ER287" s="88"/>
      <c r="ES287" s="88"/>
      <c r="ET287" s="89"/>
      <c r="EU287" s="89"/>
      <c r="EV287" s="89"/>
      <c r="EW287" s="89"/>
      <c r="EX287" s="89"/>
      <c r="EY287" s="89"/>
      <c r="EZ287" s="89"/>
      <c r="FA287" s="89"/>
      <c r="FB287" s="89"/>
      <c r="FC287" s="89"/>
      <c r="FD287" s="89"/>
      <c r="FE287" s="90"/>
    </row>
    <row r="288" ht="14.25" hidden="1" customHeight="1">
      <c r="A288" s="189" t="s">
        <v>412</v>
      </c>
      <c r="B288" s="172"/>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2"/>
      <c r="AY288" s="172"/>
      <c r="AZ288" s="172"/>
      <c r="BA288" s="172"/>
      <c r="BB288" s="172"/>
      <c r="BC288" s="172"/>
      <c r="BD288" s="172"/>
      <c r="BE288" s="172"/>
      <c r="BF288" s="172"/>
      <c r="BG288" s="172"/>
      <c r="BH288" s="172"/>
      <c r="BI288" s="172"/>
      <c r="BJ288" s="172"/>
      <c r="BK288" s="172"/>
      <c r="BL288" s="172"/>
      <c r="BM288" s="172"/>
      <c r="BN288" s="172"/>
      <c r="BO288" s="172"/>
      <c r="BP288" s="172"/>
      <c r="BQ288" s="172"/>
      <c r="BR288" s="172"/>
      <c r="BS288" s="172"/>
      <c r="BT288" s="172"/>
      <c r="BU288" s="172"/>
      <c r="BV288" s="172"/>
      <c r="BW288" s="172"/>
      <c r="BX288" s="122" t="s">
        <v>208</v>
      </c>
      <c r="BY288" s="123"/>
      <c r="BZ288" s="123"/>
      <c r="CA288" s="123"/>
      <c r="CB288" s="123"/>
      <c r="CC288" s="123"/>
      <c r="CD288" s="123"/>
      <c r="CE288" s="123"/>
      <c r="CF288" s="79" t="s">
        <v>209</v>
      </c>
      <c r="CG288" s="123"/>
      <c r="CH288" s="123"/>
      <c r="CI288" s="123"/>
      <c r="CJ288" s="123"/>
      <c r="CK288" s="123"/>
      <c r="CL288" s="123"/>
      <c r="CM288" s="123"/>
      <c r="CN288" s="123"/>
      <c r="CO288" s="123"/>
      <c r="CP288" s="123"/>
      <c r="CQ288" s="123"/>
      <c r="CR288" s="123"/>
      <c r="CS288" s="123" t="s">
        <v>413</v>
      </c>
      <c r="CT288" s="123"/>
      <c r="CU288" s="123"/>
      <c r="CV288" s="123"/>
      <c r="CW288" s="123"/>
      <c r="CX288" s="123"/>
      <c r="CY288" s="123"/>
      <c r="CZ288" s="123"/>
      <c r="DA288" s="123"/>
      <c r="DB288" s="123"/>
      <c r="DC288" s="123"/>
      <c r="DD288" s="123"/>
      <c r="DE288" s="123"/>
      <c r="DF288" s="126"/>
      <c r="DG288" s="126"/>
      <c r="DH288" s="126"/>
      <c r="DI288" s="126"/>
      <c r="DJ288" s="126"/>
      <c r="DK288" s="126"/>
      <c r="DL288" s="126"/>
      <c r="DM288" s="126"/>
      <c r="DN288" s="126"/>
      <c r="DO288" s="126"/>
      <c r="DP288" s="126"/>
      <c r="DQ288" s="126"/>
      <c r="DR288" s="126"/>
      <c r="DS288" s="126"/>
      <c r="DT288" s="126"/>
      <c r="DU288" s="126"/>
      <c r="DV288" s="126"/>
      <c r="DW288" s="126"/>
      <c r="DX288" s="126"/>
      <c r="DY288" s="126"/>
      <c r="DZ288" s="126"/>
      <c r="EA288" s="126"/>
      <c r="EB288" s="126"/>
      <c r="EC288" s="126"/>
      <c r="ED288" s="126"/>
      <c r="EE288" s="126"/>
      <c r="EF288" s="126"/>
      <c r="EG288" s="126"/>
      <c r="EH288" s="126"/>
      <c r="EI288" s="126"/>
      <c r="EJ288" s="126"/>
      <c r="EK288" s="126"/>
      <c r="EL288" s="126"/>
      <c r="EM288" s="126"/>
      <c r="EN288" s="126"/>
      <c r="EO288" s="126"/>
      <c r="EP288" s="126"/>
      <c r="EQ288" s="126"/>
      <c r="ER288" s="88"/>
      <c r="ES288" s="88"/>
      <c r="ET288" s="89"/>
      <c r="EU288" s="89"/>
      <c r="EV288" s="89"/>
      <c r="EW288" s="89"/>
      <c r="EX288" s="89"/>
      <c r="EY288" s="89"/>
      <c r="EZ288" s="89"/>
      <c r="FA288" s="89"/>
      <c r="FB288" s="89"/>
      <c r="FC288" s="89"/>
      <c r="FD288" s="89"/>
      <c r="FE288" s="90"/>
    </row>
    <row r="289" ht="11.25" customHeight="1">
      <c r="A289" s="149" t="s">
        <v>414</v>
      </c>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50"/>
      <c r="BU289" s="150"/>
      <c r="BV289" s="150"/>
      <c r="BW289" s="151"/>
      <c r="BX289" s="122" t="s">
        <v>211</v>
      </c>
      <c r="BY289" s="123"/>
      <c r="BZ289" s="123"/>
      <c r="CA289" s="123"/>
      <c r="CB289" s="123"/>
      <c r="CC289" s="123"/>
      <c r="CD289" s="123"/>
      <c r="CE289" s="123"/>
      <c r="CF289" s="79" t="s">
        <v>212</v>
      </c>
      <c r="CG289" s="123"/>
      <c r="CH289" s="123"/>
      <c r="CI289" s="123"/>
      <c r="CJ289" s="123"/>
      <c r="CK289" s="123"/>
      <c r="CL289" s="123"/>
      <c r="CM289" s="123"/>
      <c r="CN289" s="123"/>
      <c r="CO289" s="123"/>
      <c r="CP289" s="123"/>
      <c r="CQ289" s="123"/>
      <c r="CR289" s="123"/>
      <c r="CS289" s="123"/>
      <c r="CT289" s="123"/>
      <c r="CU289" s="123"/>
      <c r="CV289" s="123"/>
      <c r="CW289" s="123"/>
      <c r="CX289" s="123"/>
      <c r="CY289" s="123"/>
      <c r="CZ289" s="123"/>
      <c r="DA289" s="123"/>
      <c r="DB289" s="123"/>
      <c r="DC289" s="123"/>
      <c r="DD289" s="123"/>
      <c r="DE289" s="123"/>
      <c r="DF289" s="125">
        <f>DF290+DF291+DF294+DF295+DF296+DF297+DF292+DF293</f>
        <v>7203044.5699999928</v>
      </c>
      <c r="DG289" s="125"/>
      <c r="DH289" s="125"/>
      <c r="DI289" s="125"/>
      <c r="DJ289" s="125"/>
      <c r="DK289" s="125"/>
      <c r="DL289" s="125"/>
      <c r="DM289" s="125"/>
      <c r="DN289" s="125"/>
      <c r="DO289" s="125"/>
      <c r="DP289" s="125"/>
      <c r="DQ289" s="125"/>
      <c r="DR289" s="125"/>
      <c r="DS289" s="125">
        <v>7110262</v>
      </c>
      <c r="DT289" s="125"/>
      <c r="DU289" s="125"/>
      <c r="DV289" s="125"/>
      <c r="DW289" s="125"/>
      <c r="DX289" s="125"/>
      <c r="DY289" s="125"/>
      <c r="DZ289" s="125"/>
      <c r="EA289" s="125"/>
      <c r="EB289" s="125"/>
      <c r="EC289" s="125"/>
      <c r="ED289" s="125"/>
      <c r="EE289" s="125"/>
      <c r="EF289" s="125">
        <v>7181762</v>
      </c>
      <c r="EG289" s="125"/>
      <c r="EH289" s="125"/>
      <c r="EI289" s="125"/>
      <c r="EJ289" s="125"/>
      <c r="EK289" s="125"/>
      <c r="EL289" s="125"/>
      <c r="EM289" s="125"/>
      <c r="EN289" s="125"/>
      <c r="EO289" s="125"/>
      <c r="EP289" s="125"/>
      <c r="EQ289" s="125"/>
      <c r="ER289" s="125"/>
      <c r="ES289" s="190"/>
      <c r="ET289" s="179"/>
      <c r="EU289" s="179"/>
      <c r="EV289" s="179"/>
      <c r="EW289" s="179"/>
      <c r="EX289" s="179"/>
      <c r="EY289" s="179"/>
      <c r="EZ289" s="179"/>
      <c r="FA289" s="179"/>
      <c r="FB289" s="179"/>
      <c r="FC289" s="179"/>
      <c r="FD289" s="179"/>
      <c r="FE289" s="180"/>
    </row>
    <row r="290" ht="11.25" customHeight="1">
      <c r="A290" s="155" t="s">
        <v>415</v>
      </c>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c r="AM290" s="155"/>
      <c r="AN290" s="155"/>
      <c r="AO290" s="155"/>
      <c r="AP290" s="155"/>
      <c r="AQ290" s="155"/>
      <c r="AR290" s="155"/>
      <c r="AS290" s="155"/>
      <c r="AT290" s="155"/>
      <c r="AU290" s="155"/>
      <c r="AV290" s="155"/>
      <c r="AW290" s="155"/>
      <c r="AX290" s="155"/>
      <c r="AY290" s="155"/>
      <c r="AZ290" s="155"/>
      <c r="BA290" s="155"/>
      <c r="BB290" s="155"/>
      <c r="BC290" s="155"/>
      <c r="BD290" s="155"/>
      <c r="BE290" s="155"/>
      <c r="BF290" s="155"/>
      <c r="BG290" s="155"/>
      <c r="BH290" s="155"/>
      <c r="BI290" s="155"/>
      <c r="BJ290" s="155"/>
      <c r="BK290" s="155"/>
      <c r="BL290" s="155"/>
      <c r="BM290" s="155"/>
      <c r="BN290" s="155"/>
      <c r="BO290" s="155"/>
      <c r="BP290" s="155"/>
      <c r="BQ290" s="155"/>
      <c r="BR290" s="155"/>
      <c r="BS290" s="155"/>
      <c r="BT290" s="155"/>
      <c r="BU290" s="155"/>
      <c r="BV290" s="155"/>
      <c r="BW290" s="191"/>
      <c r="BX290" s="122" t="s">
        <v>416</v>
      </c>
      <c r="BY290" s="123"/>
      <c r="BZ290" s="123"/>
      <c r="CA290" s="123"/>
      <c r="CB290" s="123"/>
      <c r="CC290" s="123"/>
      <c r="CD290" s="123"/>
      <c r="CE290" s="123"/>
      <c r="CF290" s="79" t="s">
        <v>212</v>
      </c>
      <c r="CG290" s="123"/>
      <c r="CH290" s="123"/>
      <c r="CI290" s="123"/>
      <c r="CJ290" s="123"/>
      <c r="CK290" s="123"/>
      <c r="CL290" s="123"/>
      <c r="CM290" s="123"/>
      <c r="CN290" s="123"/>
      <c r="CO290" s="123"/>
      <c r="CP290" s="123"/>
      <c r="CQ290" s="123"/>
      <c r="CR290" s="123"/>
      <c r="CS290" s="123" t="s">
        <v>417</v>
      </c>
      <c r="CT290" s="123"/>
      <c r="CU290" s="123"/>
      <c r="CV290" s="123"/>
      <c r="CW290" s="123"/>
      <c r="CX290" s="123"/>
      <c r="CY290" s="123"/>
      <c r="CZ290" s="123"/>
      <c r="DA290" s="123"/>
      <c r="DB290" s="123"/>
      <c r="DC290" s="123"/>
      <c r="DD290" s="123"/>
      <c r="DE290" s="123"/>
      <c r="DF290" s="125">
        <f>'Распределение по статьям'!G20</f>
        <v>109999.999999992</v>
      </c>
      <c r="DG290" s="126"/>
      <c r="DH290" s="126"/>
      <c r="DI290" s="126"/>
      <c r="DJ290" s="126"/>
      <c r="DK290" s="126"/>
      <c r="DL290" s="126"/>
      <c r="DM290" s="126"/>
      <c r="DN290" s="126"/>
      <c r="DO290" s="126"/>
      <c r="DP290" s="126"/>
      <c r="DQ290" s="126"/>
      <c r="DR290" s="126"/>
      <c r="DS290" s="125">
        <v>110000</v>
      </c>
      <c r="DT290" s="126"/>
      <c r="DU290" s="126"/>
      <c r="DV290" s="126"/>
      <c r="DW290" s="126"/>
      <c r="DX290" s="126"/>
      <c r="DY290" s="126"/>
      <c r="DZ290" s="126"/>
      <c r="EA290" s="126"/>
      <c r="EB290" s="126"/>
      <c r="EC290" s="126"/>
      <c r="ED290" s="126"/>
      <c r="EE290" s="126"/>
      <c r="EF290" s="125">
        <v>110000</v>
      </c>
      <c r="EG290" s="126"/>
      <c r="EH290" s="126"/>
      <c r="EI290" s="126"/>
      <c r="EJ290" s="126"/>
      <c r="EK290" s="126"/>
      <c r="EL290" s="126"/>
      <c r="EM290" s="126"/>
      <c r="EN290" s="126"/>
      <c r="EO290" s="126"/>
      <c r="EP290" s="126"/>
      <c r="EQ290" s="126"/>
      <c r="ER290" s="126"/>
      <c r="ES290" s="88"/>
      <c r="ET290" s="89"/>
      <c r="EU290" s="89"/>
      <c r="EV290" s="89"/>
      <c r="EW290" s="89"/>
      <c r="EX290" s="89"/>
      <c r="EY290" s="89"/>
      <c r="EZ290" s="89"/>
      <c r="FA290" s="89"/>
      <c r="FB290" s="89"/>
      <c r="FC290" s="89"/>
      <c r="FD290" s="89"/>
      <c r="FE290" s="90"/>
    </row>
    <row r="291" ht="11.25" customHeight="1">
      <c r="A291" s="155" t="s">
        <v>344</v>
      </c>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c r="AM291" s="155"/>
      <c r="AN291" s="155"/>
      <c r="AO291" s="155"/>
      <c r="AP291" s="155"/>
      <c r="AQ291" s="155"/>
      <c r="AR291" s="155"/>
      <c r="AS291" s="155"/>
      <c r="AT291" s="155"/>
      <c r="AU291" s="155"/>
      <c r="AV291" s="155"/>
      <c r="AW291" s="155"/>
      <c r="AX291" s="155"/>
      <c r="AY291" s="155"/>
      <c r="AZ291" s="155"/>
      <c r="BA291" s="155"/>
      <c r="BB291" s="155"/>
      <c r="BC291" s="155"/>
      <c r="BD291" s="155"/>
      <c r="BE291" s="155"/>
      <c r="BF291" s="155"/>
      <c r="BG291" s="155"/>
      <c r="BH291" s="155"/>
      <c r="BI291" s="155"/>
      <c r="BJ291" s="155"/>
      <c r="BK291" s="155"/>
      <c r="BL291" s="155"/>
      <c r="BM291" s="155"/>
      <c r="BN291" s="155"/>
      <c r="BO291" s="155"/>
      <c r="BP291" s="155"/>
      <c r="BQ291" s="155"/>
      <c r="BR291" s="155"/>
      <c r="BS291" s="155"/>
      <c r="BT291" s="155"/>
      <c r="BU291" s="155"/>
      <c r="BV291" s="155"/>
      <c r="BW291" s="191"/>
      <c r="BX291" s="122" t="s">
        <v>418</v>
      </c>
      <c r="BY291" s="123"/>
      <c r="BZ291" s="123"/>
      <c r="CA291" s="123"/>
      <c r="CB291" s="123"/>
      <c r="CC291" s="123"/>
      <c r="CD291" s="123"/>
      <c r="CE291" s="123"/>
      <c r="CF291" s="79" t="s">
        <v>212</v>
      </c>
      <c r="CG291" s="123"/>
      <c r="CH291" s="123"/>
      <c r="CI291" s="123"/>
      <c r="CJ291" s="123"/>
      <c r="CK291" s="123"/>
      <c r="CL291" s="123"/>
      <c r="CM291" s="123"/>
      <c r="CN291" s="123"/>
      <c r="CO291" s="123"/>
      <c r="CP291" s="123"/>
      <c r="CQ291" s="123"/>
      <c r="CR291" s="123"/>
      <c r="CS291" s="123" t="s">
        <v>345</v>
      </c>
      <c r="CT291" s="123"/>
      <c r="CU291" s="123"/>
      <c r="CV291" s="123"/>
      <c r="CW291" s="123"/>
      <c r="CX291" s="123"/>
      <c r="CY291" s="123"/>
      <c r="CZ291" s="123"/>
      <c r="DA291" s="123"/>
      <c r="DB291" s="123"/>
      <c r="DC291" s="123"/>
      <c r="DD291" s="123"/>
      <c r="DE291" s="123"/>
      <c r="DF291" s="125">
        <f>'Распределение по статьям'!G24</f>
        <v>180000</v>
      </c>
      <c r="DG291" s="126"/>
      <c r="DH291" s="126"/>
      <c r="DI291" s="126"/>
      <c r="DJ291" s="126"/>
      <c r="DK291" s="126"/>
      <c r="DL291" s="126"/>
      <c r="DM291" s="126"/>
      <c r="DN291" s="126"/>
      <c r="DO291" s="126"/>
      <c r="DP291" s="126"/>
      <c r="DQ291" s="126"/>
      <c r="DR291" s="126"/>
      <c r="DS291" s="125">
        <v>180000</v>
      </c>
      <c r="DT291" s="126"/>
      <c r="DU291" s="126"/>
      <c r="DV291" s="126"/>
      <c r="DW291" s="126"/>
      <c r="DX291" s="126"/>
      <c r="DY291" s="126"/>
      <c r="DZ291" s="126"/>
      <c r="EA291" s="126"/>
      <c r="EB291" s="126"/>
      <c r="EC291" s="126"/>
      <c r="ED291" s="126"/>
      <c r="EE291" s="126"/>
      <c r="EF291" s="125">
        <v>180000</v>
      </c>
      <c r="EG291" s="126"/>
      <c r="EH291" s="126"/>
      <c r="EI291" s="126"/>
      <c r="EJ291" s="126"/>
      <c r="EK291" s="126"/>
      <c r="EL291" s="126"/>
      <c r="EM291" s="126"/>
      <c r="EN291" s="126"/>
      <c r="EO291" s="126"/>
      <c r="EP291" s="126"/>
      <c r="EQ291" s="126"/>
      <c r="ER291" s="126"/>
      <c r="ES291" s="88"/>
      <c r="ET291" s="89"/>
      <c r="EU291" s="89"/>
      <c r="EV291" s="89"/>
      <c r="EW291" s="89"/>
      <c r="EX291" s="89"/>
      <c r="EY291" s="89"/>
      <c r="EZ291" s="89"/>
      <c r="FA291" s="89"/>
      <c r="FB291" s="89"/>
      <c r="FC291" s="89"/>
      <c r="FD291" s="89"/>
      <c r="FE291" s="90"/>
    </row>
    <row r="292" ht="11.25" customHeight="1">
      <c r="A292" s="155" t="s">
        <v>419</v>
      </c>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c r="AM292" s="155"/>
      <c r="AN292" s="155"/>
      <c r="AO292" s="155"/>
      <c r="AP292" s="155"/>
      <c r="AQ292" s="155"/>
      <c r="AR292" s="155"/>
      <c r="AS292" s="155"/>
      <c r="AT292" s="155"/>
      <c r="AU292" s="155"/>
      <c r="AV292" s="155"/>
      <c r="AW292" s="155"/>
      <c r="AX292" s="155"/>
      <c r="AY292" s="155"/>
      <c r="AZ292" s="155"/>
      <c r="BA292" s="155"/>
      <c r="BB292" s="155"/>
      <c r="BC292" s="155"/>
      <c r="BD292" s="155"/>
      <c r="BE292" s="155"/>
      <c r="BF292" s="155"/>
      <c r="BG292" s="155"/>
      <c r="BH292" s="155"/>
      <c r="BI292" s="155"/>
      <c r="BJ292" s="155"/>
      <c r="BK292" s="155"/>
      <c r="BL292" s="155"/>
      <c r="BM292" s="155"/>
      <c r="BN292" s="155"/>
      <c r="BO292" s="155"/>
      <c r="BP292" s="155"/>
      <c r="BQ292" s="155"/>
      <c r="BR292" s="155"/>
      <c r="BS292" s="155"/>
      <c r="BT292" s="155"/>
      <c r="BU292" s="155"/>
      <c r="BV292" s="155"/>
      <c r="BW292" s="191"/>
      <c r="BX292" s="122" t="s">
        <v>420</v>
      </c>
      <c r="BY292" s="123"/>
      <c r="BZ292" s="123"/>
      <c r="CA292" s="123"/>
      <c r="CB292" s="123"/>
      <c r="CC292" s="123"/>
      <c r="CD292" s="123"/>
      <c r="CE292" s="123"/>
      <c r="CF292" s="79" t="s">
        <v>212</v>
      </c>
      <c r="CG292" s="123"/>
      <c r="CH292" s="123"/>
      <c r="CI292" s="123"/>
      <c r="CJ292" s="123"/>
      <c r="CK292" s="123"/>
      <c r="CL292" s="123"/>
      <c r="CM292" s="123"/>
      <c r="CN292" s="123"/>
      <c r="CO292" s="123"/>
      <c r="CP292" s="123"/>
      <c r="CQ292" s="123"/>
      <c r="CR292" s="123"/>
      <c r="CS292" s="123" t="s">
        <v>421</v>
      </c>
      <c r="CT292" s="123"/>
      <c r="CU292" s="123"/>
      <c r="CV292" s="123"/>
      <c r="CW292" s="123"/>
      <c r="CX292" s="123"/>
      <c r="CY292" s="123"/>
      <c r="CZ292" s="123"/>
      <c r="DA292" s="123"/>
      <c r="DB292" s="123"/>
      <c r="DC292" s="123"/>
      <c r="DD292" s="123"/>
      <c r="DE292" s="123"/>
      <c r="DF292" s="125">
        <f>'Распределение по статьям'!G31+'Распределение по статьям'!G32+'Распределение по статьям'!G33</f>
        <v>10000</v>
      </c>
      <c r="DG292" s="126"/>
      <c r="DH292" s="126"/>
      <c r="DI292" s="126"/>
      <c r="DJ292" s="126"/>
      <c r="DK292" s="126"/>
      <c r="DL292" s="126"/>
      <c r="DM292" s="126"/>
      <c r="DN292" s="126"/>
      <c r="DO292" s="126"/>
      <c r="DP292" s="126"/>
      <c r="DQ292" s="126"/>
      <c r="DR292" s="126"/>
      <c r="DS292" s="125">
        <v>10000</v>
      </c>
      <c r="DT292" s="126"/>
      <c r="DU292" s="126"/>
      <c r="DV292" s="126"/>
      <c r="DW292" s="126"/>
      <c r="DX292" s="126"/>
      <c r="DY292" s="126"/>
      <c r="DZ292" s="126"/>
      <c r="EA292" s="126"/>
      <c r="EB292" s="126"/>
      <c r="EC292" s="126"/>
      <c r="ED292" s="126"/>
      <c r="EE292" s="126"/>
      <c r="EF292" s="125">
        <v>10000</v>
      </c>
      <c r="EG292" s="126"/>
      <c r="EH292" s="126"/>
      <c r="EI292" s="126"/>
      <c r="EJ292" s="126"/>
      <c r="EK292" s="126"/>
      <c r="EL292" s="126"/>
      <c r="EM292" s="126"/>
      <c r="EN292" s="126"/>
      <c r="EO292" s="126"/>
      <c r="EP292" s="126"/>
      <c r="EQ292" s="126"/>
      <c r="ER292" s="126"/>
      <c r="ES292" s="126"/>
      <c r="ET292" s="126"/>
      <c r="EU292" s="126"/>
      <c r="EV292" s="126"/>
      <c r="EW292" s="126"/>
      <c r="EX292" s="126"/>
      <c r="EY292" s="126"/>
      <c r="EZ292" s="126"/>
      <c r="FA292" s="126"/>
      <c r="FB292" s="126"/>
      <c r="FC292" s="126"/>
      <c r="FD292" s="126"/>
      <c r="FE292" s="127"/>
    </row>
    <row r="293" s="1" customFormat="1" ht="11.25" customHeight="1">
      <c r="A293" s="155" t="s">
        <v>422</v>
      </c>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c r="AM293" s="155"/>
      <c r="AN293" s="155"/>
      <c r="AO293" s="155"/>
      <c r="AP293" s="155"/>
      <c r="AQ293" s="155"/>
      <c r="AR293" s="155"/>
      <c r="AS293" s="155"/>
      <c r="AT293" s="155"/>
      <c r="AU293" s="155"/>
      <c r="AV293" s="155"/>
      <c r="AW293" s="155"/>
      <c r="AX293" s="155"/>
      <c r="AY293" s="155"/>
      <c r="AZ293" s="155"/>
      <c r="BA293" s="155"/>
      <c r="BB293" s="155"/>
      <c r="BC293" s="155"/>
      <c r="BD293" s="155"/>
      <c r="BE293" s="155"/>
      <c r="BF293" s="155"/>
      <c r="BG293" s="155"/>
      <c r="BH293" s="155"/>
      <c r="BI293" s="155"/>
      <c r="BJ293" s="155"/>
      <c r="BK293" s="155"/>
      <c r="BL293" s="155"/>
      <c r="BM293" s="155"/>
      <c r="BN293" s="155"/>
      <c r="BO293" s="155"/>
      <c r="BP293" s="155"/>
      <c r="BQ293" s="155"/>
      <c r="BR293" s="155"/>
      <c r="BS293" s="155"/>
      <c r="BT293" s="155"/>
      <c r="BU293" s="155"/>
      <c r="BV293" s="155"/>
      <c r="BW293" s="191"/>
      <c r="BX293" s="122" t="s">
        <v>423</v>
      </c>
      <c r="BY293" s="123"/>
      <c r="BZ293" s="123"/>
      <c r="CA293" s="123"/>
      <c r="CB293" s="123"/>
      <c r="CC293" s="123"/>
      <c r="CD293" s="123"/>
      <c r="CE293" s="123"/>
      <c r="CF293" s="79" t="s">
        <v>212</v>
      </c>
      <c r="CG293" s="123"/>
      <c r="CH293" s="123"/>
      <c r="CI293" s="123"/>
      <c r="CJ293" s="123"/>
      <c r="CK293" s="123"/>
      <c r="CL293" s="123"/>
      <c r="CM293" s="123"/>
      <c r="CN293" s="123"/>
      <c r="CO293" s="123"/>
      <c r="CP293" s="123"/>
      <c r="CQ293" s="123"/>
      <c r="CR293" s="123"/>
      <c r="CS293" s="123" t="s">
        <v>397</v>
      </c>
      <c r="CT293" s="123"/>
      <c r="CU293" s="123"/>
      <c r="CV293" s="123"/>
      <c r="CW293" s="123"/>
      <c r="CX293" s="123"/>
      <c r="CY293" s="123"/>
      <c r="CZ293" s="123"/>
      <c r="DA293" s="123"/>
      <c r="DB293" s="123"/>
      <c r="DC293" s="123"/>
      <c r="DD293" s="123"/>
      <c r="DE293" s="123"/>
      <c r="DF293" s="125">
        <f>'Распределение по статьям'!G34</f>
        <v>32000</v>
      </c>
      <c r="DG293" s="126"/>
      <c r="DH293" s="126"/>
      <c r="DI293" s="126"/>
      <c r="DJ293" s="126"/>
      <c r="DK293" s="126"/>
      <c r="DL293" s="126"/>
      <c r="DM293" s="126"/>
      <c r="DN293" s="126"/>
      <c r="DO293" s="126"/>
      <c r="DP293" s="126"/>
      <c r="DQ293" s="126"/>
      <c r="DR293" s="126"/>
      <c r="DS293" s="125">
        <v>32000</v>
      </c>
      <c r="DT293" s="126"/>
      <c r="DU293" s="126"/>
      <c r="DV293" s="126"/>
      <c r="DW293" s="126"/>
      <c r="DX293" s="126"/>
      <c r="DY293" s="126"/>
      <c r="DZ293" s="126"/>
      <c r="EA293" s="126"/>
      <c r="EB293" s="126"/>
      <c r="EC293" s="126"/>
      <c r="ED293" s="126"/>
      <c r="EE293" s="126"/>
      <c r="EF293" s="125">
        <v>32000</v>
      </c>
      <c r="EG293" s="126"/>
      <c r="EH293" s="126"/>
      <c r="EI293" s="126"/>
      <c r="EJ293" s="126"/>
      <c r="EK293" s="126"/>
      <c r="EL293" s="126"/>
      <c r="EM293" s="126"/>
      <c r="EN293" s="126"/>
      <c r="EO293" s="126"/>
      <c r="EP293" s="126"/>
      <c r="EQ293" s="126"/>
      <c r="ER293" s="126"/>
      <c r="ES293" s="126"/>
      <c r="ET293" s="126"/>
      <c r="EU293" s="126"/>
      <c r="EV293" s="126"/>
      <c r="EW293" s="126"/>
      <c r="EX293" s="126"/>
      <c r="EY293" s="126"/>
      <c r="EZ293" s="126"/>
      <c r="FA293" s="126"/>
      <c r="FB293" s="126"/>
      <c r="FC293" s="126"/>
      <c r="FD293" s="126"/>
      <c r="FE293" s="127"/>
      <c r="FF293" s="1"/>
      <c r="FG293" s="1"/>
      <c r="FH293" s="1"/>
      <c r="FI293" s="1"/>
      <c r="FJ293" s="1"/>
      <c r="FK293" s="1"/>
    </row>
    <row r="294" ht="11.25" customHeight="1">
      <c r="A294" s="155" t="s">
        <v>398</v>
      </c>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c r="AM294" s="155"/>
      <c r="AN294" s="155"/>
      <c r="AO294" s="155"/>
      <c r="AP294" s="155"/>
      <c r="AQ294" s="155"/>
      <c r="AR294" s="155"/>
      <c r="AS294" s="155"/>
      <c r="AT294" s="155"/>
      <c r="AU294" s="155"/>
      <c r="AV294" s="155"/>
      <c r="AW294" s="155"/>
      <c r="AX294" s="155"/>
      <c r="AY294" s="155"/>
      <c r="AZ294" s="155"/>
      <c r="BA294" s="155"/>
      <c r="BB294" s="155"/>
      <c r="BC294" s="155"/>
      <c r="BD294" s="155"/>
      <c r="BE294" s="155"/>
      <c r="BF294" s="155"/>
      <c r="BG294" s="155"/>
      <c r="BH294" s="155"/>
      <c r="BI294" s="155"/>
      <c r="BJ294" s="155"/>
      <c r="BK294" s="155"/>
      <c r="BL294" s="155"/>
      <c r="BM294" s="155"/>
      <c r="BN294" s="155"/>
      <c r="BO294" s="155"/>
      <c r="BP294" s="155"/>
      <c r="BQ294" s="155"/>
      <c r="BR294" s="155"/>
      <c r="BS294" s="155"/>
      <c r="BT294" s="155"/>
      <c r="BU294" s="155"/>
      <c r="BV294" s="155"/>
      <c r="BW294" s="191"/>
      <c r="BX294" s="122" t="s">
        <v>424</v>
      </c>
      <c r="BY294" s="123"/>
      <c r="BZ294" s="123"/>
      <c r="CA294" s="123"/>
      <c r="CB294" s="123"/>
      <c r="CC294" s="123"/>
      <c r="CD294" s="123"/>
      <c r="CE294" s="123"/>
      <c r="CF294" s="79" t="s">
        <v>212</v>
      </c>
      <c r="CG294" s="123"/>
      <c r="CH294" s="123"/>
      <c r="CI294" s="123"/>
      <c r="CJ294" s="123"/>
      <c r="CK294" s="123"/>
      <c r="CL294" s="123"/>
      <c r="CM294" s="123"/>
      <c r="CN294" s="123"/>
      <c r="CO294" s="123"/>
      <c r="CP294" s="123"/>
      <c r="CQ294" s="123"/>
      <c r="CR294" s="123"/>
      <c r="CS294" s="123" t="s">
        <v>399</v>
      </c>
      <c r="CT294" s="123"/>
      <c r="CU294" s="123"/>
      <c r="CV294" s="123"/>
      <c r="CW294" s="123"/>
      <c r="CX294" s="123"/>
      <c r="CY294" s="123"/>
      <c r="CZ294" s="123"/>
      <c r="DA294" s="123"/>
      <c r="DB294" s="123"/>
      <c r="DC294" s="123"/>
      <c r="DD294" s="123"/>
      <c r="DE294" s="123"/>
      <c r="DF294" s="125">
        <v>342000</v>
      </c>
      <c r="DG294" s="126"/>
      <c r="DH294" s="126"/>
      <c r="DI294" s="126"/>
      <c r="DJ294" s="126"/>
      <c r="DK294" s="126"/>
      <c r="DL294" s="126"/>
      <c r="DM294" s="126"/>
      <c r="DN294" s="126"/>
      <c r="DO294" s="126"/>
      <c r="DP294" s="126"/>
      <c r="DQ294" s="126"/>
      <c r="DR294" s="126"/>
      <c r="DS294" s="125">
        <v>342000</v>
      </c>
      <c r="DT294" s="126"/>
      <c r="DU294" s="126"/>
      <c r="DV294" s="126"/>
      <c r="DW294" s="126"/>
      <c r="DX294" s="126"/>
      <c r="DY294" s="126"/>
      <c r="DZ294" s="126"/>
      <c r="EA294" s="126"/>
      <c r="EB294" s="126"/>
      <c r="EC294" s="126"/>
      <c r="ED294" s="126"/>
      <c r="EE294" s="126"/>
      <c r="EF294" s="125">
        <v>342000</v>
      </c>
      <c r="EG294" s="126"/>
      <c r="EH294" s="126"/>
      <c r="EI294" s="126"/>
      <c r="EJ294" s="126"/>
      <c r="EK294" s="126"/>
      <c r="EL294" s="126"/>
      <c r="EM294" s="126"/>
      <c r="EN294" s="126"/>
      <c r="EO294" s="126"/>
      <c r="EP294" s="126"/>
      <c r="EQ294" s="126"/>
      <c r="ER294" s="126"/>
      <c r="ES294" s="126"/>
      <c r="ET294" s="126"/>
      <c r="EU294" s="126"/>
      <c r="EV294" s="126"/>
      <c r="EW294" s="126"/>
      <c r="EX294" s="126"/>
      <c r="EY294" s="126"/>
      <c r="EZ294" s="126"/>
      <c r="FA294" s="126"/>
      <c r="FB294" s="126"/>
      <c r="FC294" s="126"/>
      <c r="FD294" s="126"/>
      <c r="FE294" s="127"/>
      <c r="FF294" s="1"/>
      <c r="FG294" s="1"/>
      <c r="FH294" s="1"/>
      <c r="FI294" s="1"/>
      <c r="FJ294" s="1"/>
      <c r="FK294" s="1"/>
      <c r="FL294" s="192">
        <v>225</v>
      </c>
      <c r="FM294" s="192"/>
      <c r="FN294" s="192"/>
      <c r="FO294" s="192"/>
      <c r="FQ294" s="193">
        <f>DF278+DF294</f>
        <v>342000</v>
      </c>
      <c r="FR294" s="192"/>
      <c r="FS294" s="192"/>
      <c r="FT294" s="192"/>
      <c r="FU294" s="192"/>
      <c r="FV294" s="192"/>
      <c r="FW294" s="192"/>
      <c r="FX294" s="192"/>
      <c r="FY294" s="192"/>
      <c r="FZ294" s="192"/>
      <c r="GA294" s="192"/>
      <c r="GB294" s="192"/>
    </row>
    <row r="295" s="1" customFormat="1" ht="11.25" customHeight="1">
      <c r="A295" s="155" t="s">
        <v>346</v>
      </c>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c r="AM295" s="155"/>
      <c r="AN295" s="155"/>
      <c r="AO295" s="155"/>
      <c r="AP295" s="155"/>
      <c r="AQ295" s="155"/>
      <c r="AR295" s="155"/>
      <c r="AS295" s="155"/>
      <c r="AT295" s="155"/>
      <c r="AU295" s="155"/>
      <c r="AV295" s="155"/>
      <c r="AW295" s="155"/>
      <c r="AX295" s="155"/>
      <c r="AY295" s="155"/>
      <c r="AZ295" s="155"/>
      <c r="BA295" s="155"/>
      <c r="BB295" s="155"/>
      <c r="BC295" s="155"/>
      <c r="BD295" s="155"/>
      <c r="BE295" s="155"/>
      <c r="BF295" s="155"/>
      <c r="BG295" s="155"/>
      <c r="BH295" s="155"/>
      <c r="BI295" s="155"/>
      <c r="BJ295" s="155"/>
      <c r="BK295" s="155"/>
      <c r="BL295" s="155"/>
      <c r="BM295" s="155"/>
      <c r="BN295" s="155"/>
      <c r="BO295" s="155"/>
      <c r="BP295" s="155"/>
      <c r="BQ295" s="155"/>
      <c r="BR295" s="155"/>
      <c r="BS295" s="155"/>
      <c r="BT295" s="155"/>
      <c r="BU295" s="155"/>
      <c r="BV295" s="155"/>
      <c r="BW295" s="191"/>
      <c r="BX295" s="122" t="s">
        <v>425</v>
      </c>
      <c r="BY295" s="123"/>
      <c r="BZ295" s="123"/>
      <c r="CA295" s="123"/>
      <c r="CB295" s="123"/>
      <c r="CC295" s="123"/>
      <c r="CD295" s="123"/>
      <c r="CE295" s="123"/>
      <c r="CF295" s="79" t="s">
        <v>212</v>
      </c>
      <c r="CG295" s="123"/>
      <c r="CH295" s="123"/>
      <c r="CI295" s="123"/>
      <c r="CJ295" s="123"/>
      <c r="CK295" s="123"/>
      <c r="CL295" s="123"/>
      <c r="CM295" s="123"/>
      <c r="CN295" s="123"/>
      <c r="CO295" s="123"/>
      <c r="CP295" s="123"/>
      <c r="CQ295" s="123"/>
      <c r="CR295" s="123"/>
      <c r="CS295" s="123" t="s">
        <v>340</v>
      </c>
      <c r="CT295" s="123"/>
      <c r="CU295" s="123"/>
      <c r="CV295" s="123"/>
      <c r="CW295" s="123"/>
      <c r="CX295" s="123"/>
      <c r="CY295" s="123"/>
      <c r="CZ295" s="123"/>
      <c r="DA295" s="123"/>
      <c r="DB295" s="123"/>
      <c r="DC295" s="123"/>
      <c r="DD295" s="123"/>
      <c r="DE295" s="123"/>
      <c r="DF295" s="125">
        <f>'Распределение по статьям'!G42</f>
        <v>395500</v>
      </c>
      <c r="DG295" s="126"/>
      <c r="DH295" s="126"/>
      <c r="DI295" s="126"/>
      <c r="DJ295" s="126"/>
      <c r="DK295" s="126"/>
      <c r="DL295" s="126"/>
      <c r="DM295" s="126"/>
      <c r="DN295" s="126"/>
      <c r="DO295" s="126"/>
      <c r="DP295" s="126"/>
      <c r="DQ295" s="126"/>
      <c r="DR295" s="126"/>
      <c r="DS295" s="125">
        <v>395500</v>
      </c>
      <c r="DT295" s="126"/>
      <c r="DU295" s="126"/>
      <c r="DV295" s="126"/>
      <c r="DW295" s="126"/>
      <c r="DX295" s="126"/>
      <c r="DY295" s="126"/>
      <c r="DZ295" s="126"/>
      <c r="EA295" s="126"/>
      <c r="EB295" s="126"/>
      <c r="EC295" s="126"/>
      <c r="ED295" s="126"/>
      <c r="EE295" s="126"/>
      <c r="EF295" s="125">
        <v>395500</v>
      </c>
      <c r="EG295" s="126"/>
      <c r="EH295" s="126"/>
      <c r="EI295" s="126"/>
      <c r="EJ295" s="126"/>
      <c r="EK295" s="126"/>
      <c r="EL295" s="126"/>
      <c r="EM295" s="126"/>
      <c r="EN295" s="126"/>
      <c r="EO295" s="126"/>
      <c r="EP295" s="126"/>
      <c r="EQ295" s="126"/>
      <c r="ER295" s="126"/>
      <c r="ES295" s="126"/>
      <c r="ET295" s="126"/>
      <c r="EU295" s="126"/>
      <c r="EV295" s="126"/>
      <c r="EW295" s="126"/>
      <c r="EX295" s="126"/>
      <c r="EY295" s="126"/>
      <c r="EZ295" s="126"/>
      <c r="FA295" s="126"/>
      <c r="FB295" s="126"/>
      <c r="FC295" s="126"/>
      <c r="FD295" s="126"/>
      <c r="FE295" s="127"/>
      <c r="FF295" s="1"/>
      <c r="FG295" s="1"/>
      <c r="FH295" s="1"/>
      <c r="FI295" s="1"/>
      <c r="FJ295" s="1"/>
      <c r="FK295" s="1"/>
    </row>
    <row r="296" ht="11.25" customHeight="1">
      <c r="A296" s="155" t="s">
        <v>406</v>
      </c>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5"/>
      <c r="BR296" s="155"/>
      <c r="BS296" s="155"/>
      <c r="BT296" s="155"/>
      <c r="BU296" s="155"/>
      <c r="BV296" s="155"/>
      <c r="BW296" s="191"/>
      <c r="BX296" s="122" t="s">
        <v>426</v>
      </c>
      <c r="BY296" s="123"/>
      <c r="BZ296" s="123"/>
      <c r="CA296" s="123"/>
      <c r="CB296" s="123"/>
      <c r="CC296" s="123"/>
      <c r="CD296" s="123"/>
      <c r="CE296" s="123"/>
      <c r="CF296" s="79" t="s">
        <v>212</v>
      </c>
      <c r="CG296" s="123"/>
      <c r="CH296" s="123"/>
      <c r="CI296" s="123"/>
      <c r="CJ296" s="123"/>
      <c r="CK296" s="123"/>
      <c r="CL296" s="123"/>
      <c r="CM296" s="123"/>
      <c r="CN296" s="123"/>
      <c r="CO296" s="123"/>
      <c r="CP296" s="123"/>
      <c r="CQ296" s="123"/>
      <c r="CR296" s="123"/>
      <c r="CS296" s="123" t="s">
        <v>407</v>
      </c>
      <c r="CT296" s="123"/>
      <c r="CU296" s="123"/>
      <c r="CV296" s="123"/>
      <c r="CW296" s="123"/>
      <c r="CX296" s="123"/>
      <c r="CY296" s="123"/>
      <c r="CZ296" s="123"/>
      <c r="DA296" s="123"/>
      <c r="DB296" s="123"/>
      <c r="DC296" s="123"/>
      <c r="DD296" s="123"/>
      <c r="DE296" s="123"/>
      <c r="DF296" s="125">
        <f>'Распределение по статьям'!G59</f>
        <v>350000</v>
      </c>
      <c r="DG296" s="126"/>
      <c r="DH296" s="126"/>
      <c r="DI296" s="126"/>
      <c r="DJ296" s="126"/>
      <c r="DK296" s="126"/>
      <c r="DL296" s="126"/>
      <c r="DM296" s="126"/>
      <c r="DN296" s="126"/>
      <c r="DO296" s="126"/>
      <c r="DP296" s="126"/>
      <c r="DQ296" s="126"/>
      <c r="DR296" s="126"/>
      <c r="DS296" s="125">
        <v>350000</v>
      </c>
      <c r="DT296" s="126"/>
      <c r="DU296" s="126"/>
      <c r="DV296" s="126"/>
      <c r="DW296" s="126"/>
      <c r="DX296" s="126"/>
      <c r="DY296" s="126"/>
      <c r="DZ296" s="126"/>
      <c r="EA296" s="126"/>
      <c r="EB296" s="126"/>
      <c r="EC296" s="126"/>
      <c r="ED296" s="126"/>
      <c r="EE296" s="126"/>
      <c r="EF296" s="125">
        <v>350000</v>
      </c>
      <c r="EG296" s="126"/>
      <c r="EH296" s="126"/>
      <c r="EI296" s="126"/>
      <c r="EJ296" s="126"/>
      <c r="EK296" s="126"/>
      <c r="EL296" s="126"/>
      <c r="EM296" s="126"/>
      <c r="EN296" s="126"/>
      <c r="EO296" s="126"/>
      <c r="EP296" s="126"/>
      <c r="EQ296" s="126"/>
      <c r="ER296" s="126"/>
      <c r="ES296" s="126"/>
      <c r="ET296" s="126"/>
      <c r="EU296" s="126"/>
      <c r="EV296" s="126"/>
      <c r="EW296" s="126"/>
      <c r="EX296" s="126"/>
      <c r="EY296" s="126"/>
      <c r="EZ296" s="126"/>
      <c r="FA296" s="126"/>
      <c r="FB296" s="126"/>
      <c r="FC296" s="126"/>
      <c r="FD296" s="126"/>
      <c r="FE296" s="127"/>
      <c r="FF296" s="1"/>
      <c r="FG296" s="1"/>
      <c r="FH296" s="1"/>
      <c r="FI296" s="1"/>
      <c r="FJ296" s="1"/>
      <c r="FK296" s="1"/>
    </row>
    <row r="297" ht="11.25" customHeight="1">
      <c r="A297" s="155" t="s">
        <v>427</v>
      </c>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c r="AM297" s="155"/>
      <c r="AN297" s="155"/>
      <c r="AO297" s="155"/>
      <c r="AP297" s="155"/>
      <c r="AQ297" s="155"/>
      <c r="AR297" s="155"/>
      <c r="AS297" s="155"/>
      <c r="AT297" s="155"/>
      <c r="AU297" s="155"/>
      <c r="AV297" s="155"/>
      <c r="AW297" s="155"/>
      <c r="AX297" s="155"/>
      <c r="AY297" s="155"/>
      <c r="AZ297" s="155"/>
      <c r="BA297" s="155"/>
      <c r="BB297" s="155"/>
      <c r="BC297" s="155"/>
      <c r="BD297" s="155"/>
      <c r="BE297" s="155"/>
      <c r="BF297" s="155"/>
      <c r="BG297" s="155"/>
      <c r="BH297" s="155"/>
      <c r="BI297" s="155"/>
      <c r="BJ297" s="155"/>
      <c r="BK297" s="155"/>
      <c r="BL297" s="155"/>
      <c r="BM297" s="155"/>
      <c r="BN297" s="155"/>
      <c r="BO297" s="155"/>
      <c r="BP297" s="155"/>
      <c r="BQ297" s="155"/>
      <c r="BR297" s="155"/>
      <c r="BS297" s="155"/>
      <c r="BT297" s="155"/>
      <c r="BU297" s="155"/>
      <c r="BV297" s="155"/>
      <c r="BW297" s="191"/>
      <c r="BX297" s="122" t="s">
        <v>428</v>
      </c>
      <c r="BY297" s="123"/>
      <c r="BZ297" s="123"/>
      <c r="CA297" s="123"/>
      <c r="CB297" s="123"/>
      <c r="CC297" s="123"/>
      <c r="CD297" s="123"/>
      <c r="CE297" s="123"/>
      <c r="CF297" s="79" t="s">
        <v>212</v>
      </c>
      <c r="CG297" s="123"/>
      <c r="CH297" s="123"/>
      <c r="CI297" s="123"/>
      <c r="CJ297" s="123"/>
      <c r="CK297" s="123"/>
      <c r="CL297" s="123"/>
      <c r="CM297" s="123"/>
      <c r="CN297" s="123"/>
      <c r="CO297" s="123"/>
      <c r="CP297" s="123"/>
      <c r="CQ297" s="123"/>
      <c r="CR297" s="123"/>
      <c r="CS297" s="123" t="s">
        <v>158</v>
      </c>
      <c r="CT297" s="123"/>
      <c r="CU297" s="123"/>
      <c r="CV297" s="123"/>
      <c r="CW297" s="123"/>
      <c r="CX297" s="123"/>
      <c r="CY297" s="123"/>
      <c r="CZ297" s="123"/>
      <c r="DA297" s="123"/>
      <c r="DB297" s="123"/>
      <c r="DC297" s="123"/>
      <c r="DD297" s="123"/>
      <c r="DE297" s="123"/>
      <c r="DF297" s="125">
        <f>'Распределение по статьям'!G64</f>
        <v>5783544.5700000003</v>
      </c>
      <c r="DG297" s="126"/>
      <c r="DH297" s="126"/>
      <c r="DI297" s="126"/>
      <c r="DJ297" s="126"/>
      <c r="DK297" s="126"/>
      <c r="DL297" s="126"/>
      <c r="DM297" s="126"/>
      <c r="DN297" s="126"/>
      <c r="DO297" s="126"/>
      <c r="DP297" s="126"/>
      <c r="DQ297" s="126"/>
      <c r="DR297" s="126"/>
      <c r="DS297" s="125">
        <v>5690762</v>
      </c>
      <c r="DT297" s="126"/>
      <c r="DU297" s="126"/>
      <c r="DV297" s="126"/>
      <c r="DW297" s="126"/>
      <c r="DX297" s="126"/>
      <c r="DY297" s="126"/>
      <c r="DZ297" s="126"/>
      <c r="EA297" s="126"/>
      <c r="EB297" s="126"/>
      <c r="EC297" s="126"/>
      <c r="ED297" s="126"/>
      <c r="EE297" s="126"/>
      <c r="EF297" s="125">
        <v>5761962</v>
      </c>
      <c r="EG297" s="126"/>
      <c r="EH297" s="126"/>
      <c r="EI297" s="126"/>
      <c r="EJ297" s="126"/>
      <c r="EK297" s="126"/>
      <c r="EL297" s="126"/>
      <c r="EM297" s="126"/>
      <c r="EN297" s="126"/>
      <c r="EO297" s="126"/>
      <c r="EP297" s="126"/>
      <c r="EQ297" s="126"/>
      <c r="ER297" s="126"/>
      <c r="ES297" s="126"/>
      <c r="ET297" s="126"/>
      <c r="EU297" s="126"/>
      <c r="EV297" s="126"/>
      <c r="EW297" s="126"/>
      <c r="EX297" s="126"/>
      <c r="EY297" s="126"/>
      <c r="EZ297" s="126"/>
      <c r="FA297" s="126"/>
      <c r="FB297" s="126"/>
      <c r="FC297" s="126"/>
      <c r="FD297" s="126"/>
      <c r="FE297" s="127"/>
    </row>
    <row r="298" ht="11.25" customHeight="1">
      <c r="A298" s="155" t="s">
        <v>94</v>
      </c>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M298" s="155"/>
      <c r="AN298" s="155"/>
      <c r="AO298" s="155"/>
      <c r="AP298" s="155"/>
      <c r="AQ298" s="155"/>
      <c r="AR298" s="155"/>
      <c r="AS298" s="155"/>
      <c r="AT298" s="155"/>
      <c r="AU298" s="155"/>
      <c r="AV298" s="155"/>
      <c r="AW298" s="155"/>
      <c r="AX298" s="155"/>
      <c r="AY298" s="155"/>
      <c r="AZ298" s="155"/>
      <c r="BA298" s="155"/>
      <c r="BB298" s="155"/>
      <c r="BC298" s="155"/>
      <c r="BD298" s="155"/>
      <c r="BE298" s="155"/>
      <c r="BF298" s="155"/>
      <c r="BG298" s="155"/>
      <c r="BH298" s="155"/>
      <c r="BI298" s="155"/>
      <c r="BJ298" s="155"/>
      <c r="BK298" s="155"/>
      <c r="BL298" s="155"/>
      <c r="BM298" s="155"/>
      <c r="BN298" s="155"/>
      <c r="BO298" s="155"/>
      <c r="BP298" s="155"/>
      <c r="BQ298" s="155"/>
      <c r="BR298" s="155"/>
      <c r="BS298" s="155"/>
      <c r="BT298" s="155"/>
      <c r="BU298" s="155"/>
      <c r="BV298" s="155"/>
      <c r="BW298" s="191"/>
      <c r="BX298" s="122"/>
      <c r="BY298" s="123"/>
      <c r="BZ298" s="123"/>
      <c r="CA298" s="123"/>
      <c r="CB298" s="123"/>
      <c r="CC298" s="123"/>
      <c r="CD298" s="123"/>
      <c r="CE298" s="123"/>
      <c r="CF298" s="79"/>
      <c r="CG298" s="123"/>
      <c r="CH298" s="123"/>
      <c r="CI298" s="123"/>
      <c r="CJ298" s="123"/>
      <c r="CK298" s="123"/>
      <c r="CL298" s="123"/>
      <c r="CM298" s="123"/>
      <c r="CN298" s="123"/>
      <c r="CO298" s="123"/>
      <c r="CP298" s="123"/>
      <c r="CQ298" s="123"/>
      <c r="CR298" s="123"/>
      <c r="CS298" s="80"/>
      <c r="CT298" s="31"/>
      <c r="CU298" s="31"/>
      <c r="CV298" s="31"/>
      <c r="CW298" s="31"/>
      <c r="CX298" s="31"/>
      <c r="CY298" s="31"/>
      <c r="CZ298" s="31"/>
      <c r="DA298" s="31"/>
      <c r="DB298" s="31"/>
      <c r="DC298" s="31"/>
      <c r="DD298" s="31"/>
      <c r="DE298" s="79"/>
      <c r="DF298" s="105"/>
      <c r="DG298" s="106"/>
      <c r="DH298" s="106"/>
      <c r="DI298" s="106"/>
      <c r="DJ298" s="106"/>
      <c r="DK298" s="106"/>
      <c r="DL298" s="106"/>
      <c r="DM298" s="106"/>
      <c r="DN298" s="106"/>
      <c r="DO298" s="106"/>
      <c r="DP298" s="106"/>
      <c r="DQ298" s="106"/>
      <c r="DR298" s="107"/>
      <c r="DS298" s="105"/>
      <c r="DT298" s="106"/>
      <c r="DU298" s="106"/>
      <c r="DV298" s="106"/>
      <c r="DW298" s="106"/>
      <c r="DX298" s="106"/>
      <c r="DY298" s="106"/>
      <c r="DZ298" s="106"/>
      <c r="EA298" s="106"/>
      <c r="EB298" s="106"/>
      <c r="EC298" s="106"/>
      <c r="ED298" s="106"/>
      <c r="EE298" s="107"/>
      <c r="EF298" s="105"/>
      <c r="EG298" s="106"/>
      <c r="EH298" s="106"/>
      <c r="EI298" s="106"/>
      <c r="EJ298" s="106"/>
      <c r="EK298" s="106"/>
      <c r="EL298" s="106"/>
      <c r="EM298" s="106"/>
      <c r="EN298" s="106"/>
      <c r="EO298" s="106"/>
      <c r="EP298" s="106"/>
      <c r="EQ298" s="106"/>
      <c r="ER298" s="107"/>
      <c r="ES298" s="88"/>
      <c r="ET298" s="89"/>
      <c r="EU298" s="89"/>
      <c r="EV298" s="89"/>
      <c r="EW298" s="89"/>
      <c r="EX298" s="89"/>
      <c r="EY298" s="89"/>
      <c r="EZ298" s="89"/>
      <c r="FA298" s="89"/>
      <c r="FB298" s="89"/>
      <c r="FC298" s="89"/>
      <c r="FD298" s="89"/>
      <c r="FE298" s="90"/>
    </row>
    <row r="299" ht="11.25" customHeight="1">
      <c r="A299" s="155" t="s">
        <v>429</v>
      </c>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c r="AM299" s="155"/>
      <c r="AN299" s="155"/>
      <c r="AO299" s="155"/>
      <c r="AP299" s="155"/>
      <c r="AQ299" s="155"/>
      <c r="AR299" s="155"/>
      <c r="AS299" s="155"/>
      <c r="AT299" s="155"/>
      <c r="AU299" s="155"/>
      <c r="AV299" s="155"/>
      <c r="AW299" s="155"/>
      <c r="AX299" s="155"/>
      <c r="AY299" s="155"/>
      <c r="AZ299" s="155"/>
      <c r="BA299" s="155"/>
      <c r="BB299" s="155"/>
      <c r="BC299" s="155"/>
      <c r="BD299" s="155"/>
      <c r="BE299" s="155"/>
      <c r="BF299" s="155"/>
      <c r="BG299" s="155"/>
      <c r="BH299" s="155"/>
      <c r="BI299" s="155"/>
      <c r="BJ299" s="155"/>
      <c r="BK299" s="155"/>
      <c r="BL299" s="155"/>
      <c r="BM299" s="155"/>
      <c r="BN299" s="155"/>
      <c r="BO299" s="155"/>
      <c r="BP299" s="155"/>
      <c r="BQ299" s="155"/>
      <c r="BR299" s="155"/>
      <c r="BS299" s="155"/>
      <c r="BT299" s="155"/>
      <c r="BU299" s="155"/>
      <c r="BV299" s="155"/>
      <c r="BW299" s="191"/>
      <c r="BX299" s="122" t="s">
        <v>211</v>
      </c>
      <c r="BY299" s="123"/>
      <c r="BZ299" s="123"/>
      <c r="CA299" s="123"/>
      <c r="CB299" s="123"/>
      <c r="CC299" s="123"/>
      <c r="CD299" s="123"/>
      <c r="CE299" s="123"/>
      <c r="CF299" s="79" t="s">
        <v>212</v>
      </c>
      <c r="CG299" s="123"/>
      <c r="CH299" s="123"/>
      <c r="CI299" s="123"/>
      <c r="CJ299" s="123"/>
      <c r="CK299" s="123"/>
      <c r="CL299" s="123"/>
      <c r="CM299" s="123"/>
      <c r="CN299" s="123"/>
      <c r="CO299" s="123"/>
      <c r="CP299" s="123"/>
      <c r="CQ299" s="123"/>
      <c r="CR299" s="123"/>
      <c r="CS299" s="126">
        <v>341</v>
      </c>
      <c r="CT299" s="126"/>
      <c r="CU299" s="126"/>
      <c r="CV299" s="126"/>
      <c r="CW299" s="126"/>
      <c r="CX299" s="126"/>
      <c r="CY299" s="126"/>
      <c r="CZ299" s="126"/>
      <c r="DA299" s="126"/>
      <c r="DB299" s="126"/>
      <c r="DC299" s="126"/>
      <c r="DD299" s="126"/>
      <c r="DE299" s="126"/>
      <c r="DF299" s="125">
        <f>'Распределение по статьям'!G65</f>
        <v>120000</v>
      </c>
      <c r="DG299" s="126"/>
      <c r="DH299" s="126"/>
      <c r="DI299" s="126"/>
      <c r="DJ299" s="126"/>
      <c r="DK299" s="126"/>
      <c r="DL299" s="126"/>
      <c r="DM299" s="126"/>
      <c r="DN299" s="126"/>
      <c r="DO299" s="126"/>
      <c r="DP299" s="126"/>
      <c r="DQ299" s="126"/>
      <c r="DR299" s="126"/>
      <c r="DS299" s="125">
        <v>120000</v>
      </c>
      <c r="DT299" s="126"/>
      <c r="DU299" s="126"/>
      <c r="DV299" s="126"/>
      <c r="DW299" s="126"/>
      <c r="DX299" s="126"/>
      <c r="DY299" s="126"/>
      <c r="DZ299" s="126"/>
      <c r="EA299" s="126"/>
      <c r="EB299" s="126"/>
      <c r="EC299" s="126"/>
      <c r="ED299" s="126"/>
      <c r="EE299" s="126"/>
      <c r="EF299" s="125">
        <v>120000</v>
      </c>
      <c r="EG299" s="126"/>
      <c r="EH299" s="126"/>
      <c r="EI299" s="126"/>
      <c r="EJ299" s="126"/>
      <c r="EK299" s="126"/>
      <c r="EL299" s="126"/>
      <c r="EM299" s="126"/>
      <c r="EN299" s="126"/>
      <c r="EO299" s="126"/>
      <c r="EP299" s="126"/>
      <c r="EQ299" s="126"/>
      <c r="ER299" s="126"/>
      <c r="ES299" s="88"/>
      <c r="ET299" s="89"/>
      <c r="EU299" s="89"/>
      <c r="EV299" s="89"/>
      <c r="EW299" s="89"/>
      <c r="EX299" s="89"/>
      <c r="EY299" s="89"/>
      <c r="EZ299" s="89"/>
      <c r="FA299" s="89"/>
      <c r="FB299" s="89"/>
      <c r="FC299" s="89"/>
      <c r="FD299" s="89"/>
      <c r="FE299" s="90"/>
    </row>
    <row r="300" s="1" customFormat="1" ht="11.25" customHeight="1">
      <c r="A300" s="155" t="s">
        <v>430</v>
      </c>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c r="AM300" s="155"/>
      <c r="AN300" s="155"/>
      <c r="AO300" s="155"/>
      <c r="AP300" s="155"/>
      <c r="AQ300" s="155"/>
      <c r="AR300" s="155"/>
      <c r="AS300" s="155"/>
      <c r="AT300" s="155"/>
      <c r="AU300" s="155"/>
      <c r="AV300" s="155"/>
      <c r="AW300" s="155"/>
      <c r="AX300" s="155"/>
      <c r="AY300" s="155"/>
      <c r="AZ300" s="155"/>
      <c r="BA300" s="155"/>
      <c r="BB300" s="155"/>
      <c r="BC300" s="155"/>
      <c r="BD300" s="155"/>
      <c r="BE300" s="155"/>
      <c r="BF300" s="155"/>
      <c r="BG300" s="155"/>
      <c r="BH300" s="155"/>
      <c r="BI300" s="155"/>
      <c r="BJ300" s="155"/>
      <c r="BK300" s="155"/>
      <c r="BL300" s="155"/>
      <c r="BM300" s="155"/>
      <c r="BN300" s="155"/>
      <c r="BO300" s="155"/>
      <c r="BP300" s="155"/>
      <c r="BQ300" s="155"/>
      <c r="BR300" s="155"/>
      <c r="BS300" s="155"/>
      <c r="BT300" s="155"/>
      <c r="BU300" s="155"/>
      <c r="BV300" s="155"/>
      <c r="BW300" s="191"/>
      <c r="BX300" s="122" t="s">
        <v>211</v>
      </c>
      <c r="BY300" s="123"/>
      <c r="BZ300" s="123"/>
      <c r="CA300" s="123"/>
      <c r="CB300" s="123"/>
      <c r="CC300" s="123"/>
      <c r="CD300" s="123"/>
      <c r="CE300" s="123"/>
      <c r="CF300" s="79" t="s">
        <v>212</v>
      </c>
      <c r="CG300" s="123"/>
      <c r="CH300" s="123"/>
      <c r="CI300" s="123"/>
      <c r="CJ300" s="123"/>
      <c r="CK300" s="123"/>
      <c r="CL300" s="123"/>
      <c r="CM300" s="123"/>
      <c r="CN300" s="123"/>
      <c r="CO300" s="123"/>
      <c r="CP300" s="123"/>
      <c r="CQ300" s="123"/>
      <c r="CR300" s="123"/>
      <c r="CS300" s="88">
        <v>342</v>
      </c>
      <c r="CT300" s="89"/>
      <c r="CU300" s="89"/>
      <c r="CV300" s="89"/>
      <c r="CW300" s="89"/>
      <c r="CX300" s="89"/>
      <c r="CY300" s="89"/>
      <c r="CZ300" s="89"/>
      <c r="DA300" s="89"/>
      <c r="DB300" s="89"/>
      <c r="DC300" s="89"/>
      <c r="DD300" s="89"/>
      <c r="DE300" s="114"/>
      <c r="DF300" s="105">
        <f>'Распределение по статьям'!G66</f>
        <v>2547882.5699999998</v>
      </c>
      <c r="DG300" s="106"/>
      <c r="DH300" s="106"/>
      <c r="DI300" s="106"/>
      <c r="DJ300" s="106"/>
      <c r="DK300" s="106"/>
      <c r="DL300" s="106"/>
      <c r="DM300" s="106"/>
      <c r="DN300" s="106"/>
      <c r="DO300" s="106"/>
      <c r="DP300" s="106"/>
      <c r="DQ300" s="106"/>
      <c r="DR300" s="107"/>
      <c r="DS300" s="105">
        <v>2500000</v>
      </c>
      <c r="DT300" s="106"/>
      <c r="DU300" s="106"/>
      <c r="DV300" s="106"/>
      <c r="DW300" s="106"/>
      <c r="DX300" s="106"/>
      <c r="DY300" s="106"/>
      <c r="DZ300" s="106"/>
      <c r="EA300" s="106"/>
      <c r="EB300" s="106"/>
      <c r="EC300" s="106"/>
      <c r="ED300" s="106"/>
      <c r="EE300" s="107"/>
      <c r="EF300" s="105">
        <v>2500000</v>
      </c>
      <c r="EG300" s="106"/>
      <c r="EH300" s="106"/>
      <c r="EI300" s="106"/>
      <c r="EJ300" s="106"/>
      <c r="EK300" s="106"/>
      <c r="EL300" s="106"/>
      <c r="EM300" s="106"/>
      <c r="EN300" s="106"/>
      <c r="EO300" s="106"/>
      <c r="EP300" s="106"/>
      <c r="EQ300" s="106"/>
      <c r="ER300" s="107"/>
      <c r="ES300" s="88"/>
      <c r="ET300" s="89"/>
      <c r="EU300" s="89"/>
      <c r="EV300" s="89"/>
      <c r="EW300" s="89"/>
      <c r="EX300" s="89"/>
      <c r="EY300" s="89"/>
      <c r="EZ300" s="89"/>
      <c r="FA300" s="89"/>
      <c r="FB300" s="89"/>
      <c r="FC300" s="89"/>
      <c r="FD300" s="89"/>
      <c r="FE300" s="90"/>
      <c r="FF300" s="1"/>
      <c r="FG300" s="1"/>
      <c r="FH300" s="1"/>
      <c r="FI300" s="1"/>
      <c r="FJ300" s="1"/>
      <c r="FK300" s="1"/>
    </row>
    <row r="301" s="1" customFormat="1" ht="11.25" customHeight="1">
      <c r="A301" s="155" t="s">
        <v>431</v>
      </c>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c r="AM301" s="155"/>
      <c r="AN301" s="155"/>
      <c r="AO301" s="155"/>
      <c r="AP301" s="155"/>
      <c r="AQ301" s="155"/>
      <c r="AR301" s="155"/>
      <c r="AS301" s="155"/>
      <c r="AT301" s="155"/>
      <c r="AU301" s="155"/>
      <c r="AV301" s="155"/>
      <c r="AW301" s="155"/>
      <c r="AX301" s="155"/>
      <c r="AY301" s="155"/>
      <c r="AZ301" s="155"/>
      <c r="BA301" s="155"/>
      <c r="BB301" s="155"/>
      <c r="BC301" s="155"/>
      <c r="BD301" s="155"/>
      <c r="BE301" s="155"/>
      <c r="BF301" s="155"/>
      <c r="BG301" s="155"/>
      <c r="BH301" s="155"/>
      <c r="BI301" s="155"/>
      <c r="BJ301" s="155"/>
      <c r="BK301" s="155"/>
      <c r="BL301" s="155"/>
      <c r="BM301" s="155"/>
      <c r="BN301" s="155"/>
      <c r="BO301" s="155"/>
      <c r="BP301" s="155"/>
      <c r="BQ301" s="155"/>
      <c r="BR301" s="155"/>
      <c r="BS301" s="155"/>
      <c r="BT301" s="155"/>
      <c r="BU301" s="155"/>
      <c r="BV301" s="155"/>
      <c r="BW301" s="191"/>
      <c r="BX301" s="122" t="s">
        <v>211</v>
      </c>
      <c r="BY301" s="123"/>
      <c r="BZ301" s="123"/>
      <c r="CA301" s="123"/>
      <c r="CB301" s="123"/>
      <c r="CC301" s="123"/>
      <c r="CD301" s="123"/>
      <c r="CE301" s="123"/>
      <c r="CF301" s="79" t="s">
        <v>212</v>
      </c>
      <c r="CG301" s="123"/>
      <c r="CH301" s="123"/>
      <c r="CI301" s="123"/>
      <c r="CJ301" s="123"/>
      <c r="CK301" s="123"/>
      <c r="CL301" s="123"/>
      <c r="CM301" s="123"/>
      <c r="CN301" s="123"/>
      <c r="CO301" s="123"/>
      <c r="CP301" s="123"/>
      <c r="CQ301" s="123"/>
      <c r="CR301" s="123"/>
      <c r="CS301" s="126">
        <v>343</v>
      </c>
      <c r="CT301" s="126"/>
      <c r="CU301" s="126"/>
      <c r="CV301" s="126"/>
      <c r="CW301" s="126"/>
      <c r="CX301" s="126"/>
      <c r="CY301" s="126"/>
      <c r="CZ301" s="126"/>
      <c r="DA301" s="126"/>
      <c r="DB301" s="126"/>
      <c r="DC301" s="126"/>
      <c r="DD301" s="126"/>
      <c r="DE301" s="126"/>
      <c r="DF301" s="125">
        <f>'Распределение по статьям'!G67</f>
        <v>347942</v>
      </c>
      <c r="DG301" s="126"/>
      <c r="DH301" s="126"/>
      <c r="DI301" s="126"/>
      <c r="DJ301" s="126"/>
      <c r="DK301" s="126"/>
      <c r="DL301" s="126"/>
      <c r="DM301" s="126"/>
      <c r="DN301" s="126"/>
      <c r="DO301" s="126"/>
      <c r="DP301" s="126"/>
      <c r="DQ301" s="126"/>
      <c r="DR301" s="126"/>
      <c r="DS301" s="126">
        <v>347942</v>
      </c>
      <c r="DT301" s="126"/>
      <c r="DU301" s="126"/>
      <c r="DV301" s="126"/>
      <c r="DW301" s="126"/>
      <c r="DX301" s="126"/>
      <c r="DY301" s="126"/>
      <c r="DZ301" s="126"/>
      <c r="EA301" s="126"/>
      <c r="EB301" s="126"/>
      <c r="EC301" s="126"/>
      <c r="ED301" s="126"/>
      <c r="EE301" s="126"/>
      <c r="EF301" s="126">
        <v>347942</v>
      </c>
      <c r="EG301" s="126"/>
      <c r="EH301" s="126"/>
      <c r="EI301" s="126"/>
      <c r="EJ301" s="126"/>
      <c r="EK301" s="126"/>
      <c r="EL301" s="126"/>
      <c r="EM301" s="126"/>
      <c r="EN301" s="126"/>
      <c r="EO301" s="126"/>
      <c r="EP301" s="126"/>
      <c r="EQ301" s="126"/>
      <c r="ER301" s="126"/>
      <c r="ES301" s="88"/>
      <c r="ET301" s="89"/>
      <c r="EU301" s="89"/>
      <c r="EV301" s="89"/>
      <c r="EW301" s="89"/>
      <c r="EX301" s="89"/>
      <c r="EY301" s="89"/>
      <c r="EZ301" s="89"/>
      <c r="FA301" s="89"/>
      <c r="FB301" s="89"/>
      <c r="FC301" s="89"/>
      <c r="FD301" s="89"/>
      <c r="FE301" s="90"/>
    </row>
    <row r="302" ht="13.5" customHeight="1">
      <c r="A302" s="155" t="s">
        <v>432</v>
      </c>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O302" s="155"/>
      <c r="AP302" s="155"/>
      <c r="AQ302" s="155"/>
      <c r="AR302" s="155"/>
      <c r="AS302" s="155"/>
      <c r="AT302" s="155"/>
      <c r="AU302" s="155"/>
      <c r="AV302" s="155"/>
      <c r="AW302" s="155"/>
      <c r="AX302" s="155"/>
      <c r="AY302" s="155"/>
      <c r="AZ302" s="155"/>
      <c r="BA302" s="155"/>
      <c r="BB302" s="155"/>
      <c r="BC302" s="155"/>
      <c r="BD302" s="155"/>
      <c r="BE302" s="155"/>
      <c r="BF302" s="155"/>
      <c r="BG302" s="155"/>
      <c r="BH302" s="155"/>
      <c r="BI302" s="155"/>
      <c r="BJ302" s="155"/>
      <c r="BK302" s="155"/>
      <c r="BL302" s="155"/>
      <c r="BM302" s="155"/>
      <c r="BN302" s="155"/>
      <c r="BO302" s="155"/>
      <c r="BP302" s="155"/>
      <c r="BQ302" s="155"/>
      <c r="BR302" s="155"/>
      <c r="BS302" s="155"/>
      <c r="BT302" s="155"/>
      <c r="BU302" s="155"/>
      <c r="BV302" s="155"/>
      <c r="BW302" s="191"/>
      <c r="BX302" s="122" t="s">
        <v>211</v>
      </c>
      <c r="BY302" s="123"/>
      <c r="BZ302" s="123"/>
      <c r="CA302" s="123"/>
      <c r="CB302" s="123"/>
      <c r="CC302" s="123"/>
      <c r="CD302" s="123"/>
      <c r="CE302" s="123"/>
      <c r="CF302" s="79" t="s">
        <v>212</v>
      </c>
      <c r="CG302" s="123"/>
      <c r="CH302" s="123"/>
      <c r="CI302" s="123"/>
      <c r="CJ302" s="123"/>
      <c r="CK302" s="123"/>
      <c r="CL302" s="123"/>
      <c r="CM302" s="123"/>
      <c r="CN302" s="123"/>
      <c r="CO302" s="123"/>
      <c r="CP302" s="123"/>
      <c r="CQ302" s="123"/>
      <c r="CR302" s="123"/>
      <c r="CS302" s="126">
        <v>344</v>
      </c>
      <c r="CT302" s="126"/>
      <c r="CU302" s="126"/>
      <c r="CV302" s="126"/>
      <c r="CW302" s="126"/>
      <c r="CX302" s="126"/>
      <c r="CY302" s="126"/>
      <c r="CZ302" s="126"/>
      <c r="DA302" s="126"/>
      <c r="DB302" s="126"/>
      <c r="DC302" s="126"/>
      <c r="DD302" s="126"/>
      <c r="DE302" s="126"/>
      <c r="DF302" s="125">
        <f>'Распределение по статьям'!G68</f>
        <v>0</v>
      </c>
      <c r="DG302" s="126"/>
      <c r="DH302" s="126"/>
      <c r="DI302" s="126"/>
      <c r="DJ302" s="126"/>
      <c r="DK302" s="126"/>
      <c r="DL302" s="126"/>
      <c r="DM302" s="126"/>
      <c r="DN302" s="126"/>
      <c r="DO302" s="126"/>
      <c r="DP302" s="126"/>
      <c r="DQ302" s="126"/>
      <c r="DR302" s="126"/>
      <c r="DS302" s="125">
        <f>'Распределение по статьям'!M68</f>
        <v>0</v>
      </c>
      <c r="DT302" s="126"/>
      <c r="DU302" s="126"/>
      <c r="DV302" s="126"/>
      <c r="DW302" s="126"/>
      <c r="DX302" s="126"/>
      <c r="DY302" s="126"/>
      <c r="DZ302" s="126"/>
      <c r="EA302" s="126"/>
      <c r="EB302" s="126"/>
      <c r="EC302" s="126"/>
      <c r="ED302" s="126"/>
      <c r="EE302" s="126"/>
      <c r="EF302" s="125">
        <f>'Распределение по статьям'!Q68</f>
        <v>0</v>
      </c>
      <c r="EG302" s="126"/>
      <c r="EH302" s="126"/>
      <c r="EI302" s="126"/>
      <c r="EJ302" s="126"/>
      <c r="EK302" s="126"/>
      <c r="EL302" s="126"/>
      <c r="EM302" s="126"/>
      <c r="EN302" s="126"/>
      <c r="EO302" s="126"/>
      <c r="EP302" s="126"/>
      <c r="EQ302" s="126"/>
      <c r="ER302" s="126"/>
      <c r="ES302" s="88"/>
      <c r="ET302" s="89"/>
      <c r="EU302" s="89"/>
      <c r="EV302" s="89"/>
      <c r="EW302" s="89"/>
      <c r="EX302" s="89"/>
      <c r="EY302" s="89"/>
      <c r="EZ302" s="89"/>
      <c r="FA302" s="89"/>
      <c r="FB302" s="89"/>
      <c r="FC302" s="89"/>
      <c r="FD302" s="89"/>
      <c r="FE302" s="90"/>
      <c r="FF302" s="1"/>
      <c r="FG302" s="1"/>
      <c r="FH302" s="1"/>
      <c r="FI302" s="1"/>
      <c r="FJ302" s="1"/>
      <c r="FK302" s="1"/>
    </row>
    <row r="303" ht="11.25" customHeight="1">
      <c r="A303" s="155" t="s">
        <v>433</v>
      </c>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c r="AM303" s="155"/>
      <c r="AN303" s="155"/>
      <c r="AO303" s="155"/>
      <c r="AP303" s="155"/>
      <c r="AQ303" s="155"/>
      <c r="AR303" s="155"/>
      <c r="AS303" s="155"/>
      <c r="AT303" s="155"/>
      <c r="AU303" s="155"/>
      <c r="AV303" s="155"/>
      <c r="AW303" s="155"/>
      <c r="AX303" s="155"/>
      <c r="AY303" s="155"/>
      <c r="AZ303" s="155"/>
      <c r="BA303" s="155"/>
      <c r="BB303" s="155"/>
      <c r="BC303" s="155"/>
      <c r="BD303" s="155"/>
      <c r="BE303" s="155"/>
      <c r="BF303" s="155"/>
      <c r="BG303" s="155"/>
      <c r="BH303" s="155"/>
      <c r="BI303" s="155"/>
      <c r="BJ303" s="155"/>
      <c r="BK303" s="155"/>
      <c r="BL303" s="155"/>
      <c r="BM303" s="155"/>
      <c r="BN303" s="155"/>
      <c r="BO303" s="155"/>
      <c r="BP303" s="155"/>
      <c r="BQ303" s="155"/>
      <c r="BR303" s="155"/>
      <c r="BS303" s="155"/>
      <c r="BT303" s="155"/>
      <c r="BU303" s="155"/>
      <c r="BV303" s="155"/>
      <c r="BW303" s="191"/>
      <c r="BX303" s="122" t="s">
        <v>211</v>
      </c>
      <c r="BY303" s="123"/>
      <c r="BZ303" s="123"/>
      <c r="CA303" s="123"/>
      <c r="CB303" s="123"/>
      <c r="CC303" s="123"/>
      <c r="CD303" s="123"/>
      <c r="CE303" s="123"/>
      <c r="CF303" s="79" t="s">
        <v>212</v>
      </c>
      <c r="CG303" s="123"/>
      <c r="CH303" s="123"/>
      <c r="CI303" s="123"/>
      <c r="CJ303" s="123"/>
      <c r="CK303" s="123"/>
      <c r="CL303" s="123"/>
      <c r="CM303" s="123"/>
      <c r="CN303" s="123"/>
      <c r="CO303" s="123"/>
      <c r="CP303" s="123"/>
      <c r="CQ303" s="123"/>
      <c r="CR303" s="123"/>
      <c r="CS303" s="126">
        <v>345</v>
      </c>
      <c r="CT303" s="126"/>
      <c r="CU303" s="126"/>
      <c r="CV303" s="126"/>
      <c r="CW303" s="126"/>
      <c r="CX303" s="126"/>
      <c r="CY303" s="126"/>
      <c r="CZ303" s="126"/>
      <c r="DA303" s="126"/>
      <c r="DB303" s="126"/>
      <c r="DC303" s="126"/>
      <c r="DD303" s="126"/>
      <c r="DE303" s="126"/>
      <c r="DF303" s="125">
        <f>'Распределение по статьям'!G69</f>
        <v>340000</v>
      </c>
      <c r="DG303" s="126"/>
      <c r="DH303" s="126"/>
      <c r="DI303" s="126"/>
      <c r="DJ303" s="126"/>
      <c r="DK303" s="126"/>
      <c r="DL303" s="126"/>
      <c r="DM303" s="126"/>
      <c r="DN303" s="126"/>
      <c r="DO303" s="126"/>
      <c r="DP303" s="126"/>
      <c r="DQ303" s="126"/>
      <c r="DR303" s="126"/>
      <c r="DS303" s="125">
        <v>340000</v>
      </c>
      <c r="DT303" s="126"/>
      <c r="DU303" s="126"/>
      <c r="DV303" s="126"/>
      <c r="DW303" s="126"/>
      <c r="DX303" s="126"/>
      <c r="DY303" s="126"/>
      <c r="DZ303" s="126"/>
      <c r="EA303" s="126"/>
      <c r="EB303" s="126"/>
      <c r="EC303" s="126"/>
      <c r="ED303" s="126"/>
      <c r="EE303" s="126"/>
      <c r="EF303" s="125">
        <v>340000</v>
      </c>
      <c r="EG303" s="126"/>
      <c r="EH303" s="126"/>
      <c r="EI303" s="126"/>
      <c r="EJ303" s="126"/>
      <c r="EK303" s="126"/>
      <c r="EL303" s="126"/>
      <c r="EM303" s="126"/>
      <c r="EN303" s="126"/>
      <c r="EO303" s="126"/>
      <c r="EP303" s="126"/>
      <c r="EQ303" s="126"/>
      <c r="ER303" s="126"/>
      <c r="ES303" s="88"/>
      <c r="ET303" s="89"/>
      <c r="EU303" s="89"/>
      <c r="EV303" s="89"/>
      <c r="EW303" s="89"/>
      <c r="EX303" s="89"/>
      <c r="EY303" s="89"/>
      <c r="EZ303" s="89"/>
      <c r="FA303" s="89"/>
      <c r="FB303" s="89"/>
      <c r="FC303" s="89"/>
      <c r="FD303" s="89"/>
      <c r="FE303" s="90"/>
    </row>
    <row r="304" ht="16.5" customHeight="1">
      <c r="A304" s="155" t="s">
        <v>410</v>
      </c>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L304" s="155"/>
      <c r="AM304" s="155"/>
      <c r="AN304" s="155"/>
      <c r="AO304" s="155"/>
      <c r="AP304" s="155"/>
      <c r="AQ304" s="155"/>
      <c r="AR304" s="155"/>
      <c r="AS304" s="155"/>
      <c r="AT304" s="155"/>
      <c r="AU304" s="155"/>
      <c r="AV304" s="155"/>
      <c r="AW304" s="155"/>
      <c r="AX304" s="155"/>
      <c r="AY304" s="155"/>
      <c r="AZ304" s="155"/>
      <c r="BA304" s="155"/>
      <c r="BB304" s="155"/>
      <c r="BC304" s="155"/>
      <c r="BD304" s="155"/>
      <c r="BE304" s="155"/>
      <c r="BF304" s="155"/>
      <c r="BG304" s="155"/>
      <c r="BH304" s="155"/>
      <c r="BI304" s="155"/>
      <c r="BJ304" s="155"/>
      <c r="BK304" s="155"/>
      <c r="BL304" s="155"/>
      <c r="BM304" s="155"/>
      <c r="BN304" s="155"/>
      <c r="BO304" s="155"/>
      <c r="BP304" s="155"/>
      <c r="BQ304" s="155"/>
      <c r="BR304" s="155"/>
      <c r="BS304" s="155"/>
      <c r="BT304" s="155"/>
      <c r="BU304" s="155"/>
      <c r="BV304" s="155"/>
      <c r="BW304" s="191"/>
      <c r="BX304" s="122" t="s">
        <v>211</v>
      </c>
      <c r="BY304" s="123"/>
      <c r="BZ304" s="123"/>
      <c r="CA304" s="123"/>
      <c r="CB304" s="123"/>
      <c r="CC304" s="123"/>
      <c r="CD304" s="123"/>
      <c r="CE304" s="123"/>
      <c r="CF304" s="79" t="s">
        <v>212</v>
      </c>
      <c r="CG304" s="123"/>
      <c r="CH304" s="123"/>
      <c r="CI304" s="123"/>
      <c r="CJ304" s="123"/>
      <c r="CK304" s="123"/>
      <c r="CL304" s="123"/>
      <c r="CM304" s="123"/>
      <c r="CN304" s="123"/>
      <c r="CO304" s="123"/>
      <c r="CP304" s="123"/>
      <c r="CQ304" s="123"/>
      <c r="CR304" s="123"/>
      <c r="CS304" s="126">
        <v>346</v>
      </c>
      <c r="CT304" s="126"/>
      <c r="CU304" s="126"/>
      <c r="CV304" s="126"/>
      <c r="CW304" s="126"/>
      <c r="CX304" s="126"/>
      <c r="CY304" s="126"/>
      <c r="CZ304" s="126"/>
      <c r="DA304" s="126"/>
      <c r="DB304" s="126"/>
      <c r="DC304" s="126"/>
      <c r="DD304" s="126"/>
      <c r="DE304" s="126"/>
      <c r="DF304" s="125">
        <f>'Распределение по статьям'!G70</f>
        <v>441720</v>
      </c>
      <c r="DG304" s="126"/>
      <c r="DH304" s="126"/>
      <c r="DI304" s="126"/>
      <c r="DJ304" s="126"/>
      <c r="DK304" s="126"/>
      <c r="DL304" s="126"/>
      <c r="DM304" s="126"/>
      <c r="DN304" s="126"/>
      <c r="DO304" s="126"/>
      <c r="DP304" s="126"/>
      <c r="DQ304" s="126"/>
      <c r="DR304" s="126"/>
      <c r="DS304" s="125">
        <v>441720</v>
      </c>
      <c r="DT304" s="126"/>
      <c r="DU304" s="126"/>
      <c r="DV304" s="126"/>
      <c r="DW304" s="126"/>
      <c r="DX304" s="126"/>
      <c r="DY304" s="126"/>
      <c r="DZ304" s="126"/>
      <c r="EA304" s="126"/>
      <c r="EB304" s="126"/>
      <c r="EC304" s="126"/>
      <c r="ED304" s="126"/>
      <c r="EE304" s="126"/>
      <c r="EF304" s="125">
        <v>441720</v>
      </c>
      <c r="EG304" s="126"/>
      <c r="EH304" s="126"/>
      <c r="EI304" s="126"/>
      <c r="EJ304" s="126"/>
      <c r="EK304" s="126"/>
      <c r="EL304" s="126"/>
      <c r="EM304" s="126"/>
      <c r="EN304" s="126"/>
      <c r="EO304" s="126"/>
      <c r="EP304" s="126"/>
      <c r="EQ304" s="126"/>
      <c r="ER304" s="126"/>
      <c r="ES304" s="88"/>
      <c r="ET304" s="89"/>
      <c r="EU304" s="89"/>
      <c r="EV304" s="89"/>
      <c r="EW304" s="89"/>
      <c r="EX304" s="89"/>
      <c r="EY304" s="89"/>
      <c r="EZ304" s="89"/>
      <c r="FA304" s="89"/>
      <c r="FB304" s="89"/>
      <c r="FC304" s="89"/>
      <c r="FD304" s="89"/>
      <c r="FE304" s="90"/>
    </row>
    <row r="305" ht="12.75" customHeight="1">
      <c r="A305" s="155" t="s">
        <v>434</v>
      </c>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c r="AM305" s="155"/>
      <c r="AN305" s="155"/>
      <c r="AO305" s="155"/>
      <c r="AP305" s="155"/>
      <c r="AQ305" s="155"/>
      <c r="AR305" s="155"/>
      <c r="AS305" s="155"/>
      <c r="AT305" s="155"/>
      <c r="AU305" s="155"/>
      <c r="AV305" s="155"/>
      <c r="AW305" s="155"/>
      <c r="AX305" s="155"/>
      <c r="AY305" s="155"/>
      <c r="AZ305" s="155"/>
      <c r="BA305" s="155"/>
      <c r="BB305" s="155"/>
      <c r="BC305" s="155"/>
      <c r="BD305" s="155"/>
      <c r="BE305" s="155"/>
      <c r="BF305" s="155"/>
      <c r="BG305" s="155"/>
      <c r="BH305" s="155"/>
      <c r="BI305" s="155"/>
      <c r="BJ305" s="155"/>
      <c r="BK305" s="155"/>
      <c r="BL305" s="155"/>
      <c r="BM305" s="155"/>
      <c r="BN305" s="155"/>
      <c r="BO305" s="155"/>
      <c r="BP305" s="155"/>
      <c r="BQ305" s="155"/>
      <c r="BR305" s="155"/>
      <c r="BS305" s="155"/>
      <c r="BT305" s="155"/>
      <c r="BU305" s="155"/>
      <c r="BV305" s="155"/>
      <c r="BW305" s="191"/>
      <c r="BX305" s="122" t="s">
        <v>211</v>
      </c>
      <c r="BY305" s="123"/>
      <c r="BZ305" s="123"/>
      <c r="CA305" s="123"/>
      <c r="CB305" s="123"/>
      <c r="CC305" s="123"/>
      <c r="CD305" s="123"/>
      <c r="CE305" s="123"/>
      <c r="CF305" s="79" t="s">
        <v>212</v>
      </c>
      <c r="CG305" s="123"/>
      <c r="CH305" s="123"/>
      <c r="CI305" s="123"/>
      <c r="CJ305" s="123"/>
      <c r="CK305" s="123"/>
      <c r="CL305" s="123"/>
      <c r="CM305" s="123"/>
      <c r="CN305" s="123"/>
      <c r="CO305" s="123"/>
      <c r="CP305" s="123"/>
      <c r="CQ305" s="123"/>
      <c r="CR305" s="123"/>
      <c r="CS305" s="126">
        <v>349</v>
      </c>
      <c r="CT305" s="126"/>
      <c r="CU305" s="126"/>
      <c r="CV305" s="126"/>
      <c r="CW305" s="126"/>
      <c r="CX305" s="126"/>
      <c r="CY305" s="126"/>
      <c r="CZ305" s="126"/>
      <c r="DA305" s="126"/>
      <c r="DB305" s="126"/>
      <c r="DC305" s="126"/>
      <c r="DD305" s="126"/>
      <c r="DE305" s="126"/>
      <c r="DF305" s="105">
        <f>'Распределение по статьям'!G73</f>
        <v>1986000</v>
      </c>
      <c r="DG305" s="106"/>
      <c r="DH305" s="106"/>
      <c r="DI305" s="106"/>
      <c r="DJ305" s="106"/>
      <c r="DK305" s="106"/>
      <c r="DL305" s="106"/>
      <c r="DM305" s="106"/>
      <c r="DN305" s="106"/>
      <c r="DO305" s="106"/>
      <c r="DP305" s="106"/>
      <c r="DQ305" s="106"/>
      <c r="DR305" s="107"/>
      <c r="DS305" s="105">
        <v>1941100</v>
      </c>
      <c r="DT305" s="106"/>
      <c r="DU305" s="106"/>
      <c r="DV305" s="106"/>
      <c r="DW305" s="106"/>
      <c r="DX305" s="106"/>
      <c r="DY305" s="106"/>
      <c r="DZ305" s="106"/>
      <c r="EA305" s="106"/>
      <c r="EB305" s="106"/>
      <c r="EC305" s="106"/>
      <c r="ED305" s="106"/>
      <c r="EE305" s="107"/>
      <c r="EF305" s="105">
        <v>2012300</v>
      </c>
      <c r="EG305" s="106"/>
      <c r="EH305" s="106"/>
      <c r="EI305" s="106"/>
      <c r="EJ305" s="106"/>
      <c r="EK305" s="106"/>
      <c r="EL305" s="106"/>
      <c r="EM305" s="106"/>
      <c r="EN305" s="106"/>
      <c r="EO305" s="106"/>
      <c r="EP305" s="106"/>
      <c r="EQ305" s="106"/>
      <c r="ER305" s="107"/>
      <c r="ES305" s="88"/>
      <c r="ET305" s="89"/>
      <c r="EU305" s="89"/>
      <c r="EV305" s="89"/>
      <c r="EW305" s="89"/>
      <c r="EX305" s="89"/>
      <c r="EY305" s="89"/>
      <c r="EZ305" s="89"/>
      <c r="FA305" s="89"/>
      <c r="FB305" s="89"/>
      <c r="FC305" s="89"/>
      <c r="FD305" s="89"/>
      <c r="FE305" s="90"/>
    </row>
    <row r="306" ht="12.75" customHeight="1">
      <c r="A306" s="172" t="s">
        <v>213</v>
      </c>
      <c r="B306" s="172"/>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2"/>
      <c r="AL306" s="172"/>
      <c r="AM306" s="172"/>
      <c r="AN306" s="172"/>
      <c r="AO306" s="172"/>
      <c r="AP306" s="172"/>
      <c r="AQ306" s="172"/>
      <c r="AR306" s="172"/>
      <c r="AS306" s="172"/>
      <c r="AT306" s="172"/>
      <c r="AU306" s="172"/>
      <c r="AV306" s="172"/>
      <c r="AW306" s="172"/>
      <c r="AX306" s="172"/>
      <c r="AY306" s="172"/>
      <c r="AZ306" s="172"/>
      <c r="BA306" s="172"/>
      <c r="BB306" s="172"/>
      <c r="BC306" s="172"/>
      <c r="BD306" s="172"/>
      <c r="BE306" s="172"/>
      <c r="BF306" s="172"/>
      <c r="BG306" s="172"/>
      <c r="BH306" s="172"/>
      <c r="BI306" s="172"/>
      <c r="BJ306" s="172"/>
      <c r="BK306" s="172"/>
      <c r="BL306" s="172"/>
      <c r="BM306" s="172"/>
      <c r="BN306" s="172"/>
      <c r="BO306" s="172"/>
      <c r="BP306" s="172"/>
      <c r="BQ306" s="172"/>
      <c r="BR306" s="172"/>
      <c r="BS306" s="172"/>
      <c r="BT306" s="172"/>
      <c r="BU306" s="172"/>
      <c r="BV306" s="172"/>
      <c r="BW306" s="172"/>
      <c r="BX306" s="143" t="s">
        <v>214</v>
      </c>
      <c r="BY306" s="25"/>
      <c r="BZ306" s="25"/>
      <c r="CA306" s="25"/>
      <c r="CB306" s="25"/>
      <c r="CC306" s="25"/>
      <c r="CD306" s="25"/>
      <c r="CE306" s="144"/>
      <c r="CF306" s="79" t="s">
        <v>215</v>
      </c>
      <c r="CG306" s="123"/>
      <c r="CH306" s="123"/>
      <c r="CI306" s="123"/>
      <c r="CJ306" s="123"/>
      <c r="CK306" s="123"/>
      <c r="CL306" s="123"/>
      <c r="CM306" s="123"/>
      <c r="CN306" s="123"/>
      <c r="CO306" s="123"/>
      <c r="CP306" s="123"/>
      <c r="CQ306" s="123"/>
      <c r="CR306" s="123"/>
      <c r="CS306" s="123"/>
      <c r="CT306" s="123"/>
      <c r="CU306" s="123"/>
      <c r="CV306" s="123"/>
      <c r="CW306" s="123"/>
      <c r="CX306" s="123"/>
      <c r="CY306" s="123"/>
      <c r="CZ306" s="123"/>
      <c r="DA306" s="123"/>
      <c r="DB306" s="123"/>
      <c r="DC306" s="123"/>
      <c r="DD306" s="123"/>
      <c r="DE306" s="123"/>
      <c r="DF306" s="125"/>
      <c r="DG306" s="126"/>
      <c r="DH306" s="126"/>
      <c r="DI306" s="126"/>
      <c r="DJ306" s="126"/>
      <c r="DK306" s="126"/>
      <c r="DL306" s="126"/>
      <c r="DM306" s="126"/>
      <c r="DN306" s="126"/>
      <c r="DO306" s="126"/>
      <c r="DP306" s="126"/>
      <c r="DQ306" s="126"/>
      <c r="DR306" s="126"/>
      <c r="DS306" s="125"/>
      <c r="DT306" s="126"/>
      <c r="DU306" s="126"/>
      <c r="DV306" s="126"/>
      <c r="DW306" s="126"/>
      <c r="DX306" s="126"/>
      <c r="DY306" s="126"/>
      <c r="DZ306" s="126"/>
      <c r="EA306" s="126"/>
      <c r="EB306" s="126"/>
      <c r="EC306" s="126"/>
      <c r="ED306" s="126"/>
      <c r="EE306" s="126"/>
      <c r="EF306" s="125"/>
      <c r="EG306" s="126"/>
      <c r="EH306" s="126"/>
      <c r="EI306" s="126"/>
      <c r="EJ306" s="126"/>
      <c r="EK306" s="126"/>
      <c r="EL306" s="126"/>
      <c r="EM306" s="126"/>
      <c r="EN306" s="126"/>
      <c r="EO306" s="126"/>
      <c r="EP306" s="126"/>
      <c r="EQ306" s="126"/>
      <c r="ER306" s="126"/>
      <c r="ES306" s="81"/>
      <c r="ET306" s="82"/>
      <c r="EU306" s="82"/>
      <c r="EV306" s="82"/>
      <c r="EW306" s="82"/>
      <c r="EX306" s="82"/>
      <c r="EY306" s="82"/>
      <c r="EZ306" s="82"/>
      <c r="FA306" s="82"/>
      <c r="FB306" s="82"/>
      <c r="FC306" s="82"/>
      <c r="FD306" s="82"/>
      <c r="FE306" s="84"/>
    </row>
    <row r="307" ht="11.25" customHeight="1">
      <c r="A307" s="166" t="s">
        <v>216</v>
      </c>
      <c r="B307" s="194"/>
      <c r="C307" s="194"/>
      <c r="D307" s="194"/>
      <c r="E307" s="194"/>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4"/>
      <c r="AY307" s="194"/>
      <c r="AZ307" s="194"/>
      <c r="BA307" s="194"/>
      <c r="BB307" s="194"/>
      <c r="BC307" s="194"/>
      <c r="BD307" s="194"/>
      <c r="BE307" s="194"/>
      <c r="BF307" s="194"/>
      <c r="BG307" s="194"/>
      <c r="BH307" s="194"/>
      <c r="BI307" s="194"/>
      <c r="BJ307" s="194"/>
      <c r="BK307" s="194"/>
      <c r="BL307" s="194"/>
      <c r="BM307" s="194"/>
      <c r="BN307" s="194"/>
      <c r="BO307" s="194"/>
      <c r="BP307" s="194"/>
      <c r="BQ307" s="194"/>
      <c r="BR307" s="194"/>
      <c r="BS307" s="194"/>
      <c r="BT307" s="194"/>
      <c r="BU307" s="194"/>
      <c r="BV307" s="194"/>
      <c r="BW307" s="194"/>
      <c r="BX307" s="143" t="s">
        <v>217</v>
      </c>
      <c r="BY307" s="25"/>
      <c r="BZ307" s="25"/>
      <c r="CA307" s="25"/>
      <c r="CB307" s="25"/>
      <c r="CC307" s="25"/>
      <c r="CD307" s="25"/>
      <c r="CE307" s="144"/>
      <c r="CF307" s="79" t="s">
        <v>218</v>
      </c>
      <c r="CG307" s="123"/>
      <c r="CH307" s="123"/>
      <c r="CI307" s="123"/>
      <c r="CJ307" s="123"/>
      <c r="CK307" s="123"/>
      <c r="CL307" s="123"/>
      <c r="CM307" s="123"/>
      <c r="CN307" s="123"/>
      <c r="CO307" s="123"/>
      <c r="CP307" s="123"/>
      <c r="CQ307" s="123"/>
      <c r="CR307" s="123"/>
      <c r="CS307" s="123" t="s">
        <v>421</v>
      </c>
      <c r="CT307" s="123"/>
      <c r="CU307" s="123"/>
      <c r="CV307" s="123"/>
      <c r="CW307" s="123"/>
      <c r="CX307" s="123"/>
      <c r="CY307" s="123"/>
      <c r="CZ307" s="123"/>
      <c r="DA307" s="123"/>
      <c r="DB307" s="123"/>
      <c r="DC307" s="123"/>
      <c r="DD307" s="123"/>
      <c r="DE307" s="123"/>
      <c r="DF307" s="125">
        <f>'Распределение по статьям'!G29+'Распределение по статьям'!G30</f>
        <v>550000</v>
      </c>
      <c r="DG307" s="126"/>
      <c r="DH307" s="126"/>
      <c r="DI307" s="126"/>
      <c r="DJ307" s="126"/>
      <c r="DK307" s="126"/>
      <c r="DL307" s="126"/>
      <c r="DM307" s="126"/>
      <c r="DN307" s="126"/>
      <c r="DO307" s="126"/>
      <c r="DP307" s="126"/>
      <c r="DQ307" s="126"/>
      <c r="DR307" s="126"/>
      <c r="DS307" s="125">
        <v>537600</v>
      </c>
      <c r="DT307" s="126"/>
      <c r="DU307" s="126"/>
      <c r="DV307" s="126"/>
      <c r="DW307" s="126"/>
      <c r="DX307" s="126"/>
      <c r="DY307" s="126"/>
      <c r="DZ307" s="126"/>
      <c r="EA307" s="126"/>
      <c r="EB307" s="126"/>
      <c r="EC307" s="126"/>
      <c r="ED307" s="126"/>
      <c r="EE307" s="126"/>
      <c r="EF307" s="125">
        <v>55740</v>
      </c>
      <c r="EG307" s="126"/>
      <c r="EH307" s="126"/>
      <c r="EI307" s="126"/>
      <c r="EJ307" s="126"/>
      <c r="EK307" s="126"/>
      <c r="EL307" s="126"/>
      <c r="EM307" s="126"/>
      <c r="EN307" s="126"/>
      <c r="EO307" s="126"/>
      <c r="EP307" s="126"/>
      <c r="EQ307" s="126"/>
      <c r="ER307" s="126"/>
      <c r="ES307" s="81"/>
      <c r="ET307" s="82"/>
      <c r="EU307" s="82"/>
      <c r="EV307" s="82"/>
      <c r="EW307" s="82"/>
      <c r="EX307" s="82"/>
      <c r="EY307" s="82"/>
      <c r="EZ307" s="82"/>
      <c r="FA307" s="82"/>
      <c r="FB307" s="82"/>
      <c r="FC307" s="82"/>
      <c r="FD307" s="82"/>
      <c r="FE307" s="84"/>
    </row>
    <row r="308" ht="10.5" customHeight="1">
      <c r="A308" s="155" t="s">
        <v>219</v>
      </c>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6"/>
      <c r="AY308" s="156"/>
      <c r="AZ308" s="156"/>
      <c r="BA308" s="156"/>
      <c r="BB308" s="156"/>
      <c r="BC308" s="156"/>
      <c r="BD308" s="156"/>
      <c r="BE308" s="156"/>
      <c r="BF308" s="156"/>
      <c r="BG308" s="156"/>
      <c r="BH308" s="156"/>
      <c r="BI308" s="156"/>
      <c r="BJ308" s="156"/>
      <c r="BK308" s="156"/>
      <c r="BL308" s="156"/>
      <c r="BM308" s="156"/>
      <c r="BN308" s="156"/>
      <c r="BO308" s="156"/>
      <c r="BP308" s="156"/>
      <c r="BQ308" s="156"/>
      <c r="BR308" s="156"/>
      <c r="BS308" s="156"/>
      <c r="BT308" s="156"/>
      <c r="BU308" s="156"/>
      <c r="BV308" s="156"/>
      <c r="BW308" s="156"/>
      <c r="BX308" s="30" t="s">
        <v>220</v>
      </c>
      <c r="BY308" s="31"/>
      <c r="BZ308" s="31"/>
      <c r="CA308" s="31"/>
      <c r="CB308" s="31"/>
      <c r="CC308" s="31"/>
      <c r="CD308" s="31"/>
      <c r="CE308" s="79"/>
      <c r="CF308" s="79" t="s">
        <v>221</v>
      </c>
      <c r="CG308" s="123"/>
      <c r="CH308" s="123"/>
      <c r="CI308" s="123"/>
      <c r="CJ308" s="123"/>
      <c r="CK308" s="123"/>
      <c r="CL308" s="123"/>
      <c r="CM308" s="123"/>
      <c r="CN308" s="123"/>
      <c r="CO308" s="123"/>
      <c r="CP308" s="123"/>
      <c r="CQ308" s="123"/>
      <c r="CR308" s="123"/>
      <c r="CS308" s="123"/>
      <c r="CT308" s="123"/>
      <c r="CU308" s="123"/>
      <c r="CV308" s="123"/>
      <c r="CW308" s="123"/>
      <c r="CX308" s="123"/>
      <c r="CY308" s="123"/>
      <c r="CZ308" s="123"/>
      <c r="DA308" s="123"/>
      <c r="DB308" s="123"/>
      <c r="DC308" s="123"/>
      <c r="DD308" s="123"/>
      <c r="DE308" s="123"/>
      <c r="DF308" s="125"/>
      <c r="DG308" s="125"/>
      <c r="DH308" s="125"/>
      <c r="DI308" s="125"/>
      <c r="DJ308" s="125"/>
      <c r="DK308" s="125"/>
      <c r="DL308" s="125"/>
      <c r="DM308" s="125"/>
      <c r="DN308" s="125"/>
      <c r="DO308" s="125"/>
      <c r="DP308" s="125"/>
      <c r="DQ308" s="125"/>
      <c r="DR308" s="125"/>
      <c r="DS308" s="125"/>
      <c r="DT308" s="125"/>
      <c r="DU308" s="125"/>
      <c r="DV308" s="125"/>
      <c r="DW308" s="125"/>
      <c r="DX308" s="125"/>
      <c r="DY308" s="125"/>
      <c r="DZ308" s="125"/>
      <c r="EA308" s="125"/>
      <c r="EB308" s="125"/>
      <c r="EC308" s="125"/>
      <c r="ED308" s="125"/>
      <c r="EE308" s="125"/>
      <c r="EF308" s="125"/>
      <c r="EG308" s="125"/>
      <c r="EH308" s="125"/>
      <c r="EI308" s="125"/>
      <c r="EJ308" s="125"/>
      <c r="EK308" s="125"/>
      <c r="EL308" s="125"/>
      <c r="EM308" s="125"/>
      <c r="EN308" s="125"/>
      <c r="EO308" s="125"/>
      <c r="EP308" s="125"/>
      <c r="EQ308" s="125"/>
      <c r="ER308" s="125"/>
      <c r="ES308" s="88"/>
      <c r="ET308" s="89"/>
      <c r="EU308" s="89"/>
      <c r="EV308" s="89"/>
      <c r="EW308" s="89"/>
      <c r="EX308" s="89"/>
      <c r="EY308" s="89"/>
      <c r="EZ308" s="89"/>
      <c r="FA308" s="89"/>
      <c r="FB308" s="89"/>
      <c r="FC308" s="89"/>
      <c r="FD308" s="89"/>
      <c r="FE308" s="90"/>
    </row>
    <row r="309" ht="11.25" hidden="1" customHeight="1">
      <c r="A309" s="155" t="s">
        <v>222</v>
      </c>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56"/>
      <c r="AU309" s="156"/>
      <c r="AV309" s="156"/>
      <c r="AW309" s="156"/>
      <c r="AX309" s="156"/>
      <c r="AY309" s="156"/>
      <c r="AZ309" s="156"/>
      <c r="BA309" s="156"/>
      <c r="BB309" s="156"/>
      <c r="BC309" s="156"/>
      <c r="BD309" s="156"/>
      <c r="BE309" s="156"/>
      <c r="BF309" s="156"/>
      <c r="BG309" s="156"/>
      <c r="BH309" s="156"/>
      <c r="BI309" s="156"/>
      <c r="BJ309" s="156"/>
      <c r="BK309" s="156"/>
      <c r="BL309" s="156"/>
      <c r="BM309" s="156"/>
      <c r="BN309" s="156"/>
      <c r="BO309" s="156"/>
      <c r="BP309" s="156"/>
      <c r="BQ309" s="156"/>
      <c r="BR309" s="156"/>
      <c r="BS309" s="156"/>
      <c r="BT309" s="156"/>
      <c r="BU309" s="156"/>
      <c r="BV309" s="156"/>
      <c r="BW309" s="156"/>
      <c r="BX309" s="30" t="s">
        <v>223</v>
      </c>
      <c r="BY309" s="31"/>
      <c r="BZ309" s="31"/>
      <c r="CA309" s="31"/>
      <c r="CB309" s="31"/>
      <c r="CC309" s="31"/>
      <c r="CD309" s="31"/>
      <c r="CE309" s="79"/>
      <c r="CF309" s="79" t="s">
        <v>224</v>
      </c>
      <c r="CG309" s="123"/>
      <c r="CH309" s="123"/>
      <c r="CI309" s="123"/>
      <c r="CJ309" s="123"/>
      <c r="CK309" s="123"/>
      <c r="CL309" s="123"/>
      <c r="CM309" s="123"/>
      <c r="CN309" s="123"/>
      <c r="CO309" s="123"/>
      <c r="CP309" s="123"/>
      <c r="CQ309" s="123"/>
      <c r="CR309" s="123"/>
      <c r="CS309" s="123"/>
      <c r="CT309" s="123"/>
      <c r="CU309" s="123"/>
      <c r="CV309" s="123"/>
      <c r="CW309" s="123"/>
      <c r="CX309" s="123"/>
      <c r="CY309" s="123"/>
      <c r="CZ309" s="123"/>
      <c r="DA309" s="123"/>
      <c r="DB309" s="123"/>
      <c r="DC309" s="123"/>
      <c r="DD309" s="123"/>
      <c r="DE309" s="123"/>
      <c r="DF309" s="125"/>
      <c r="DG309" s="125"/>
      <c r="DH309" s="125"/>
      <c r="DI309" s="125"/>
      <c r="DJ309" s="125"/>
      <c r="DK309" s="125"/>
      <c r="DL309" s="125"/>
      <c r="DM309" s="125"/>
      <c r="DN309" s="125"/>
      <c r="DO309" s="125"/>
      <c r="DP309" s="125"/>
      <c r="DQ309" s="125"/>
      <c r="DR309" s="125"/>
      <c r="DS309" s="125"/>
      <c r="DT309" s="125"/>
      <c r="DU309" s="125"/>
      <c r="DV309" s="125"/>
      <c r="DW309" s="125"/>
      <c r="DX309" s="125"/>
      <c r="DY309" s="125"/>
      <c r="DZ309" s="125"/>
      <c r="EA309" s="125"/>
      <c r="EB309" s="125"/>
      <c r="EC309" s="125"/>
      <c r="ED309" s="125"/>
      <c r="EE309" s="125"/>
      <c r="EF309" s="125"/>
      <c r="EG309" s="125"/>
      <c r="EH309" s="125"/>
      <c r="EI309" s="125"/>
      <c r="EJ309" s="125"/>
      <c r="EK309" s="125"/>
      <c r="EL309" s="125"/>
      <c r="EM309" s="125"/>
      <c r="EN309" s="125"/>
      <c r="EO309" s="125"/>
      <c r="EP309" s="125"/>
      <c r="EQ309" s="125"/>
      <c r="ER309" s="125"/>
      <c r="ES309" s="88"/>
      <c r="ET309" s="89"/>
      <c r="EU309" s="89"/>
      <c r="EV309" s="89"/>
      <c r="EW309" s="89"/>
      <c r="EX309" s="89"/>
      <c r="EY309" s="89"/>
      <c r="EZ309" s="89"/>
      <c r="FA309" s="89"/>
      <c r="FB309" s="89"/>
      <c r="FC309" s="89"/>
      <c r="FD309" s="89"/>
      <c r="FE309" s="90"/>
    </row>
    <row r="310" ht="11.25" hidden="1" customHeight="1">
      <c r="A310" s="172" t="s">
        <v>346</v>
      </c>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3"/>
      <c r="AY310" s="173"/>
      <c r="AZ310" s="173"/>
      <c r="BA310" s="173"/>
      <c r="BB310" s="173"/>
      <c r="BC310" s="173"/>
      <c r="BD310" s="173"/>
      <c r="BE310" s="173"/>
      <c r="BF310" s="173"/>
      <c r="BG310" s="173"/>
      <c r="BH310" s="173"/>
      <c r="BI310" s="173"/>
      <c r="BJ310" s="173"/>
      <c r="BK310" s="173"/>
      <c r="BL310" s="173"/>
      <c r="BM310" s="173"/>
      <c r="BN310" s="173"/>
      <c r="BO310" s="173"/>
      <c r="BP310" s="173"/>
      <c r="BQ310" s="173"/>
      <c r="BR310" s="173"/>
      <c r="BS310" s="173"/>
      <c r="BT310" s="173"/>
      <c r="BU310" s="173"/>
      <c r="BV310" s="173"/>
      <c r="BW310" s="173"/>
      <c r="BX310" s="30" t="s">
        <v>223</v>
      </c>
      <c r="BY310" s="31"/>
      <c r="BZ310" s="31"/>
      <c r="CA310" s="31"/>
      <c r="CB310" s="31"/>
      <c r="CC310" s="31"/>
      <c r="CD310" s="31"/>
      <c r="CE310" s="79"/>
      <c r="CF310" s="79" t="s">
        <v>224</v>
      </c>
      <c r="CG310" s="123"/>
      <c r="CH310" s="123"/>
      <c r="CI310" s="123"/>
      <c r="CJ310" s="123"/>
      <c r="CK310" s="123"/>
      <c r="CL310" s="123"/>
      <c r="CM310" s="123"/>
      <c r="CN310" s="123"/>
      <c r="CO310" s="123"/>
      <c r="CP310" s="123"/>
      <c r="CQ310" s="123"/>
      <c r="CR310" s="123"/>
      <c r="CS310" s="123" t="s">
        <v>340</v>
      </c>
      <c r="CT310" s="123"/>
      <c r="CU310" s="123"/>
      <c r="CV310" s="123"/>
      <c r="CW310" s="123"/>
      <c r="CX310" s="123"/>
      <c r="CY310" s="123"/>
      <c r="CZ310" s="123"/>
      <c r="DA310" s="123"/>
      <c r="DB310" s="123"/>
      <c r="DC310" s="123"/>
      <c r="DD310" s="123"/>
      <c r="DE310" s="123"/>
      <c r="DF310" s="125"/>
      <c r="DG310" s="125"/>
      <c r="DH310" s="125"/>
      <c r="DI310" s="125"/>
      <c r="DJ310" s="125"/>
      <c r="DK310" s="125"/>
      <c r="DL310" s="125"/>
      <c r="DM310" s="125"/>
      <c r="DN310" s="125"/>
      <c r="DO310" s="125"/>
      <c r="DP310" s="125"/>
      <c r="DQ310" s="125"/>
      <c r="DR310" s="125"/>
      <c r="DS310" s="125"/>
      <c r="DT310" s="125"/>
      <c r="DU310" s="125"/>
      <c r="DV310" s="125"/>
      <c r="DW310" s="125"/>
      <c r="DX310" s="125"/>
      <c r="DY310" s="125"/>
      <c r="DZ310" s="125"/>
      <c r="EA310" s="125"/>
      <c r="EB310" s="125"/>
      <c r="EC310" s="125"/>
      <c r="ED310" s="125"/>
      <c r="EE310" s="125"/>
      <c r="EF310" s="125"/>
      <c r="EG310" s="125"/>
      <c r="EH310" s="125"/>
      <c r="EI310" s="125"/>
      <c r="EJ310" s="125"/>
      <c r="EK310" s="125"/>
      <c r="EL310" s="125"/>
      <c r="EM310" s="125"/>
      <c r="EN310" s="125"/>
      <c r="EO310" s="125"/>
      <c r="EP310" s="125"/>
      <c r="EQ310" s="125"/>
      <c r="ER310" s="125"/>
      <c r="ES310" s="88"/>
      <c r="ET310" s="89"/>
      <c r="EU310" s="89"/>
      <c r="EV310" s="89"/>
      <c r="EW310" s="89"/>
      <c r="EX310" s="89"/>
      <c r="EY310" s="89"/>
      <c r="EZ310" s="89"/>
      <c r="FA310" s="89"/>
      <c r="FB310" s="89"/>
      <c r="FC310" s="89"/>
      <c r="FD310" s="89"/>
      <c r="FE310" s="90"/>
    </row>
    <row r="311" ht="11.25" hidden="1" customHeight="1">
      <c r="A311" s="172" t="s">
        <v>435</v>
      </c>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3"/>
      <c r="AY311" s="173"/>
      <c r="AZ311" s="173"/>
      <c r="BA311" s="173"/>
      <c r="BB311" s="173"/>
      <c r="BC311" s="173"/>
      <c r="BD311" s="173"/>
      <c r="BE311" s="173"/>
      <c r="BF311" s="173"/>
      <c r="BG311" s="173"/>
      <c r="BH311" s="173"/>
      <c r="BI311" s="173"/>
      <c r="BJ311" s="173"/>
      <c r="BK311" s="173"/>
      <c r="BL311" s="173"/>
      <c r="BM311" s="173"/>
      <c r="BN311" s="173"/>
      <c r="BO311" s="173"/>
      <c r="BP311" s="173"/>
      <c r="BQ311" s="173"/>
      <c r="BR311" s="173"/>
      <c r="BS311" s="173"/>
      <c r="BT311" s="173"/>
      <c r="BU311" s="173"/>
      <c r="BV311" s="173"/>
      <c r="BW311" s="173"/>
      <c r="BX311" s="30" t="s">
        <v>223</v>
      </c>
      <c r="BY311" s="31"/>
      <c r="BZ311" s="31"/>
      <c r="CA311" s="31"/>
      <c r="CB311" s="31"/>
      <c r="CC311" s="31"/>
      <c r="CD311" s="31"/>
      <c r="CE311" s="79"/>
      <c r="CF311" s="79" t="s">
        <v>224</v>
      </c>
      <c r="CG311" s="123"/>
      <c r="CH311" s="123"/>
      <c r="CI311" s="123"/>
      <c r="CJ311" s="123"/>
      <c r="CK311" s="123"/>
      <c r="CL311" s="123"/>
      <c r="CM311" s="123"/>
      <c r="CN311" s="123"/>
      <c r="CO311" s="123"/>
      <c r="CP311" s="123"/>
      <c r="CQ311" s="123"/>
      <c r="CR311" s="123"/>
      <c r="CS311" s="123" t="s">
        <v>360</v>
      </c>
      <c r="CT311" s="123"/>
      <c r="CU311" s="123"/>
      <c r="CV311" s="123"/>
      <c r="CW311" s="123"/>
      <c r="CX311" s="123"/>
      <c r="CY311" s="123"/>
      <c r="CZ311" s="123"/>
      <c r="DA311" s="123"/>
      <c r="DB311" s="123"/>
      <c r="DC311" s="123"/>
      <c r="DD311" s="123"/>
      <c r="DE311" s="123"/>
      <c r="DF311" s="125"/>
      <c r="DG311" s="125"/>
      <c r="DH311" s="125"/>
      <c r="DI311" s="125"/>
      <c r="DJ311" s="125"/>
      <c r="DK311" s="125"/>
      <c r="DL311" s="125"/>
      <c r="DM311" s="125"/>
      <c r="DN311" s="125"/>
      <c r="DO311" s="125"/>
      <c r="DP311" s="125"/>
      <c r="DQ311" s="125"/>
      <c r="DR311" s="125"/>
      <c r="DS311" s="125"/>
      <c r="DT311" s="125"/>
      <c r="DU311" s="125"/>
      <c r="DV311" s="125"/>
      <c r="DW311" s="125"/>
      <c r="DX311" s="125"/>
      <c r="DY311" s="125"/>
      <c r="DZ311" s="125"/>
      <c r="EA311" s="125"/>
      <c r="EB311" s="125"/>
      <c r="EC311" s="125"/>
      <c r="ED311" s="125"/>
      <c r="EE311" s="125"/>
      <c r="EF311" s="125"/>
      <c r="EG311" s="125"/>
      <c r="EH311" s="125"/>
      <c r="EI311" s="125"/>
      <c r="EJ311" s="125"/>
      <c r="EK311" s="125"/>
      <c r="EL311" s="125"/>
      <c r="EM311" s="125"/>
      <c r="EN311" s="125"/>
      <c r="EO311" s="125"/>
      <c r="EP311" s="125"/>
      <c r="EQ311" s="125"/>
      <c r="ER311" s="125"/>
      <c r="ES311" s="88"/>
      <c r="ET311" s="89"/>
      <c r="EU311" s="89"/>
      <c r="EV311" s="89"/>
      <c r="EW311" s="89"/>
      <c r="EX311" s="89"/>
      <c r="EY311" s="89"/>
      <c r="EZ311" s="89"/>
      <c r="FA311" s="89"/>
      <c r="FB311" s="89"/>
      <c r="FC311" s="89"/>
      <c r="FD311" s="89"/>
      <c r="FE311" s="90"/>
    </row>
    <row r="312" ht="33.75" hidden="1" customHeight="1">
      <c r="A312" s="172" t="s">
        <v>404</v>
      </c>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3"/>
      <c r="AL312" s="173"/>
      <c r="AM312" s="173"/>
      <c r="AN312" s="173"/>
      <c r="AO312" s="173"/>
      <c r="AP312" s="173"/>
      <c r="AQ312" s="173"/>
      <c r="AR312" s="173"/>
      <c r="AS312" s="173"/>
      <c r="AT312" s="173"/>
      <c r="AU312" s="173"/>
      <c r="AV312" s="173"/>
      <c r="AW312" s="173"/>
      <c r="AX312" s="173"/>
      <c r="AY312" s="173"/>
      <c r="AZ312" s="173"/>
      <c r="BA312" s="173"/>
      <c r="BB312" s="173"/>
      <c r="BC312" s="173"/>
      <c r="BD312" s="173"/>
      <c r="BE312" s="173"/>
      <c r="BF312" s="173"/>
      <c r="BG312" s="173"/>
      <c r="BH312" s="173"/>
      <c r="BI312" s="173"/>
      <c r="BJ312" s="173"/>
      <c r="BK312" s="173"/>
      <c r="BL312" s="173"/>
      <c r="BM312" s="173"/>
      <c r="BN312" s="173"/>
      <c r="BO312" s="173"/>
      <c r="BP312" s="173"/>
      <c r="BQ312" s="173"/>
      <c r="BR312" s="173"/>
      <c r="BS312" s="173"/>
      <c r="BT312" s="173"/>
      <c r="BU312" s="173"/>
      <c r="BV312" s="173"/>
      <c r="BW312" s="173"/>
      <c r="BX312" s="30" t="s">
        <v>223</v>
      </c>
      <c r="BY312" s="31"/>
      <c r="BZ312" s="31"/>
      <c r="CA312" s="31"/>
      <c r="CB312" s="31"/>
      <c r="CC312" s="31"/>
      <c r="CD312" s="31"/>
      <c r="CE312" s="79"/>
      <c r="CF312" s="79" t="s">
        <v>224</v>
      </c>
      <c r="CG312" s="123"/>
      <c r="CH312" s="123"/>
      <c r="CI312" s="123"/>
      <c r="CJ312" s="123"/>
      <c r="CK312" s="123"/>
      <c r="CL312" s="123"/>
      <c r="CM312" s="123"/>
      <c r="CN312" s="123"/>
      <c r="CO312" s="123"/>
      <c r="CP312" s="123"/>
      <c r="CQ312" s="123"/>
      <c r="CR312" s="123"/>
      <c r="CS312" s="123" t="s">
        <v>405</v>
      </c>
      <c r="CT312" s="123"/>
      <c r="CU312" s="123"/>
      <c r="CV312" s="123"/>
      <c r="CW312" s="123"/>
      <c r="CX312" s="123"/>
      <c r="CY312" s="123"/>
      <c r="CZ312" s="123"/>
      <c r="DA312" s="123"/>
      <c r="DB312" s="123"/>
      <c r="DC312" s="123"/>
      <c r="DD312" s="123"/>
      <c r="DE312" s="123"/>
      <c r="DF312" s="125"/>
      <c r="DG312" s="125"/>
      <c r="DH312" s="125"/>
      <c r="DI312" s="125"/>
      <c r="DJ312" s="125"/>
      <c r="DK312" s="125"/>
      <c r="DL312" s="125"/>
      <c r="DM312" s="125"/>
      <c r="DN312" s="125"/>
      <c r="DO312" s="125"/>
      <c r="DP312" s="125"/>
      <c r="DQ312" s="125"/>
      <c r="DR312" s="125"/>
      <c r="DS312" s="125"/>
      <c r="DT312" s="125"/>
      <c r="DU312" s="125"/>
      <c r="DV312" s="125"/>
      <c r="DW312" s="125"/>
      <c r="DX312" s="125"/>
      <c r="DY312" s="125"/>
      <c r="DZ312" s="125"/>
      <c r="EA312" s="125"/>
      <c r="EB312" s="125"/>
      <c r="EC312" s="125"/>
      <c r="ED312" s="125"/>
      <c r="EE312" s="125"/>
      <c r="EF312" s="125"/>
      <c r="EG312" s="125"/>
      <c r="EH312" s="125"/>
      <c r="EI312" s="125"/>
      <c r="EJ312" s="125"/>
      <c r="EK312" s="125"/>
      <c r="EL312" s="125"/>
      <c r="EM312" s="125"/>
      <c r="EN312" s="125"/>
      <c r="EO312" s="125"/>
      <c r="EP312" s="125"/>
      <c r="EQ312" s="125"/>
      <c r="ER312" s="125"/>
      <c r="ES312" s="88"/>
      <c r="ET312" s="89"/>
      <c r="EU312" s="89"/>
      <c r="EV312" s="89"/>
      <c r="EW312" s="89"/>
      <c r="EX312" s="89"/>
      <c r="EY312" s="89"/>
      <c r="EZ312" s="89"/>
      <c r="FA312" s="89"/>
      <c r="FB312" s="89"/>
      <c r="FC312" s="89"/>
      <c r="FD312" s="89"/>
      <c r="FE312" s="90"/>
    </row>
    <row r="313" ht="12" customHeight="1">
      <c r="A313" s="172" t="s">
        <v>406</v>
      </c>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c r="AJ313" s="173"/>
      <c r="AK313" s="173"/>
      <c r="AL313" s="173"/>
      <c r="AM313" s="173"/>
      <c r="AN313" s="173"/>
      <c r="AO313" s="173"/>
      <c r="AP313" s="173"/>
      <c r="AQ313" s="173"/>
      <c r="AR313" s="173"/>
      <c r="AS313" s="173"/>
      <c r="AT313" s="173"/>
      <c r="AU313" s="173"/>
      <c r="AV313" s="173"/>
      <c r="AW313" s="173"/>
      <c r="AX313" s="173"/>
      <c r="AY313" s="173"/>
      <c r="AZ313" s="173"/>
      <c r="BA313" s="173"/>
      <c r="BB313" s="173"/>
      <c r="BC313" s="173"/>
      <c r="BD313" s="173"/>
      <c r="BE313" s="173"/>
      <c r="BF313" s="173"/>
      <c r="BG313" s="173"/>
      <c r="BH313" s="173"/>
      <c r="BI313" s="173"/>
      <c r="BJ313" s="173"/>
      <c r="BK313" s="173"/>
      <c r="BL313" s="173"/>
      <c r="BM313" s="173"/>
      <c r="BN313" s="173"/>
      <c r="BO313" s="173"/>
      <c r="BP313" s="173"/>
      <c r="BQ313" s="173"/>
      <c r="BR313" s="173"/>
      <c r="BS313" s="173"/>
      <c r="BT313" s="173"/>
      <c r="BU313" s="173"/>
      <c r="BV313" s="173"/>
      <c r="BW313" s="173"/>
      <c r="BX313" s="30" t="s">
        <v>223</v>
      </c>
      <c r="BY313" s="31"/>
      <c r="BZ313" s="31"/>
      <c r="CA313" s="31"/>
      <c r="CB313" s="31"/>
      <c r="CC313" s="31"/>
      <c r="CD313" s="31"/>
      <c r="CE313" s="79"/>
      <c r="CF313" s="79" t="s">
        <v>224</v>
      </c>
      <c r="CG313" s="123"/>
      <c r="CH313" s="123"/>
      <c r="CI313" s="123"/>
      <c r="CJ313" s="123"/>
      <c r="CK313" s="123"/>
      <c r="CL313" s="123"/>
      <c r="CM313" s="123"/>
      <c r="CN313" s="123"/>
      <c r="CO313" s="123"/>
      <c r="CP313" s="123"/>
      <c r="CQ313" s="123"/>
      <c r="CR313" s="123"/>
      <c r="CS313" s="123" t="s">
        <v>407</v>
      </c>
      <c r="CT313" s="123"/>
      <c r="CU313" s="123"/>
      <c r="CV313" s="123"/>
      <c r="CW313" s="123"/>
      <c r="CX313" s="123"/>
      <c r="CY313" s="123"/>
      <c r="CZ313" s="123"/>
      <c r="DA313" s="123"/>
      <c r="DB313" s="123"/>
      <c r="DC313" s="123"/>
      <c r="DD313" s="123"/>
      <c r="DE313" s="123"/>
      <c r="DF313" s="125"/>
      <c r="DG313" s="125"/>
      <c r="DH313" s="125"/>
      <c r="DI313" s="125"/>
      <c r="DJ313" s="125"/>
      <c r="DK313" s="125"/>
      <c r="DL313" s="125"/>
      <c r="DM313" s="125"/>
      <c r="DN313" s="125"/>
      <c r="DO313" s="125"/>
      <c r="DP313" s="125"/>
      <c r="DQ313" s="125"/>
      <c r="DR313" s="125"/>
      <c r="DS313" s="125"/>
      <c r="DT313" s="125"/>
      <c r="DU313" s="125"/>
      <c r="DV313" s="125"/>
      <c r="DW313" s="125"/>
      <c r="DX313" s="125"/>
      <c r="DY313" s="125"/>
      <c r="DZ313" s="125"/>
      <c r="EA313" s="125"/>
      <c r="EB313" s="125"/>
      <c r="EC313" s="125"/>
      <c r="ED313" s="125"/>
      <c r="EE313" s="125"/>
      <c r="EF313" s="125"/>
      <c r="EG313" s="125"/>
      <c r="EH313" s="125"/>
      <c r="EI313" s="125"/>
      <c r="EJ313" s="125"/>
      <c r="EK313" s="125"/>
      <c r="EL313" s="125"/>
      <c r="EM313" s="125"/>
      <c r="EN313" s="125"/>
      <c r="EO313" s="125"/>
      <c r="EP313" s="125"/>
      <c r="EQ313" s="125"/>
      <c r="ER313" s="125"/>
      <c r="ES313" s="88"/>
      <c r="ET313" s="89"/>
      <c r="EU313" s="89"/>
      <c r="EV313" s="89"/>
      <c r="EW313" s="89"/>
      <c r="EX313" s="89"/>
      <c r="EY313" s="89"/>
      <c r="EZ313" s="89"/>
      <c r="FA313" s="89"/>
      <c r="FB313" s="89"/>
      <c r="FC313" s="89"/>
      <c r="FD313" s="89"/>
      <c r="FE313" s="90"/>
    </row>
    <row r="314" ht="12.75" customHeight="1">
      <c r="A314" s="172" t="s">
        <v>436</v>
      </c>
      <c r="B314" s="172"/>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2"/>
      <c r="AY314" s="172"/>
      <c r="AZ314" s="172"/>
      <c r="BA314" s="172"/>
      <c r="BB314" s="172"/>
      <c r="BC314" s="172"/>
      <c r="BD314" s="172"/>
      <c r="BE314" s="172"/>
      <c r="BF314" s="172"/>
      <c r="BG314" s="172"/>
      <c r="BH314" s="172"/>
      <c r="BI314" s="172"/>
      <c r="BJ314" s="172"/>
      <c r="BK314" s="172"/>
      <c r="BL314" s="172"/>
      <c r="BM314" s="172"/>
      <c r="BN314" s="172"/>
      <c r="BO314" s="172"/>
      <c r="BP314" s="172"/>
      <c r="BQ314" s="172"/>
      <c r="BR314" s="172"/>
      <c r="BS314" s="172"/>
      <c r="BT314" s="172"/>
      <c r="BU314" s="172"/>
      <c r="BV314" s="172"/>
      <c r="BW314" s="172"/>
      <c r="BX314" s="30" t="s">
        <v>223</v>
      </c>
      <c r="BY314" s="31"/>
      <c r="BZ314" s="31"/>
      <c r="CA314" s="31"/>
      <c r="CB314" s="31"/>
      <c r="CC314" s="31"/>
      <c r="CD314" s="31"/>
      <c r="CE314" s="79"/>
      <c r="CF314" s="79" t="s">
        <v>224</v>
      </c>
      <c r="CG314" s="123"/>
      <c r="CH314" s="123"/>
      <c r="CI314" s="123"/>
      <c r="CJ314" s="123"/>
      <c r="CK314" s="123"/>
      <c r="CL314" s="123"/>
      <c r="CM314" s="123"/>
      <c r="CN314" s="123"/>
      <c r="CO314" s="123"/>
      <c r="CP314" s="123"/>
      <c r="CQ314" s="123"/>
      <c r="CR314" s="123"/>
      <c r="CS314" s="123" t="s">
        <v>437</v>
      </c>
      <c r="CT314" s="123"/>
      <c r="CU314" s="123"/>
      <c r="CV314" s="123"/>
      <c r="CW314" s="123"/>
      <c r="CX314" s="123"/>
      <c r="CY314" s="123"/>
      <c r="CZ314" s="123"/>
      <c r="DA314" s="123"/>
      <c r="DB314" s="123"/>
      <c r="DC314" s="123"/>
      <c r="DD314" s="123"/>
      <c r="DE314" s="123"/>
      <c r="DF314" s="125"/>
      <c r="DG314" s="125"/>
      <c r="DH314" s="125"/>
      <c r="DI314" s="125"/>
      <c r="DJ314" s="125"/>
      <c r="DK314" s="125"/>
      <c r="DL314" s="125"/>
      <c r="DM314" s="125"/>
      <c r="DN314" s="125"/>
      <c r="DO314" s="125"/>
      <c r="DP314" s="125"/>
      <c r="DQ314" s="125"/>
      <c r="DR314" s="125"/>
      <c r="DS314" s="125"/>
      <c r="DT314" s="125"/>
      <c r="DU314" s="125"/>
      <c r="DV314" s="125"/>
      <c r="DW314" s="125"/>
      <c r="DX314" s="125"/>
      <c r="DY314" s="125"/>
      <c r="DZ314" s="125"/>
      <c r="EA314" s="125"/>
      <c r="EB314" s="125"/>
      <c r="EC314" s="125"/>
      <c r="ED314" s="125"/>
      <c r="EE314" s="125"/>
      <c r="EF314" s="125"/>
      <c r="EG314" s="125"/>
      <c r="EH314" s="125"/>
      <c r="EI314" s="125"/>
      <c r="EJ314" s="125"/>
      <c r="EK314" s="125"/>
      <c r="EL314" s="125"/>
      <c r="EM314" s="125"/>
      <c r="EN314" s="125"/>
      <c r="EO314" s="125"/>
      <c r="EP314" s="125"/>
      <c r="EQ314" s="125"/>
      <c r="ER314" s="125"/>
      <c r="ES314" s="88"/>
      <c r="ET314" s="89"/>
      <c r="EU314" s="89"/>
      <c r="EV314" s="89"/>
      <c r="EW314" s="89"/>
      <c r="EX314" s="89"/>
      <c r="EY314" s="89"/>
      <c r="EZ314" s="89"/>
      <c r="FA314" s="89"/>
      <c r="FB314" s="89"/>
      <c r="FC314" s="89"/>
      <c r="FD314" s="89"/>
      <c r="FE314" s="90"/>
    </row>
    <row r="315" hidden="1">
      <c r="A315" s="155" t="s">
        <v>225</v>
      </c>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c r="AM315" s="155"/>
      <c r="AN315" s="155"/>
      <c r="AO315" s="155"/>
      <c r="AP315" s="155"/>
      <c r="AQ315" s="155"/>
      <c r="AR315" s="155"/>
      <c r="AS315" s="155"/>
      <c r="AT315" s="155"/>
      <c r="AU315" s="155"/>
      <c r="AV315" s="155"/>
      <c r="AW315" s="155"/>
      <c r="AX315" s="155"/>
      <c r="AY315" s="155"/>
      <c r="AZ315" s="155"/>
      <c r="BA315" s="155"/>
      <c r="BB315" s="155"/>
      <c r="BC315" s="155"/>
      <c r="BD315" s="155"/>
      <c r="BE315" s="155"/>
      <c r="BF315" s="155"/>
      <c r="BG315" s="155"/>
      <c r="BH315" s="155"/>
      <c r="BI315" s="155"/>
      <c r="BJ315" s="155"/>
      <c r="BK315" s="155"/>
      <c r="BL315" s="155"/>
      <c r="BM315" s="155"/>
      <c r="BN315" s="155"/>
      <c r="BO315" s="155"/>
      <c r="BP315" s="155"/>
      <c r="BQ315" s="155"/>
      <c r="BR315" s="155"/>
      <c r="BS315" s="155"/>
      <c r="BT315" s="155"/>
      <c r="BU315" s="155"/>
      <c r="BV315" s="155"/>
      <c r="BW315" s="155"/>
      <c r="BX315" s="30" t="s">
        <v>226</v>
      </c>
      <c r="BY315" s="31"/>
      <c r="BZ315" s="31"/>
      <c r="CA315" s="31"/>
      <c r="CB315" s="31"/>
      <c r="CC315" s="31"/>
      <c r="CD315" s="31"/>
      <c r="CE315" s="79"/>
      <c r="CF315" s="79" t="s">
        <v>227</v>
      </c>
      <c r="CG315" s="123"/>
      <c r="CH315" s="123"/>
      <c r="CI315" s="123"/>
      <c r="CJ315" s="123"/>
      <c r="CK315" s="123"/>
      <c r="CL315" s="123"/>
      <c r="CM315" s="123"/>
      <c r="CN315" s="123"/>
      <c r="CO315" s="123"/>
      <c r="CP315" s="123"/>
      <c r="CQ315" s="123"/>
      <c r="CR315" s="123"/>
      <c r="CS315" s="123"/>
      <c r="CT315" s="123"/>
      <c r="CU315" s="123"/>
      <c r="CV315" s="123"/>
      <c r="CW315" s="123"/>
      <c r="CX315" s="123"/>
      <c r="CY315" s="123"/>
      <c r="CZ315" s="123"/>
      <c r="DA315" s="123"/>
      <c r="DB315" s="123"/>
      <c r="DC315" s="123"/>
      <c r="DD315" s="123"/>
      <c r="DE315" s="123"/>
      <c r="DF315" s="125"/>
      <c r="DG315" s="125"/>
      <c r="DH315" s="125"/>
      <c r="DI315" s="125"/>
      <c r="DJ315" s="125"/>
      <c r="DK315" s="125"/>
      <c r="DL315" s="125"/>
      <c r="DM315" s="125"/>
      <c r="DN315" s="125"/>
      <c r="DO315" s="125"/>
      <c r="DP315" s="125"/>
      <c r="DQ315" s="125"/>
      <c r="DR315" s="125"/>
      <c r="DS315" s="125"/>
      <c r="DT315" s="125"/>
      <c r="DU315" s="125"/>
      <c r="DV315" s="125"/>
      <c r="DW315" s="125"/>
      <c r="DX315" s="125"/>
      <c r="DY315" s="125"/>
      <c r="DZ315" s="125"/>
      <c r="EA315" s="125"/>
      <c r="EB315" s="125"/>
      <c r="EC315" s="125"/>
      <c r="ED315" s="125"/>
      <c r="EE315" s="125"/>
      <c r="EF315" s="125"/>
      <c r="EG315" s="125"/>
      <c r="EH315" s="125"/>
      <c r="EI315" s="125"/>
      <c r="EJ315" s="125"/>
      <c r="EK315" s="125"/>
      <c r="EL315" s="125"/>
      <c r="EM315" s="125"/>
      <c r="EN315" s="125"/>
      <c r="EO315" s="125"/>
      <c r="EP315" s="125"/>
      <c r="EQ315" s="125"/>
      <c r="ER315" s="125"/>
      <c r="ES315" s="88"/>
      <c r="ET315" s="89"/>
      <c r="EU315" s="89"/>
      <c r="EV315" s="89"/>
      <c r="EW315" s="89"/>
      <c r="EX315" s="89"/>
      <c r="EY315" s="89"/>
      <c r="EZ315" s="89"/>
      <c r="FA315" s="89"/>
      <c r="FB315" s="89"/>
      <c r="FC315" s="89"/>
      <c r="FD315" s="89"/>
      <c r="FE315" s="90"/>
    </row>
    <row r="316" hidden="1">
      <c r="A316" s="172" t="s">
        <v>344</v>
      </c>
      <c r="B316" s="172"/>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2"/>
      <c r="BR316" s="172"/>
      <c r="BS316" s="172"/>
      <c r="BT316" s="172"/>
      <c r="BU316" s="172"/>
      <c r="BV316" s="172"/>
      <c r="BW316" s="172"/>
      <c r="BX316" s="30" t="s">
        <v>226</v>
      </c>
      <c r="BY316" s="31"/>
      <c r="BZ316" s="31"/>
      <c r="CA316" s="31"/>
      <c r="CB316" s="31"/>
      <c r="CC316" s="31"/>
      <c r="CD316" s="31"/>
      <c r="CE316" s="79"/>
      <c r="CF316" s="79" t="s">
        <v>227</v>
      </c>
      <c r="CG316" s="123"/>
      <c r="CH316" s="123"/>
      <c r="CI316" s="123"/>
      <c r="CJ316" s="123"/>
      <c r="CK316" s="123"/>
      <c r="CL316" s="123"/>
      <c r="CM316" s="123"/>
      <c r="CN316" s="123"/>
      <c r="CO316" s="123"/>
      <c r="CP316" s="123"/>
      <c r="CQ316" s="123"/>
      <c r="CR316" s="123"/>
      <c r="CS316" s="123" t="s">
        <v>345</v>
      </c>
      <c r="CT316" s="123"/>
      <c r="CU316" s="123"/>
      <c r="CV316" s="123"/>
      <c r="CW316" s="123"/>
      <c r="CX316" s="123"/>
      <c r="CY316" s="123"/>
      <c r="CZ316" s="123"/>
      <c r="DA316" s="123"/>
      <c r="DB316" s="123"/>
      <c r="DC316" s="123"/>
      <c r="DD316" s="123"/>
      <c r="DE316" s="123"/>
      <c r="DF316" s="125"/>
      <c r="DG316" s="125"/>
      <c r="DH316" s="125"/>
      <c r="DI316" s="125"/>
      <c r="DJ316" s="125"/>
      <c r="DK316" s="125"/>
      <c r="DL316" s="125"/>
      <c r="DM316" s="125"/>
      <c r="DN316" s="125"/>
      <c r="DO316" s="125"/>
      <c r="DP316" s="125"/>
      <c r="DQ316" s="125"/>
      <c r="DR316" s="125"/>
      <c r="DS316" s="125"/>
      <c r="DT316" s="125"/>
      <c r="DU316" s="125"/>
      <c r="DV316" s="125"/>
      <c r="DW316" s="125"/>
      <c r="DX316" s="125"/>
      <c r="DY316" s="125"/>
      <c r="DZ316" s="125"/>
      <c r="EA316" s="125"/>
      <c r="EB316" s="125"/>
      <c r="EC316" s="125"/>
      <c r="ED316" s="125"/>
      <c r="EE316" s="125"/>
      <c r="EF316" s="125"/>
      <c r="EG316" s="125"/>
      <c r="EH316" s="125"/>
      <c r="EI316" s="125"/>
      <c r="EJ316" s="125"/>
      <c r="EK316" s="125"/>
      <c r="EL316" s="125"/>
      <c r="EM316" s="125"/>
      <c r="EN316" s="125"/>
      <c r="EO316" s="125"/>
      <c r="EP316" s="125"/>
      <c r="EQ316" s="125"/>
      <c r="ER316" s="125"/>
      <c r="ES316" s="88"/>
      <c r="ET316" s="89"/>
      <c r="EU316" s="89"/>
      <c r="EV316" s="89"/>
      <c r="EW316" s="89"/>
      <c r="EX316" s="89"/>
      <c r="EY316" s="89"/>
      <c r="EZ316" s="89"/>
      <c r="FA316" s="89"/>
      <c r="FB316" s="89"/>
      <c r="FC316" s="89"/>
      <c r="FD316" s="89"/>
      <c r="FE316" s="90"/>
    </row>
    <row r="317" hidden="1">
      <c r="A317" s="172" t="s">
        <v>398</v>
      </c>
      <c r="B317" s="172"/>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2"/>
      <c r="AL317" s="172"/>
      <c r="AM317" s="172"/>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2"/>
      <c r="BR317" s="172"/>
      <c r="BS317" s="172"/>
      <c r="BT317" s="172"/>
      <c r="BU317" s="172"/>
      <c r="BV317" s="172"/>
      <c r="BW317" s="172"/>
      <c r="BX317" s="30" t="s">
        <v>226</v>
      </c>
      <c r="BY317" s="31"/>
      <c r="BZ317" s="31"/>
      <c r="CA317" s="31"/>
      <c r="CB317" s="31"/>
      <c r="CC317" s="31"/>
      <c r="CD317" s="31"/>
      <c r="CE317" s="79"/>
      <c r="CF317" s="79" t="s">
        <v>227</v>
      </c>
      <c r="CG317" s="123"/>
      <c r="CH317" s="123"/>
      <c r="CI317" s="123"/>
      <c r="CJ317" s="123"/>
      <c r="CK317" s="123"/>
      <c r="CL317" s="123"/>
      <c r="CM317" s="123"/>
      <c r="CN317" s="123"/>
      <c r="CO317" s="123"/>
      <c r="CP317" s="123"/>
      <c r="CQ317" s="123"/>
      <c r="CR317" s="123"/>
      <c r="CS317" s="123" t="s">
        <v>399</v>
      </c>
      <c r="CT317" s="123"/>
      <c r="CU317" s="123"/>
      <c r="CV317" s="123"/>
      <c r="CW317" s="123"/>
      <c r="CX317" s="123"/>
      <c r="CY317" s="123"/>
      <c r="CZ317" s="123"/>
      <c r="DA317" s="123"/>
      <c r="DB317" s="123"/>
      <c r="DC317" s="123"/>
      <c r="DD317" s="123"/>
      <c r="DE317" s="123"/>
      <c r="DF317" s="125"/>
      <c r="DG317" s="125"/>
      <c r="DH317" s="125"/>
      <c r="DI317" s="125"/>
      <c r="DJ317" s="125"/>
      <c r="DK317" s="125"/>
      <c r="DL317" s="125"/>
      <c r="DM317" s="125"/>
      <c r="DN317" s="125"/>
      <c r="DO317" s="125"/>
      <c r="DP317" s="125"/>
      <c r="DQ317" s="125"/>
      <c r="DR317" s="125"/>
      <c r="DS317" s="125"/>
      <c r="DT317" s="125"/>
      <c r="DU317" s="125"/>
      <c r="DV317" s="125"/>
      <c r="DW317" s="125"/>
      <c r="DX317" s="125"/>
      <c r="DY317" s="125"/>
      <c r="DZ317" s="125"/>
      <c r="EA317" s="125"/>
      <c r="EB317" s="125"/>
      <c r="EC317" s="125"/>
      <c r="ED317" s="125"/>
      <c r="EE317" s="125"/>
      <c r="EF317" s="125"/>
      <c r="EG317" s="125"/>
      <c r="EH317" s="125"/>
      <c r="EI317" s="125"/>
      <c r="EJ317" s="125"/>
      <c r="EK317" s="125"/>
      <c r="EL317" s="125"/>
      <c r="EM317" s="125"/>
      <c r="EN317" s="125"/>
      <c r="EO317" s="125"/>
      <c r="EP317" s="125"/>
      <c r="EQ317" s="125"/>
      <c r="ER317" s="125"/>
      <c r="ES317" s="88"/>
      <c r="ET317" s="89"/>
      <c r="EU317" s="89"/>
      <c r="EV317" s="89"/>
      <c r="EW317" s="89"/>
      <c r="EX317" s="89"/>
      <c r="EY317" s="89"/>
      <c r="EZ317" s="89"/>
      <c r="FA317" s="89"/>
      <c r="FB317" s="89"/>
      <c r="FC317" s="89"/>
      <c r="FD317" s="89"/>
      <c r="FE317" s="90"/>
    </row>
    <row r="318" hidden="1">
      <c r="A318" s="172" t="s">
        <v>422</v>
      </c>
      <c r="B318" s="172"/>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2"/>
      <c r="AL318" s="172"/>
      <c r="AM318" s="172"/>
      <c r="AN318" s="172"/>
      <c r="AO318" s="172"/>
      <c r="AP318" s="172"/>
      <c r="AQ318" s="172"/>
      <c r="AR318" s="172"/>
      <c r="AS318" s="172"/>
      <c r="AT318" s="172"/>
      <c r="AU318" s="172"/>
      <c r="AV318" s="172"/>
      <c r="AW318" s="172"/>
      <c r="AX318" s="172"/>
      <c r="AY318" s="172"/>
      <c r="AZ318" s="172"/>
      <c r="BA318" s="172"/>
      <c r="BB318" s="172"/>
      <c r="BC318" s="172"/>
      <c r="BD318" s="172"/>
      <c r="BE318" s="172"/>
      <c r="BF318" s="172"/>
      <c r="BG318" s="172"/>
      <c r="BH318" s="172"/>
      <c r="BI318" s="172"/>
      <c r="BJ318" s="172"/>
      <c r="BK318" s="172"/>
      <c r="BL318" s="172"/>
      <c r="BM318" s="172"/>
      <c r="BN318" s="172"/>
      <c r="BO318" s="172"/>
      <c r="BP318" s="172"/>
      <c r="BQ318" s="172"/>
      <c r="BR318" s="172"/>
      <c r="BS318" s="172"/>
      <c r="BT318" s="172"/>
      <c r="BU318" s="172"/>
      <c r="BV318" s="172"/>
      <c r="BW318" s="172"/>
      <c r="BX318" s="30" t="s">
        <v>226</v>
      </c>
      <c r="BY318" s="31"/>
      <c r="BZ318" s="31"/>
      <c r="CA318" s="31"/>
      <c r="CB318" s="31"/>
      <c r="CC318" s="31"/>
      <c r="CD318" s="31"/>
      <c r="CE318" s="79"/>
      <c r="CF318" s="79" t="s">
        <v>227</v>
      </c>
      <c r="CG318" s="123"/>
      <c r="CH318" s="123"/>
      <c r="CI318" s="123"/>
      <c r="CJ318" s="123"/>
      <c r="CK318" s="123"/>
      <c r="CL318" s="123"/>
      <c r="CM318" s="123"/>
      <c r="CN318" s="123"/>
      <c r="CO318" s="123"/>
      <c r="CP318" s="123"/>
      <c r="CQ318" s="123"/>
      <c r="CR318" s="123"/>
      <c r="CS318" s="123" t="s">
        <v>397</v>
      </c>
      <c r="CT318" s="123"/>
      <c r="CU318" s="123"/>
      <c r="CV318" s="123"/>
      <c r="CW318" s="123"/>
      <c r="CX318" s="123"/>
      <c r="CY318" s="123"/>
      <c r="CZ318" s="123"/>
      <c r="DA318" s="123"/>
      <c r="DB318" s="123"/>
      <c r="DC318" s="123"/>
      <c r="DD318" s="123"/>
      <c r="DE318" s="123"/>
      <c r="DF318" s="125"/>
      <c r="DG318" s="125"/>
      <c r="DH318" s="125"/>
      <c r="DI318" s="125"/>
      <c r="DJ318" s="125"/>
      <c r="DK318" s="125"/>
      <c r="DL318" s="125"/>
      <c r="DM318" s="125"/>
      <c r="DN318" s="125"/>
      <c r="DO318" s="125"/>
      <c r="DP318" s="125"/>
      <c r="DQ318" s="125"/>
      <c r="DR318" s="125"/>
      <c r="DS318" s="125"/>
      <c r="DT318" s="125"/>
      <c r="DU318" s="125"/>
      <c r="DV318" s="125"/>
      <c r="DW318" s="125"/>
      <c r="DX318" s="125"/>
      <c r="DY318" s="125"/>
      <c r="DZ318" s="125"/>
      <c r="EA318" s="125"/>
      <c r="EB318" s="125"/>
      <c r="EC318" s="125"/>
      <c r="ED318" s="125"/>
      <c r="EE318" s="125"/>
      <c r="EF318" s="125"/>
      <c r="EG318" s="125"/>
      <c r="EH318" s="125"/>
      <c r="EI318" s="125"/>
      <c r="EJ318" s="125"/>
      <c r="EK318" s="125"/>
      <c r="EL318" s="125"/>
      <c r="EM318" s="125"/>
      <c r="EN318" s="125"/>
      <c r="EO318" s="125"/>
      <c r="EP318" s="125"/>
      <c r="EQ318" s="125"/>
      <c r="ER318" s="125"/>
      <c r="ES318" s="88"/>
      <c r="ET318" s="89"/>
      <c r="EU318" s="89"/>
      <c r="EV318" s="89"/>
      <c r="EW318" s="89"/>
      <c r="EX318" s="89"/>
      <c r="EY318" s="89"/>
      <c r="EZ318" s="89"/>
      <c r="FA318" s="89"/>
      <c r="FB318" s="89"/>
      <c r="FC318" s="89"/>
      <c r="FD318" s="89"/>
      <c r="FE318" s="90"/>
    </row>
    <row r="319" hidden="1">
      <c r="A319" s="172" t="s">
        <v>346</v>
      </c>
      <c r="B319" s="172"/>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2"/>
      <c r="AL319" s="172"/>
      <c r="AM319" s="172"/>
      <c r="AN319" s="172"/>
      <c r="AO319" s="172"/>
      <c r="AP319" s="172"/>
      <c r="AQ319" s="172"/>
      <c r="AR319" s="172"/>
      <c r="AS319" s="172"/>
      <c r="AT319" s="172"/>
      <c r="AU319" s="172"/>
      <c r="AV319" s="172"/>
      <c r="AW319" s="172"/>
      <c r="AX319" s="172"/>
      <c r="AY319" s="172"/>
      <c r="AZ319" s="172"/>
      <c r="BA319" s="172"/>
      <c r="BB319" s="172"/>
      <c r="BC319" s="172"/>
      <c r="BD319" s="172"/>
      <c r="BE319" s="172"/>
      <c r="BF319" s="172"/>
      <c r="BG319" s="172"/>
      <c r="BH319" s="172"/>
      <c r="BI319" s="172"/>
      <c r="BJ319" s="172"/>
      <c r="BK319" s="172"/>
      <c r="BL319" s="172"/>
      <c r="BM319" s="172"/>
      <c r="BN319" s="172"/>
      <c r="BO319" s="172"/>
      <c r="BP319" s="172"/>
      <c r="BQ319" s="172"/>
      <c r="BR319" s="172"/>
      <c r="BS319" s="172"/>
      <c r="BT319" s="172"/>
      <c r="BU319" s="172"/>
      <c r="BV319" s="172"/>
      <c r="BW319" s="172"/>
      <c r="BX319" s="30" t="s">
        <v>226</v>
      </c>
      <c r="BY319" s="31"/>
      <c r="BZ319" s="31"/>
      <c r="CA319" s="31"/>
      <c r="CB319" s="31"/>
      <c r="CC319" s="31"/>
      <c r="CD319" s="31"/>
      <c r="CE319" s="79"/>
      <c r="CF319" s="79" t="s">
        <v>227</v>
      </c>
      <c r="CG319" s="123"/>
      <c r="CH319" s="123"/>
      <c r="CI319" s="123"/>
      <c r="CJ319" s="123"/>
      <c r="CK319" s="123"/>
      <c r="CL319" s="123"/>
      <c r="CM319" s="123"/>
      <c r="CN319" s="123"/>
      <c r="CO319" s="123"/>
      <c r="CP319" s="123"/>
      <c r="CQ319" s="123"/>
      <c r="CR319" s="123"/>
      <c r="CS319" s="123" t="s">
        <v>340</v>
      </c>
      <c r="CT319" s="123"/>
      <c r="CU319" s="123"/>
      <c r="CV319" s="123"/>
      <c r="CW319" s="123"/>
      <c r="CX319" s="123"/>
      <c r="CY319" s="123"/>
      <c r="CZ319" s="123"/>
      <c r="DA319" s="123"/>
      <c r="DB319" s="123"/>
      <c r="DC319" s="123"/>
      <c r="DD319" s="123"/>
      <c r="DE319" s="123"/>
      <c r="DF319" s="125"/>
      <c r="DG319" s="125"/>
      <c r="DH319" s="125"/>
      <c r="DI319" s="125"/>
      <c r="DJ319" s="125"/>
      <c r="DK319" s="125"/>
      <c r="DL319" s="125"/>
      <c r="DM319" s="125"/>
      <c r="DN319" s="125"/>
      <c r="DO319" s="125"/>
      <c r="DP319" s="125"/>
      <c r="DQ319" s="125"/>
      <c r="DR319" s="125"/>
      <c r="DS319" s="125"/>
      <c r="DT319" s="125"/>
      <c r="DU319" s="125"/>
      <c r="DV319" s="125"/>
      <c r="DW319" s="125"/>
      <c r="DX319" s="125"/>
      <c r="DY319" s="125"/>
      <c r="DZ319" s="125"/>
      <c r="EA319" s="125"/>
      <c r="EB319" s="125"/>
      <c r="EC319" s="125"/>
      <c r="ED319" s="125"/>
      <c r="EE319" s="125"/>
      <c r="EF319" s="125"/>
      <c r="EG319" s="125"/>
      <c r="EH319" s="125"/>
      <c r="EI319" s="125"/>
      <c r="EJ319" s="125"/>
      <c r="EK319" s="125"/>
      <c r="EL319" s="125"/>
      <c r="EM319" s="125"/>
      <c r="EN319" s="125"/>
      <c r="EO319" s="125"/>
      <c r="EP319" s="125"/>
      <c r="EQ319" s="125"/>
      <c r="ER319" s="125"/>
      <c r="ES319" s="88"/>
      <c r="ET319" s="89"/>
      <c r="EU319" s="89"/>
      <c r="EV319" s="89"/>
      <c r="EW319" s="89"/>
      <c r="EX319" s="89"/>
      <c r="EY319" s="89"/>
      <c r="EZ319" s="89"/>
      <c r="FA319" s="89"/>
      <c r="FB319" s="89"/>
      <c r="FC319" s="89"/>
      <c r="FD319" s="89"/>
      <c r="FE319" s="90"/>
    </row>
    <row r="320" hidden="1">
      <c r="A320" s="172" t="s">
        <v>400</v>
      </c>
      <c r="B320" s="172"/>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c r="AH320" s="172"/>
      <c r="AI320" s="172"/>
      <c r="AJ320" s="172"/>
      <c r="AK320" s="172"/>
      <c r="AL320" s="172"/>
      <c r="AM320" s="172"/>
      <c r="AN320" s="172"/>
      <c r="AO320" s="172"/>
      <c r="AP320" s="172"/>
      <c r="AQ320" s="172"/>
      <c r="AR320" s="172"/>
      <c r="AS320" s="172"/>
      <c r="AT320" s="172"/>
      <c r="AU320" s="172"/>
      <c r="AV320" s="172"/>
      <c r="AW320" s="172"/>
      <c r="AX320" s="172"/>
      <c r="AY320" s="172"/>
      <c r="AZ320" s="172"/>
      <c r="BA320" s="172"/>
      <c r="BB320" s="172"/>
      <c r="BC320" s="172"/>
      <c r="BD320" s="172"/>
      <c r="BE320" s="172"/>
      <c r="BF320" s="172"/>
      <c r="BG320" s="172"/>
      <c r="BH320" s="172"/>
      <c r="BI320" s="172"/>
      <c r="BJ320" s="172"/>
      <c r="BK320" s="172"/>
      <c r="BL320" s="172"/>
      <c r="BM320" s="172"/>
      <c r="BN320" s="172"/>
      <c r="BO320" s="172"/>
      <c r="BP320" s="172"/>
      <c r="BQ320" s="172"/>
      <c r="BR320" s="172"/>
      <c r="BS320" s="172"/>
      <c r="BT320" s="172"/>
      <c r="BU320" s="172"/>
      <c r="BV320" s="172"/>
      <c r="BW320" s="172"/>
      <c r="BX320" s="30" t="s">
        <v>226</v>
      </c>
      <c r="BY320" s="31"/>
      <c r="BZ320" s="31"/>
      <c r="CA320" s="31"/>
      <c r="CB320" s="31"/>
      <c r="CC320" s="31"/>
      <c r="CD320" s="31"/>
      <c r="CE320" s="79"/>
      <c r="CF320" s="79" t="s">
        <v>227</v>
      </c>
      <c r="CG320" s="123"/>
      <c r="CH320" s="123"/>
      <c r="CI320" s="123"/>
      <c r="CJ320" s="123"/>
      <c r="CK320" s="123"/>
      <c r="CL320" s="123"/>
      <c r="CM320" s="123"/>
      <c r="CN320" s="123"/>
      <c r="CO320" s="123"/>
      <c r="CP320" s="123"/>
      <c r="CQ320" s="123"/>
      <c r="CR320" s="123"/>
      <c r="CS320" s="123" t="s">
        <v>401</v>
      </c>
      <c r="CT320" s="123"/>
      <c r="CU320" s="123"/>
      <c r="CV320" s="123"/>
      <c r="CW320" s="123"/>
      <c r="CX320" s="123"/>
      <c r="CY320" s="123"/>
      <c r="CZ320" s="123"/>
      <c r="DA320" s="123"/>
      <c r="DB320" s="123"/>
      <c r="DC320" s="123"/>
      <c r="DD320" s="123"/>
      <c r="DE320" s="123"/>
      <c r="DF320" s="125"/>
      <c r="DG320" s="125"/>
      <c r="DH320" s="125"/>
      <c r="DI320" s="125"/>
      <c r="DJ320" s="125"/>
      <c r="DK320" s="125"/>
      <c r="DL320" s="125"/>
      <c r="DM320" s="125"/>
      <c r="DN320" s="125"/>
      <c r="DO320" s="125"/>
      <c r="DP320" s="125"/>
      <c r="DQ320" s="125"/>
      <c r="DR320" s="125"/>
      <c r="DS320" s="125"/>
      <c r="DT320" s="125"/>
      <c r="DU320" s="125"/>
      <c r="DV320" s="125"/>
      <c r="DW320" s="125"/>
      <c r="DX320" s="125"/>
      <c r="DY320" s="125"/>
      <c r="DZ320" s="125"/>
      <c r="EA320" s="125"/>
      <c r="EB320" s="125"/>
      <c r="EC320" s="125"/>
      <c r="ED320" s="125"/>
      <c r="EE320" s="125"/>
      <c r="EF320" s="125"/>
      <c r="EG320" s="125"/>
      <c r="EH320" s="125"/>
      <c r="EI320" s="125"/>
      <c r="EJ320" s="125"/>
      <c r="EK320" s="125"/>
      <c r="EL320" s="125"/>
      <c r="EM320" s="125"/>
      <c r="EN320" s="125"/>
      <c r="EO320" s="125"/>
      <c r="EP320" s="125"/>
      <c r="EQ320" s="125"/>
      <c r="ER320" s="125"/>
      <c r="ES320" s="88"/>
      <c r="ET320" s="89"/>
      <c r="EU320" s="89"/>
      <c r="EV320" s="89"/>
      <c r="EW320" s="89"/>
      <c r="EX320" s="89"/>
      <c r="EY320" s="89"/>
      <c r="EZ320" s="89"/>
      <c r="FA320" s="89"/>
      <c r="FB320" s="89"/>
      <c r="FC320" s="89"/>
      <c r="FD320" s="89"/>
      <c r="FE320" s="90"/>
    </row>
    <row r="321" hidden="1">
      <c r="A321" s="172" t="s">
        <v>402</v>
      </c>
      <c r="B321" s="172"/>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2"/>
      <c r="AL321" s="172"/>
      <c r="AM321" s="172"/>
      <c r="AN321" s="172"/>
      <c r="AO321" s="172"/>
      <c r="AP321" s="172"/>
      <c r="AQ321" s="172"/>
      <c r="AR321" s="172"/>
      <c r="AS321" s="172"/>
      <c r="AT321" s="172"/>
      <c r="AU321" s="172"/>
      <c r="AV321" s="172"/>
      <c r="AW321" s="172"/>
      <c r="AX321" s="172"/>
      <c r="AY321" s="172"/>
      <c r="AZ321" s="172"/>
      <c r="BA321" s="172"/>
      <c r="BB321" s="172"/>
      <c r="BC321" s="172"/>
      <c r="BD321" s="172"/>
      <c r="BE321" s="172"/>
      <c r="BF321" s="172"/>
      <c r="BG321" s="172"/>
      <c r="BH321" s="172"/>
      <c r="BI321" s="172"/>
      <c r="BJ321" s="172"/>
      <c r="BK321" s="172"/>
      <c r="BL321" s="172"/>
      <c r="BM321" s="172"/>
      <c r="BN321" s="172"/>
      <c r="BO321" s="172"/>
      <c r="BP321" s="172"/>
      <c r="BQ321" s="172"/>
      <c r="BR321" s="172"/>
      <c r="BS321" s="172"/>
      <c r="BT321" s="172"/>
      <c r="BU321" s="172"/>
      <c r="BV321" s="172"/>
      <c r="BW321" s="172"/>
      <c r="BX321" s="30" t="s">
        <v>226</v>
      </c>
      <c r="BY321" s="31"/>
      <c r="BZ321" s="31"/>
      <c r="CA321" s="31"/>
      <c r="CB321" s="31"/>
      <c r="CC321" s="31"/>
      <c r="CD321" s="31"/>
      <c r="CE321" s="79"/>
      <c r="CF321" s="79" t="s">
        <v>227</v>
      </c>
      <c r="CG321" s="123"/>
      <c r="CH321" s="123"/>
      <c r="CI321" s="123"/>
      <c r="CJ321" s="123"/>
      <c r="CK321" s="123"/>
      <c r="CL321" s="123"/>
      <c r="CM321" s="123"/>
      <c r="CN321" s="123"/>
      <c r="CO321" s="123"/>
      <c r="CP321" s="123"/>
      <c r="CQ321" s="123"/>
      <c r="CR321" s="123"/>
      <c r="CS321" s="123" t="s">
        <v>403</v>
      </c>
      <c r="CT321" s="123"/>
      <c r="CU321" s="123"/>
      <c r="CV321" s="123"/>
      <c r="CW321" s="123"/>
      <c r="CX321" s="123"/>
      <c r="CY321" s="123"/>
      <c r="CZ321" s="123"/>
      <c r="DA321" s="123"/>
      <c r="DB321" s="123"/>
      <c r="DC321" s="123"/>
      <c r="DD321" s="123"/>
      <c r="DE321" s="123"/>
      <c r="DF321" s="125"/>
      <c r="DG321" s="125"/>
      <c r="DH321" s="125"/>
      <c r="DI321" s="125"/>
      <c r="DJ321" s="125"/>
      <c r="DK321" s="125"/>
      <c r="DL321" s="125"/>
      <c r="DM321" s="125"/>
      <c r="DN321" s="125"/>
      <c r="DO321" s="125"/>
      <c r="DP321" s="125"/>
      <c r="DQ321" s="125"/>
      <c r="DR321" s="125"/>
      <c r="DS321" s="125"/>
      <c r="DT321" s="125"/>
      <c r="DU321" s="125"/>
      <c r="DV321" s="125"/>
      <c r="DW321" s="125"/>
      <c r="DX321" s="125"/>
      <c r="DY321" s="125"/>
      <c r="DZ321" s="125"/>
      <c r="EA321" s="125"/>
      <c r="EB321" s="125"/>
      <c r="EC321" s="125"/>
      <c r="ED321" s="125"/>
      <c r="EE321" s="125"/>
      <c r="EF321" s="125"/>
      <c r="EG321" s="125"/>
      <c r="EH321" s="125"/>
      <c r="EI321" s="125"/>
      <c r="EJ321" s="125"/>
      <c r="EK321" s="125"/>
      <c r="EL321" s="125"/>
      <c r="EM321" s="125"/>
      <c r="EN321" s="125"/>
      <c r="EO321" s="125"/>
      <c r="EP321" s="125"/>
      <c r="EQ321" s="125"/>
      <c r="ER321" s="125"/>
      <c r="ES321" s="88"/>
      <c r="ET321" s="89"/>
      <c r="EU321" s="89"/>
      <c r="EV321" s="89"/>
      <c r="EW321" s="89"/>
      <c r="EX321" s="89"/>
      <c r="EY321" s="89"/>
      <c r="EZ321" s="89"/>
      <c r="FA321" s="89"/>
      <c r="FB321" s="89"/>
      <c r="FC321" s="89"/>
      <c r="FD321" s="89"/>
      <c r="FE321" s="90"/>
    </row>
    <row r="322" hidden="1">
      <c r="A322" s="172" t="s">
        <v>438</v>
      </c>
      <c r="B322" s="172"/>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c r="AH322" s="172"/>
      <c r="AI322" s="172"/>
      <c r="AJ322" s="172"/>
      <c r="AK322" s="172"/>
      <c r="AL322" s="172"/>
      <c r="AM322" s="172"/>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2"/>
      <c r="BR322" s="172"/>
      <c r="BS322" s="172"/>
      <c r="BT322" s="172"/>
      <c r="BU322" s="172"/>
      <c r="BV322" s="172"/>
      <c r="BW322" s="172"/>
      <c r="BX322" s="30" t="s">
        <v>226</v>
      </c>
      <c r="BY322" s="31"/>
      <c r="BZ322" s="31"/>
      <c r="CA322" s="31"/>
      <c r="CB322" s="31"/>
      <c r="CC322" s="31"/>
      <c r="CD322" s="31"/>
      <c r="CE322" s="79"/>
      <c r="CF322" s="79" t="s">
        <v>227</v>
      </c>
      <c r="CG322" s="123"/>
      <c r="CH322" s="123"/>
      <c r="CI322" s="123"/>
      <c r="CJ322" s="123"/>
      <c r="CK322" s="123"/>
      <c r="CL322" s="123"/>
      <c r="CM322" s="123"/>
      <c r="CN322" s="123"/>
      <c r="CO322" s="123"/>
      <c r="CP322" s="123"/>
      <c r="CQ322" s="123"/>
      <c r="CR322" s="123"/>
      <c r="CS322" s="123" t="s">
        <v>365</v>
      </c>
      <c r="CT322" s="123"/>
      <c r="CU322" s="123"/>
      <c r="CV322" s="123"/>
      <c r="CW322" s="123"/>
      <c r="CX322" s="123"/>
      <c r="CY322" s="123"/>
      <c r="CZ322" s="123"/>
      <c r="DA322" s="123"/>
      <c r="DB322" s="123"/>
      <c r="DC322" s="123"/>
      <c r="DD322" s="123"/>
      <c r="DE322" s="123"/>
      <c r="DF322" s="125"/>
      <c r="DG322" s="125"/>
      <c r="DH322" s="125"/>
      <c r="DI322" s="125"/>
      <c r="DJ322" s="125"/>
      <c r="DK322" s="125"/>
      <c r="DL322" s="125"/>
      <c r="DM322" s="125"/>
      <c r="DN322" s="125"/>
      <c r="DO322" s="125"/>
      <c r="DP322" s="125"/>
      <c r="DQ322" s="125"/>
      <c r="DR322" s="125"/>
      <c r="DS322" s="125"/>
      <c r="DT322" s="125"/>
      <c r="DU322" s="125"/>
      <c r="DV322" s="125"/>
      <c r="DW322" s="125"/>
      <c r="DX322" s="125"/>
      <c r="DY322" s="125"/>
      <c r="DZ322" s="125"/>
      <c r="EA322" s="125"/>
      <c r="EB322" s="125"/>
      <c r="EC322" s="125"/>
      <c r="ED322" s="125"/>
      <c r="EE322" s="125"/>
      <c r="EF322" s="125"/>
      <c r="EG322" s="125"/>
      <c r="EH322" s="125"/>
      <c r="EI322" s="125"/>
      <c r="EJ322" s="125"/>
      <c r="EK322" s="125"/>
      <c r="EL322" s="125"/>
      <c r="EM322" s="125"/>
      <c r="EN322" s="125"/>
      <c r="EO322" s="125"/>
      <c r="EP322" s="125"/>
      <c r="EQ322" s="125"/>
      <c r="ER322" s="125"/>
      <c r="ES322" s="88"/>
      <c r="ET322" s="89"/>
      <c r="EU322" s="89"/>
      <c r="EV322" s="89"/>
      <c r="EW322" s="89"/>
      <c r="EX322" s="89"/>
      <c r="EY322" s="89"/>
      <c r="EZ322" s="89"/>
      <c r="FA322" s="89"/>
      <c r="FB322" s="89"/>
      <c r="FC322" s="89"/>
      <c r="FD322" s="89"/>
      <c r="FE322" s="90"/>
    </row>
    <row r="323" hidden="1">
      <c r="A323" s="172" t="s">
        <v>435</v>
      </c>
      <c r="B323" s="172"/>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2"/>
      <c r="AL323" s="172"/>
      <c r="AM323" s="172"/>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2"/>
      <c r="BR323" s="172"/>
      <c r="BS323" s="172"/>
      <c r="BT323" s="172"/>
      <c r="BU323" s="172"/>
      <c r="BV323" s="172"/>
      <c r="BW323" s="172"/>
      <c r="BX323" s="30" t="s">
        <v>226</v>
      </c>
      <c r="BY323" s="31"/>
      <c r="BZ323" s="31"/>
      <c r="CA323" s="31"/>
      <c r="CB323" s="31"/>
      <c r="CC323" s="31"/>
      <c r="CD323" s="31"/>
      <c r="CE323" s="79"/>
      <c r="CF323" s="79" t="s">
        <v>227</v>
      </c>
      <c r="CG323" s="123"/>
      <c r="CH323" s="123"/>
      <c r="CI323" s="123"/>
      <c r="CJ323" s="123"/>
      <c r="CK323" s="123"/>
      <c r="CL323" s="123"/>
      <c r="CM323" s="123"/>
      <c r="CN323" s="123"/>
      <c r="CO323" s="123"/>
      <c r="CP323" s="123"/>
      <c r="CQ323" s="123"/>
      <c r="CR323" s="123"/>
      <c r="CS323" s="123" t="s">
        <v>360</v>
      </c>
      <c r="CT323" s="123"/>
      <c r="CU323" s="123"/>
      <c r="CV323" s="123"/>
      <c r="CW323" s="123"/>
      <c r="CX323" s="123"/>
      <c r="CY323" s="123"/>
      <c r="CZ323" s="123"/>
      <c r="DA323" s="123"/>
      <c r="DB323" s="123"/>
      <c r="DC323" s="123"/>
      <c r="DD323" s="123"/>
      <c r="DE323" s="123"/>
      <c r="DF323" s="125"/>
      <c r="DG323" s="125"/>
      <c r="DH323" s="125"/>
      <c r="DI323" s="125"/>
      <c r="DJ323" s="125"/>
      <c r="DK323" s="125"/>
      <c r="DL323" s="125"/>
      <c r="DM323" s="125"/>
      <c r="DN323" s="125"/>
      <c r="DO323" s="125"/>
      <c r="DP323" s="125"/>
      <c r="DQ323" s="125"/>
      <c r="DR323" s="125"/>
      <c r="DS323" s="125"/>
      <c r="DT323" s="125"/>
      <c r="DU323" s="125"/>
      <c r="DV323" s="125"/>
      <c r="DW323" s="125"/>
      <c r="DX323" s="125"/>
      <c r="DY323" s="125"/>
      <c r="DZ323" s="125"/>
      <c r="EA323" s="125"/>
      <c r="EB323" s="125"/>
      <c r="EC323" s="125"/>
      <c r="ED323" s="125"/>
      <c r="EE323" s="125"/>
      <c r="EF323" s="125"/>
      <c r="EG323" s="125"/>
      <c r="EH323" s="125"/>
      <c r="EI323" s="125"/>
      <c r="EJ323" s="125"/>
      <c r="EK323" s="125"/>
      <c r="EL323" s="125"/>
      <c r="EM323" s="125"/>
      <c r="EN323" s="125"/>
      <c r="EO323" s="125"/>
      <c r="EP323" s="125"/>
      <c r="EQ323" s="125"/>
      <c r="ER323" s="125"/>
      <c r="ES323" s="88"/>
      <c r="ET323" s="89"/>
      <c r="EU323" s="89"/>
      <c r="EV323" s="89"/>
      <c r="EW323" s="89"/>
      <c r="EX323" s="89"/>
      <c r="EY323" s="89"/>
      <c r="EZ323" s="89"/>
      <c r="FA323" s="89"/>
      <c r="FB323" s="89"/>
      <c r="FC323" s="89"/>
      <c r="FD323" s="89"/>
      <c r="FE323" s="90"/>
    </row>
    <row r="324" hidden="1">
      <c r="A324" s="172" t="s">
        <v>404</v>
      </c>
      <c r="B324" s="172"/>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2"/>
      <c r="AL324" s="172"/>
      <c r="AM324" s="172"/>
      <c r="AN324" s="172"/>
      <c r="AO324" s="172"/>
      <c r="AP324" s="172"/>
      <c r="AQ324" s="172"/>
      <c r="AR324" s="172"/>
      <c r="AS324" s="172"/>
      <c r="AT324" s="172"/>
      <c r="AU324" s="172"/>
      <c r="AV324" s="172"/>
      <c r="AW324" s="172"/>
      <c r="AX324" s="172"/>
      <c r="AY324" s="172"/>
      <c r="AZ324" s="172"/>
      <c r="BA324" s="172"/>
      <c r="BB324" s="172"/>
      <c r="BC324" s="172"/>
      <c r="BD324" s="172"/>
      <c r="BE324" s="172"/>
      <c r="BF324" s="172"/>
      <c r="BG324" s="172"/>
      <c r="BH324" s="172"/>
      <c r="BI324" s="172"/>
      <c r="BJ324" s="172"/>
      <c r="BK324" s="172"/>
      <c r="BL324" s="172"/>
      <c r="BM324" s="172"/>
      <c r="BN324" s="172"/>
      <c r="BO324" s="172"/>
      <c r="BP324" s="172"/>
      <c r="BQ324" s="172"/>
      <c r="BR324" s="172"/>
      <c r="BS324" s="172"/>
      <c r="BT324" s="172"/>
      <c r="BU324" s="172"/>
      <c r="BV324" s="172"/>
      <c r="BW324" s="172"/>
      <c r="BX324" s="30" t="s">
        <v>226</v>
      </c>
      <c r="BY324" s="31"/>
      <c r="BZ324" s="31"/>
      <c r="CA324" s="31"/>
      <c r="CB324" s="31"/>
      <c r="CC324" s="31"/>
      <c r="CD324" s="31"/>
      <c r="CE324" s="79"/>
      <c r="CF324" s="79" t="s">
        <v>227</v>
      </c>
      <c r="CG324" s="123"/>
      <c r="CH324" s="123"/>
      <c r="CI324" s="123"/>
      <c r="CJ324" s="123"/>
      <c r="CK324" s="123"/>
      <c r="CL324" s="123"/>
      <c r="CM324" s="123"/>
      <c r="CN324" s="123"/>
      <c r="CO324" s="123"/>
      <c r="CP324" s="123"/>
      <c r="CQ324" s="123"/>
      <c r="CR324" s="123"/>
      <c r="CS324" s="123" t="s">
        <v>405</v>
      </c>
      <c r="CT324" s="123"/>
      <c r="CU324" s="123"/>
      <c r="CV324" s="123"/>
      <c r="CW324" s="123"/>
      <c r="CX324" s="123"/>
      <c r="CY324" s="123"/>
      <c r="CZ324" s="123"/>
      <c r="DA324" s="123"/>
      <c r="DB324" s="123"/>
      <c r="DC324" s="123"/>
      <c r="DD324" s="123"/>
      <c r="DE324" s="123"/>
      <c r="DF324" s="125"/>
      <c r="DG324" s="125"/>
      <c r="DH324" s="125"/>
      <c r="DI324" s="125"/>
      <c r="DJ324" s="125"/>
      <c r="DK324" s="125"/>
      <c r="DL324" s="125"/>
      <c r="DM324" s="125"/>
      <c r="DN324" s="125"/>
      <c r="DO324" s="125"/>
      <c r="DP324" s="125"/>
      <c r="DQ324" s="125"/>
      <c r="DR324" s="125"/>
      <c r="DS324" s="125"/>
      <c r="DT324" s="125"/>
      <c r="DU324" s="125"/>
      <c r="DV324" s="125"/>
      <c r="DW324" s="125"/>
      <c r="DX324" s="125"/>
      <c r="DY324" s="125"/>
      <c r="DZ324" s="125"/>
      <c r="EA324" s="125"/>
      <c r="EB324" s="125"/>
      <c r="EC324" s="125"/>
      <c r="ED324" s="125"/>
      <c r="EE324" s="125"/>
      <c r="EF324" s="125"/>
      <c r="EG324" s="125"/>
      <c r="EH324" s="125"/>
      <c r="EI324" s="125"/>
      <c r="EJ324" s="125"/>
      <c r="EK324" s="125"/>
      <c r="EL324" s="125"/>
      <c r="EM324" s="125"/>
      <c r="EN324" s="125"/>
      <c r="EO324" s="125"/>
      <c r="EP324" s="125"/>
      <c r="EQ324" s="125"/>
      <c r="ER324" s="125"/>
      <c r="ES324" s="88"/>
      <c r="ET324" s="89"/>
      <c r="EU324" s="89"/>
      <c r="EV324" s="89"/>
      <c r="EW324" s="89"/>
      <c r="EX324" s="89"/>
      <c r="EY324" s="89"/>
      <c r="EZ324" s="89"/>
      <c r="FA324" s="89"/>
      <c r="FB324" s="89"/>
      <c r="FC324" s="89"/>
      <c r="FD324" s="89"/>
      <c r="FE324" s="90"/>
    </row>
    <row r="325" ht="3" hidden="1" customHeight="1">
      <c r="A325" s="172" t="s">
        <v>406</v>
      </c>
      <c r="B325" s="172"/>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2"/>
      <c r="AL325" s="172"/>
      <c r="AM325" s="172"/>
      <c r="AN325" s="172"/>
      <c r="AO325" s="172"/>
      <c r="AP325" s="172"/>
      <c r="AQ325" s="172"/>
      <c r="AR325" s="172"/>
      <c r="AS325" s="172"/>
      <c r="AT325" s="172"/>
      <c r="AU325" s="172"/>
      <c r="AV325" s="172"/>
      <c r="AW325" s="172"/>
      <c r="AX325" s="172"/>
      <c r="AY325" s="172"/>
      <c r="AZ325" s="172"/>
      <c r="BA325" s="172"/>
      <c r="BB325" s="172"/>
      <c r="BC325" s="172"/>
      <c r="BD325" s="172"/>
      <c r="BE325" s="172"/>
      <c r="BF325" s="172"/>
      <c r="BG325" s="172"/>
      <c r="BH325" s="172"/>
      <c r="BI325" s="172"/>
      <c r="BJ325" s="172"/>
      <c r="BK325" s="172"/>
      <c r="BL325" s="172"/>
      <c r="BM325" s="172"/>
      <c r="BN325" s="172"/>
      <c r="BO325" s="172"/>
      <c r="BP325" s="172"/>
      <c r="BQ325" s="172"/>
      <c r="BR325" s="172"/>
      <c r="BS325" s="172"/>
      <c r="BT325" s="172"/>
      <c r="BU325" s="172"/>
      <c r="BV325" s="172"/>
      <c r="BW325" s="172"/>
      <c r="BX325" s="30" t="s">
        <v>226</v>
      </c>
      <c r="BY325" s="31"/>
      <c r="BZ325" s="31"/>
      <c r="CA325" s="31"/>
      <c r="CB325" s="31"/>
      <c r="CC325" s="31"/>
      <c r="CD325" s="31"/>
      <c r="CE325" s="79"/>
      <c r="CF325" s="79" t="s">
        <v>227</v>
      </c>
      <c r="CG325" s="123"/>
      <c r="CH325" s="123"/>
      <c r="CI325" s="123"/>
      <c r="CJ325" s="123"/>
      <c r="CK325" s="123"/>
      <c r="CL325" s="123"/>
      <c r="CM325" s="123"/>
      <c r="CN325" s="123"/>
      <c r="CO325" s="123"/>
      <c r="CP325" s="123"/>
      <c r="CQ325" s="123"/>
      <c r="CR325" s="123"/>
      <c r="CS325" s="123" t="s">
        <v>407</v>
      </c>
      <c r="CT325" s="123"/>
      <c r="CU325" s="123"/>
      <c r="CV325" s="123"/>
      <c r="CW325" s="123"/>
      <c r="CX325" s="123"/>
      <c r="CY325" s="123"/>
      <c r="CZ325" s="123"/>
      <c r="DA325" s="123"/>
      <c r="DB325" s="123"/>
      <c r="DC325" s="123"/>
      <c r="DD325" s="123"/>
      <c r="DE325" s="123"/>
      <c r="DF325" s="125"/>
      <c r="DG325" s="125"/>
      <c r="DH325" s="125"/>
      <c r="DI325" s="125"/>
      <c r="DJ325" s="125"/>
      <c r="DK325" s="125"/>
      <c r="DL325" s="125"/>
      <c r="DM325" s="125"/>
      <c r="DN325" s="125"/>
      <c r="DO325" s="125"/>
      <c r="DP325" s="125"/>
      <c r="DQ325" s="125"/>
      <c r="DR325" s="125"/>
      <c r="DS325" s="125"/>
      <c r="DT325" s="125"/>
      <c r="DU325" s="125"/>
      <c r="DV325" s="125"/>
      <c r="DW325" s="125"/>
      <c r="DX325" s="125"/>
      <c r="DY325" s="125"/>
      <c r="DZ325" s="125"/>
      <c r="EA325" s="125"/>
      <c r="EB325" s="125"/>
      <c r="EC325" s="125"/>
      <c r="ED325" s="125"/>
      <c r="EE325" s="125"/>
      <c r="EF325" s="125"/>
      <c r="EG325" s="125"/>
      <c r="EH325" s="125"/>
      <c r="EI325" s="125"/>
      <c r="EJ325" s="125"/>
      <c r="EK325" s="125"/>
      <c r="EL325" s="125"/>
      <c r="EM325" s="125"/>
      <c r="EN325" s="125"/>
      <c r="EO325" s="125"/>
      <c r="EP325" s="125"/>
      <c r="EQ325" s="125"/>
      <c r="ER325" s="125"/>
      <c r="ES325" s="88"/>
      <c r="ET325" s="89"/>
      <c r="EU325" s="89"/>
      <c r="EV325" s="89"/>
      <c r="EW325" s="89"/>
      <c r="EX325" s="89"/>
      <c r="EY325" s="89"/>
      <c r="EZ325" s="89"/>
      <c r="FA325" s="89"/>
      <c r="FB325" s="89"/>
      <c r="FC325" s="89"/>
      <c r="FD325" s="89"/>
      <c r="FE325" s="90"/>
    </row>
    <row r="326" ht="12.75" customHeight="1">
      <c r="A326" s="172" t="s">
        <v>436</v>
      </c>
      <c r="B326" s="172"/>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2"/>
      <c r="AL326" s="172"/>
      <c r="AM326" s="172"/>
      <c r="AN326" s="172"/>
      <c r="AO326" s="172"/>
      <c r="AP326" s="172"/>
      <c r="AQ326" s="172"/>
      <c r="AR326" s="172"/>
      <c r="AS326" s="172"/>
      <c r="AT326" s="172"/>
      <c r="AU326" s="172"/>
      <c r="AV326" s="172"/>
      <c r="AW326" s="172"/>
      <c r="AX326" s="172"/>
      <c r="AY326" s="172"/>
      <c r="AZ326" s="172"/>
      <c r="BA326" s="172"/>
      <c r="BB326" s="172"/>
      <c r="BC326" s="172"/>
      <c r="BD326" s="172"/>
      <c r="BE326" s="172"/>
      <c r="BF326" s="172"/>
      <c r="BG326" s="172"/>
      <c r="BH326" s="172"/>
      <c r="BI326" s="172"/>
      <c r="BJ326" s="172"/>
      <c r="BK326" s="172"/>
      <c r="BL326" s="172"/>
      <c r="BM326" s="172"/>
      <c r="BN326" s="172"/>
      <c r="BO326" s="172"/>
      <c r="BP326" s="172"/>
      <c r="BQ326" s="172"/>
      <c r="BR326" s="172"/>
      <c r="BS326" s="172"/>
      <c r="BT326" s="172"/>
      <c r="BU326" s="172"/>
      <c r="BV326" s="172"/>
      <c r="BW326" s="172"/>
      <c r="BX326" s="30" t="s">
        <v>226</v>
      </c>
      <c r="BY326" s="31"/>
      <c r="BZ326" s="31"/>
      <c r="CA326" s="31"/>
      <c r="CB326" s="31"/>
      <c r="CC326" s="31"/>
      <c r="CD326" s="31"/>
      <c r="CE326" s="79"/>
      <c r="CF326" s="79" t="s">
        <v>227</v>
      </c>
      <c r="CG326" s="123"/>
      <c r="CH326" s="123"/>
      <c r="CI326" s="123"/>
      <c r="CJ326" s="123"/>
      <c r="CK326" s="123"/>
      <c r="CL326" s="123"/>
      <c r="CM326" s="123"/>
      <c r="CN326" s="123"/>
      <c r="CO326" s="123"/>
      <c r="CP326" s="123"/>
      <c r="CQ326" s="123"/>
      <c r="CR326" s="123"/>
      <c r="CS326" s="123" t="s">
        <v>152</v>
      </c>
      <c r="CT326" s="123"/>
      <c r="CU326" s="123"/>
      <c r="CV326" s="123"/>
      <c r="CW326" s="123"/>
      <c r="CX326" s="123"/>
      <c r="CY326" s="123"/>
      <c r="CZ326" s="123"/>
      <c r="DA326" s="123"/>
      <c r="DB326" s="123"/>
      <c r="DC326" s="123"/>
      <c r="DD326" s="123"/>
      <c r="DE326" s="123"/>
      <c r="DF326" s="125"/>
      <c r="DG326" s="125"/>
      <c r="DH326" s="125"/>
      <c r="DI326" s="125"/>
      <c r="DJ326" s="125"/>
      <c r="DK326" s="125"/>
      <c r="DL326" s="125"/>
      <c r="DM326" s="125"/>
      <c r="DN326" s="125"/>
      <c r="DO326" s="125"/>
      <c r="DP326" s="125"/>
      <c r="DQ326" s="125"/>
      <c r="DR326" s="125"/>
      <c r="DS326" s="125"/>
      <c r="DT326" s="125"/>
      <c r="DU326" s="125"/>
      <c r="DV326" s="125"/>
      <c r="DW326" s="125"/>
      <c r="DX326" s="125"/>
      <c r="DY326" s="125"/>
      <c r="DZ326" s="125"/>
      <c r="EA326" s="125"/>
      <c r="EB326" s="125"/>
      <c r="EC326" s="125"/>
      <c r="ED326" s="125"/>
      <c r="EE326" s="125"/>
      <c r="EF326" s="125"/>
      <c r="EG326" s="125"/>
      <c r="EH326" s="125"/>
      <c r="EI326" s="125"/>
      <c r="EJ326" s="125"/>
      <c r="EK326" s="125"/>
      <c r="EL326" s="125"/>
      <c r="EM326" s="125"/>
      <c r="EN326" s="125"/>
      <c r="EO326" s="125"/>
      <c r="EP326" s="125"/>
      <c r="EQ326" s="125"/>
      <c r="ER326" s="125"/>
      <c r="ES326" s="88"/>
      <c r="ET326" s="89"/>
      <c r="EU326" s="89"/>
      <c r="EV326" s="89"/>
      <c r="EW326" s="89"/>
      <c r="EX326" s="89"/>
      <c r="EY326" s="89"/>
      <c r="EZ326" s="89"/>
      <c r="FA326" s="89"/>
      <c r="FB326" s="89"/>
      <c r="FC326" s="89"/>
      <c r="FD326" s="89"/>
      <c r="FE326" s="90"/>
    </row>
    <row r="327" ht="10.5" customHeight="1">
      <c r="A327" s="172" t="s">
        <v>427</v>
      </c>
      <c r="B327" s="172"/>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2"/>
      <c r="AL327" s="172"/>
      <c r="AM327" s="172"/>
      <c r="AN327" s="172"/>
      <c r="AO327" s="172"/>
      <c r="AP327" s="172"/>
      <c r="AQ327" s="172"/>
      <c r="AR327" s="172"/>
      <c r="AS327" s="172"/>
      <c r="AT327" s="172"/>
      <c r="AU327" s="172"/>
      <c r="AV327" s="172"/>
      <c r="AW327" s="172"/>
      <c r="AX327" s="172"/>
      <c r="AY327" s="172"/>
      <c r="AZ327" s="172"/>
      <c r="BA327" s="172"/>
      <c r="BB327" s="172"/>
      <c r="BC327" s="172"/>
      <c r="BD327" s="172"/>
      <c r="BE327" s="172"/>
      <c r="BF327" s="172"/>
      <c r="BG327" s="172"/>
      <c r="BH327" s="172"/>
      <c r="BI327" s="172"/>
      <c r="BJ327" s="172"/>
      <c r="BK327" s="172"/>
      <c r="BL327" s="172"/>
      <c r="BM327" s="172"/>
      <c r="BN327" s="172"/>
      <c r="BO327" s="172"/>
      <c r="BP327" s="172"/>
      <c r="BQ327" s="172"/>
      <c r="BR327" s="172"/>
      <c r="BS327" s="172"/>
      <c r="BT327" s="172"/>
      <c r="BU327" s="172"/>
      <c r="BV327" s="172"/>
      <c r="BW327" s="172"/>
      <c r="BX327" s="30" t="s">
        <v>226</v>
      </c>
      <c r="BY327" s="31"/>
      <c r="BZ327" s="31"/>
      <c r="CA327" s="31"/>
      <c r="CB327" s="31"/>
      <c r="CC327" s="31"/>
      <c r="CD327" s="31"/>
      <c r="CE327" s="79"/>
      <c r="CF327" s="79" t="s">
        <v>227</v>
      </c>
      <c r="CG327" s="123"/>
      <c r="CH327" s="123"/>
      <c r="CI327" s="123"/>
      <c r="CJ327" s="123"/>
      <c r="CK327" s="123"/>
      <c r="CL327" s="123"/>
      <c r="CM327" s="123"/>
      <c r="CN327" s="123"/>
      <c r="CO327" s="123"/>
      <c r="CP327" s="123"/>
      <c r="CQ327" s="123"/>
      <c r="CR327" s="123"/>
      <c r="CS327" s="123" t="s">
        <v>158</v>
      </c>
      <c r="CT327" s="123"/>
      <c r="CU327" s="123"/>
      <c r="CV327" s="123"/>
      <c r="CW327" s="123"/>
      <c r="CX327" s="123"/>
      <c r="CY327" s="123"/>
      <c r="CZ327" s="123"/>
      <c r="DA327" s="123"/>
      <c r="DB327" s="123"/>
      <c r="DC327" s="123"/>
      <c r="DD327" s="123"/>
      <c r="DE327" s="123"/>
      <c r="DF327" s="125"/>
      <c r="DG327" s="125"/>
      <c r="DH327" s="125"/>
      <c r="DI327" s="125"/>
      <c r="DJ327" s="125"/>
      <c r="DK327" s="125"/>
      <c r="DL327" s="125"/>
      <c r="DM327" s="125"/>
      <c r="DN327" s="125"/>
      <c r="DO327" s="125"/>
      <c r="DP327" s="125"/>
      <c r="DQ327" s="125"/>
      <c r="DR327" s="125"/>
      <c r="DS327" s="125"/>
      <c r="DT327" s="125"/>
      <c r="DU327" s="125"/>
      <c r="DV327" s="125"/>
      <c r="DW327" s="125"/>
      <c r="DX327" s="125"/>
      <c r="DY327" s="125"/>
      <c r="DZ327" s="125"/>
      <c r="EA327" s="125"/>
      <c r="EB327" s="125"/>
      <c r="EC327" s="125"/>
      <c r="ED327" s="125"/>
      <c r="EE327" s="125"/>
      <c r="EF327" s="125"/>
      <c r="EG327" s="125"/>
      <c r="EH327" s="125"/>
      <c r="EI327" s="125"/>
      <c r="EJ327" s="125"/>
      <c r="EK327" s="125"/>
      <c r="EL327" s="125"/>
      <c r="EM327" s="125"/>
      <c r="EN327" s="125"/>
      <c r="EO327" s="125"/>
      <c r="EP327" s="125"/>
      <c r="EQ327" s="125"/>
      <c r="ER327" s="125"/>
      <c r="ES327" s="88"/>
      <c r="ET327" s="89"/>
      <c r="EU327" s="89"/>
      <c r="EV327" s="89"/>
      <c r="EW327" s="89"/>
      <c r="EX327" s="89"/>
      <c r="EY327" s="89"/>
      <c r="EZ327" s="89"/>
      <c r="FA327" s="89"/>
      <c r="FB327" s="89"/>
      <c r="FC327" s="89"/>
      <c r="FD327" s="89"/>
      <c r="FE327" s="90"/>
    </row>
    <row r="328" hidden="1">
      <c r="A328" s="195" t="s">
        <v>228</v>
      </c>
      <c r="B328" s="196"/>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c r="AA328" s="196"/>
      <c r="AB328" s="196"/>
      <c r="AC328" s="196"/>
      <c r="AD328" s="196"/>
      <c r="AE328" s="196"/>
      <c r="AF328" s="196"/>
      <c r="AG328" s="196"/>
      <c r="AH328" s="196"/>
      <c r="AI328" s="196"/>
      <c r="AJ328" s="196"/>
      <c r="AK328" s="196"/>
      <c r="AL328" s="196"/>
      <c r="AM328" s="196"/>
      <c r="AN328" s="196"/>
      <c r="AO328" s="196"/>
      <c r="AP328" s="196"/>
      <c r="AQ328" s="196"/>
      <c r="AR328" s="196"/>
      <c r="AS328" s="196"/>
      <c r="AT328" s="196"/>
      <c r="AU328" s="196"/>
      <c r="AV328" s="196"/>
      <c r="AW328" s="196"/>
      <c r="AX328" s="196"/>
      <c r="AY328" s="196"/>
      <c r="AZ328" s="196"/>
      <c r="BA328" s="196"/>
      <c r="BB328" s="196"/>
      <c r="BC328" s="196"/>
      <c r="BD328" s="196"/>
      <c r="BE328" s="196"/>
      <c r="BF328" s="196"/>
      <c r="BG328" s="196"/>
      <c r="BH328" s="196"/>
      <c r="BI328" s="196"/>
      <c r="BJ328" s="196"/>
      <c r="BK328" s="196"/>
      <c r="BL328" s="196"/>
      <c r="BM328" s="196"/>
      <c r="BN328" s="196"/>
      <c r="BO328" s="196"/>
      <c r="BP328" s="196"/>
      <c r="BQ328" s="196"/>
      <c r="BR328" s="196"/>
      <c r="BS328" s="196"/>
      <c r="BT328" s="196"/>
      <c r="BU328" s="196"/>
      <c r="BV328" s="196"/>
      <c r="BW328" s="196"/>
      <c r="BX328" s="30" t="s">
        <v>229</v>
      </c>
      <c r="BY328" s="31"/>
      <c r="BZ328" s="31"/>
      <c r="CA328" s="31"/>
      <c r="CB328" s="31"/>
      <c r="CC328" s="31"/>
      <c r="CD328" s="31"/>
      <c r="CE328" s="79"/>
      <c r="CF328" s="79" t="s">
        <v>230</v>
      </c>
      <c r="CG328" s="123"/>
      <c r="CH328" s="123"/>
      <c r="CI328" s="123"/>
      <c r="CJ328" s="123"/>
      <c r="CK328" s="123"/>
      <c r="CL328" s="123"/>
      <c r="CM328" s="123"/>
      <c r="CN328" s="123"/>
      <c r="CO328" s="123"/>
      <c r="CP328" s="123"/>
      <c r="CQ328" s="123"/>
      <c r="CR328" s="123"/>
      <c r="CS328" s="123"/>
      <c r="CT328" s="123"/>
      <c r="CU328" s="123"/>
      <c r="CV328" s="123"/>
      <c r="CW328" s="123"/>
      <c r="CX328" s="123"/>
      <c r="CY328" s="123"/>
      <c r="CZ328" s="123"/>
      <c r="DA328" s="123"/>
      <c r="DB328" s="123"/>
      <c r="DC328" s="123"/>
      <c r="DD328" s="123"/>
      <c r="DE328" s="123"/>
      <c r="DF328" s="125">
        <f>SUM(DF329:DR333)</f>
        <v>0</v>
      </c>
      <c r="DG328" s="125"/>
      <c r="DH328" s="125"/>
      <c r="DI328" s="125"/>
      <c r="DJ328" s="125"/>
      <c r="DK328" s="125"/>
      <c r="DL328" s="125"/>
      <c r="DM328" s="125"/>
      <c r="DN328" s="125"/>
      <c r="DO328" s="125"/>
      <c r="DP328" s="125"/>
      <c r="DQ328" s="125"/>
      <c r="DR328" s="125"/>
      <c r="DS328" s="125">
        <f>SUM(DS329:EE333)</f>
        <v>0</v>
      </c>
      <c r="DT328" s="125"/>
      <c r="DU328" s="125"/>
      <c r="DV328" s="125"/>
      <c r="DW328" s="125"/>
      <c r="DX328" s="125"/>
      <c r="DY328" s="125"/>
      <c r="DZ328" s="125"/>
      <c r="EA328" s="125"/>
      <c r="EB328" s="125"/>
      <c r="EC328" s="125"/>
      <c r="ED328" s="125"/>
      <c r="EE328" s="125"/>
      <c r="EF328" s="125">
        <f>SUM(EF329:ER333)</f>
        <v>0</v>
      </c>
      <c r="EG328" s="125"/>
      <c r="EH328" s="125"/>
      <c r="EI328" s="125"/>
      <c r="EJ328" s="125"/>
      <c r="EK328" s="125"/>
      <c r="EL328" s="125"/>
      <c r="EM328" s="125"/>
      <c r="EN328" s="125"/>
      <c r="EO328" s="125"/>
      <c r="EP328" s="125"/>
      <c r="EQ328" s="125"/>
      <c r="ER328" s="125"/>
      <c r="ES328" s="88"/>
      <c r="ET328" s="89"/>
      <c r="EU328" s="89"/>
      <c r="EV328" s="89"/>
      <c r="EW328" s="89"/>
      <c r="EX328" s="89"/>
      <c r="EY328" s="89"/>
      <c r="EZ328" s="89"/>
      <c r="FA328" s="89"/>
      <c r="FB328" s="89"/>
      <c r="FC328" s="89"/>
      <c r="FD328" s="89"/>
      <c r="FE328" s="90"/>
    </row>
    <row r="329" hidden="1">
      <c r="A329" s="100" t="s">
        <v>335</v>
      </c>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1"/>
      <c r="BU329" s="101"/>
      <c r="BV329" s="101"/>
      <c r="BW329" s="101"/>
      <c r="BX329" s="30" t="s">
        <v>229</v>
      </c>
      <c r="BY329" s="31"/>
      <c r="BZ329" s="31"/>
      <c r="CA329" s="31"/>
      <c r="CB329" s="31"/>
      <c r="CC329" s="31"/>
      <c r="CD329" s="31"/>
      <c r="CE329" s="79"/>
      <c r="CF329" s="79" t="s">
        <v>230</v>
      </c>
      <c r="CG329" s="123"/>
      <c r="CH329" s="123"/>
      <c r="CI329" s="123"/>
      <c r="CJ329" s="123"/>
      <c r="CK329" s="123"/>
      <c r="CL329" s="123"/>
      <c r="CM329" s="123"/>
      <c r="CN329" s="123"/>
      <c r="CO329" s="123"/>
      <c r="CP329" s="123"/>
      <c r="CQ329" s="123"/>
      <c r="CR329" s="123"/>
      <c r="CS329" s="123" t="s">
        <v>336</v>
      </c>
      <c r="CT329" s="123"/>
      <c r="CU329" s="123"/>
      <c r="CV329" s="123"/>
      <c r="CW329" s="123"/>
      <c r="CX329" s="123"/>
      <c r="CY329" s="123"/>
      <c r="CZ329" s="123"/>
      <c r="DA329" s="123"/>
      <c r="DB329" s="123"/>
      <c r="DC329" s="123"/>
      <c r="DD329" s="123"/>
      <c r="DE329" s="123"/>
      <c r="DF329" s="125"/>
      <c r="DG329" s="125"/>
      <c r="DH329" s="125"/>
      <c r="DI329" s="125"/>
      <c r="DJ329" s="125"/>
      <c r="DK329" s="125"/>
      <c r="DL329" s="125"/>
      <c r="DM329" s="125"/>
      <c r="DN329" s="125"/>
      <c r="DO329" s="125"/>
      <c r="DP329" s="125"/>
      <c r="DQ329" s="125"/>
      <c r="DR329" s="125"/>
      <c r="DS329" s="125"/>
      <c r="DT329" s="125"/>
      <c r="DU329" s="125"/>
      <c r="DV329" s="125"/>
      <c r="DW329" s="125"/>
      <c r="DX329" s="125"/>
      <c r="DY329" s="125"/>
      <c r="DZ329" s="125"/>
      <c r="EA329" s="125"/>
      <c r="EB329" s="125"/>
      <c r="EC329" s="125"/>
      <c r="ED329" s="125"/>
      <c r="EE329" s="125"/>
      <c r="EF329" s="125"/>
      <c r="EG329" s="125"/>
      <c r="EH329" s="125"/>
      <c r="EI329" s="125"/>
      <c r="EJ329" s="125"/>
      <c r="EK329" s="125"/>
      <c r="EL329" s="125"/>
      <c r="EM329" s="125"/>
      <c r="EN329" s="125"/>
      <c r="EO329" s="125"/>
      <c r="EP329" s="125"/>
      <c r="EQ329" s="125"/>
      <c r="ER329" s="125"/>
      <c r="ES329" s="88"/>
      <c r="ET329" s="89"/>
      <c r="EU329" s="89"/>
      <c r="EV329" s="89"/>
      <c r="EW329" s="89"/>
      <c r="EX329" s="89"/>
      <c r="EY329" s="89"/>
      <c r="EZ329" s="89"/>
      <c r="FA329" s="89"/>
      <c r="FB329" s="89"/>
      <c r="FC329" s="89"/>
      <c r="FD329" s="89"/>
      <c r="FE329" s="90"/>
    </row>
    <row r="330" hidden="1">
      <c r="A330" s="100" t="s">
        <v>439</v>
      </c>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01"/>
      <c r="BI330" s="101"/>
      <c r="BJ330" s="101"/>
      <c r="BK330" s="101"/>
      <c r="BL330" s="101"/>
      <c r="BM330" s="101"/>
      <c r="BN330" s="101"/>
      <c r="BO330" s="101"/>
      <c r="BP330" s="101"/>
      <c r="BQ330" s="101"/>
      <c r="BR330" s="101"/>
      <c r="BS330" s="101"/>
      <c r="BT330" s="101"/>
      <c r="BU330" s="101"/>
      <c r="BV330" s="101"/>
      <c r="BW330" s="101"/>
      <c r="BX330" s="30" t="s">
        <v>229</v>
      </c>
      <c r="BY330" s="31"/>
      <c r="BZ330" s="31"/>
      <c r="CA330" s="31"/>
      <c r="CB330" s="31"/>
      <c r="CC330" s="31"/>
      <c r="CD330" s="31"/>
      <c r="CE330" s="79"/>
      <c r="CF330" s="79" t="s">
        <v>230</v>
      </c>
      <c r="CG330" s="123"/>
      <c r="CH330" s="123"/>
      <c r="CI330" s="123"/>
      <c r="CJ330" s="123"/>
      <c r="CK330" s="123"/>
      <c r="CL330" s="123"/>
      <c r="CM330" s="123"/>
      <c r="CN330" s="123"/>
      <c r="CO330" s="123"/>
      <c r="CP330" s="123"/>
      <c r="CQ330" s="123"/>
      <c r="CR330" s="123"/>
      <c r="CS330" s="126">
        <v>220</v>
      </c>
      <c r="CT330" s="126"/>
      <c r="CU330" s="126"/>
      <c r="CV330" s="126"/>
      <c r="CW330" s="126"/>
      <c r="CX330" s="126"/>
      <c r="CY330" s="126"/>
      <c r="CZ330" s="126"/>
      <c r="DA330" s="126"/>
      <c r="DB330" s="126"/>
      <c r="DC330" s="126"/>
      <c r="DD330" s="126"/>
      <c r="DE330" s="126"/>
      <c r="DF330" s="125"/>
      <c r="DG330" s="125"/>
      <c r="DH330" s="125"/>
      <c r="DI330" s="125"/>
      <c r="DJ330" s="125"/>
      <c r="DK330" s="125"/>
      <c r="DL330" s="125"/>
      <c r="DM330" s="125"/>
      <c r="DN330" s="125"/>
      <c r="DO330" s="125"/>
      <c r="DP330" s="125"/>
      <c r="DQ330" s="125"/>
      <c r="DR330" s="125"/>
      <c r="DS330" s="125"/>
      <c r="DT330" s="125"/>
      <c r="DU330" s="125"/>
      <c r="DV330" s="125"/>
      <c r="DW330" s="125"/>
      <c r="DX330" s="125"/>
      <c r="DY330" s="125"/>
      <c r="DZ330" s="125"/>
      <c r="EA330" s="125"/>
      <c r="EB330" s="125"/>
      <c r="EC330" s="125"/>
      <c r="ED330" s="125"/>
      <c r="EE330" s="125"/>
      <c r="EF330" s="125"/>
      <c r="EG330" s="125"/>
      <c r="EH330" s="125"/>
      <c r="EI330" s="125"/>
      <c r="EJ330" s="125"/>
      <c r="EK330" s="125"/>
      <c r="EL330" s="125"/>
      <c r="EM330" s="125"/>
      <c r="EN330" s="125"/>
      <c r="EO330" s="125"/>
      <c r="EP330" s="125"/>
      <c r="EQ330" s="125"/>
      <c r="ER330" s="125"/>
      <c r="ES330" s="88"/>
      <c r="ET330" s="89"/>
      <c r="EU330" s="89"/>
      <c r="EV330" s="89"/>
      <c r="EW330" s="89"/>
      <c r="EX330" s="89"/>
      <c r="EY330" s="89"/>
      <c r="EZ330" s="89"/>
      <c r="FA330" s="89"/>
      <c r="FB330" s="89"/>
      <c r="FC330" s="89"/>
      <c r="FD330" s="89"/>
      <c r="FE330" s="90"/>
    </row>
    <row r="331" hidden="1">
      <c r="A331" s="100" t="s">
        <v>392</v>
      </c>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1"/>
      <c r="AW331" s="101"/>
      <c r="AX331" s="101"/>
      <c r="AY331" s="101"/>
      <c r="AZ331" s="101"/>
      <c r="BA331" s="101"/>
      <c r="BB331" s="101"/>
      <c r="BC331" s="101"/>
      <c r="BD331" s="101"/>
      <c r="BE331" s="101"/>
      <c r="BF331" s="101"/>
      <c r="BG331" s="101"/>
      <c r="BH331" s="101"/>
      <c r="BI331" s="101"/>
      <c r="BJ331" s="101"/>
      <c r="BK331" s="101"/>
      <c r="BL331" s="101"/>
      <c r="BM331" s="101"/>
      <c r="BN331" s="101"/>
      <c r="BO331" s="101"/>
      <c r="BP331" s="101"/>
      <c r="BQ331" s="101"/>
      <c r="BR331" s="101"/>
      <c r="BS331" s="101"/>
      <c r="BT331" s="101"/>
      <c r="BU331" s="101"/>
      <c r="BV331" s="101"/>
      <c r="BW331" s="101"/>
      <c r="BX331" s="30" t="s">
        <v>229</v>
      </c>
      <c r="BY331" s="31"/>
      <c r="BZ331" s="31"/>
      <c r="CA331" s="31"/>
      <c r="CB331" s="31"/>
      <c r="CC331" s="31"/>
      <c r="CD331" s="31"/>
      <c r="CE331" s="79"/>
      <c r="CF331" s="79" t="s">
        <v>230</v>
      </c>
      <c r="CG331" s="123"/>
      <c r="CH331" s="123"/>
      <c r="CI331" s="123"/>
      <c r="CJ331" s="123"/>
      <c r="CK331" s="123"/>
      <c r="CL331" s="123"/>
      <c r="CM331" s="123"/>
      <c r="CN331" s="123"/>
      <c r="CO331" s="123"/>
      <c r="CP331" s="123"/>
      <c r="CQ331" s="123"/>
      <c r="CR331" s="123"/>
      <c r="CS331" s="126">
        <v>290</v>
      </c>
      <c r="CT331" s="126"/>
      <c r="CU331" s="126"/>
      <c r="CV331" s="126"/>
      <c r="CW331" s="126"/>
      <c r="CX331" s="126"/>
      <c r="CY331" s="126"/>
      <c r="CZ331" s="126"/>
      <c r="DA331" s="126"/>
      <c r="DB331" s="126"/>
      <c r="DC331" s="126"/>
      <c r="DD331" s="126"/>
      <c r="DE331" s="126"/>
      <c r="DF331" s="125"/>
      <c r="DG331" s="125"/>
      <c r="DH331" s="125"/>
      <c r="DI331" s="125"/>
      <c r="DJ331" s="125"/>
      <c r="DK331" s="125"/>
      <c r="DL331" s="125"/>
      <c r="DM331" s="125"/>
      <c r="DN331" s="125"/>
      <c r="DO331" s="125"/>
      <c r="DP331" s="125"/>
      <c r="DQ331" s="125"/>
      <c r="DR331" s="125"/>
      <c r="DS331" s="125"/>
      <c r="DT331" s="125"/>
      <c r="DU331" s="125"/>
      <c r="DV331" s="125"/>
      <c r="DW331" s="125"/>
      <c r="DX331" s="125"/>
      <c r="DY331" s="125"/>
      <c r="DZ331" s="125"/>
      <c r="EA331" s="125"/>
      <c r="EB331" s="125"/>
      <c r="EC331" s="125"/>
      <c r="ED331" s="125"/>
      <c r="EE331" s="125"/>
      <c r="EF331" s="125"/>
      <c r="EG331" s="125"/>
      <c r="EH331" s="125"/>
      <c r="EI331" s="125"/>
      <c r="EJ331" s="125"/>
      <c r="EK331" s="125"/>
      <c r="EL331" s="125"/>
      <c r="EM331" s="125"/>
      <c r="EN331" s="125"/>
      <c r="EO331" s="125"/>
      <c r="EP331" s="125"/>
      <c r="EQ331" s="125"/>
      <c r="ER331" s="125"/>
      <c r="ES331" s="88"/>
      <c r="ET331" s="89"/>
      <c r="EU331" s="89"/>
      <c r="EV331" s="89"/>
      <c r="EW331" s="89"/>
      <c r="EX331" s="89"/>
      <c r="EY331" s="89"/>
      <c r="EZ331" s="89"/>
      <c r="FA331" s="89"/>
      <c r="FB331" s="89"/>
      <c r="FC331" s="89"/>
      <c r="FD331" s="89"/>
      <c r="FE331" s="90"/>
    </row>
    <row r="332" ht="11.25" hidden="1" customHeight="1">
      <c r="A332" s="100" t="s">
        <v>406</v>
      </c>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1"/>
      <c r="BI332" s="101"/>
      <c r="BJ332" s="101"/>
      <c r="BK332" s="101"/>
      <c r="BL332" s="101"/>
      <c r="BM332" s="101"/>
      <c r="BN332" s="101"/>
      <c r="BO332" s="101"/>
      <c r="BP332" s="101"/>
      <c r="BQ332" s="101"/>
      <c r="BR332" s="101"/>
      <c r="BS332" s="101"/>
      <c r="BT332" s="101"/>
      <c r="BU332" s="101"/>
      <c r="BV332" s="101"/>
      <c r="BW332" s="101"/>
      <c r="BX332" s="30" t="s">
        <v>229</v>
      </c>
      <c r="BY332" s="31"/>
      <c r="BZ332" s="31"/>
      <c r="CA332" s="31"/>
      <c r="CB332" s="31"/>
      <c r="CC332" s="31"/>
      <c r="CD332" s="31"/>
      <c r="CE332" s="79"/>
      <c r="CF332" s="79" t="s">
        <v>230</v>
      </c>
      <c r="CG332" s="123"/>
      <c r="CH332" s="123"/>
      <c r="CI332" s="123"/>
      <c r="CJ332" s="123"/>
      <c r="CK332" s="123"/>
      <c r="CL332" s="123"/>
      <c r="CM332" s="123"/>
      <c r="CN332" s="123"/>
      <c r="CO332" s="123"/>
      <c r="CP332" s="123"/>
      <c r="CQ332" s="123"/>
      <c r="CR332" s="123"/>
      <c r="CS332" s="126">
        <v>310</v>
      </c>
      <c r="CT332" s="126"/>
      <c r="CU332" s="126"/>
      <c r="CV332" s="126"/>
      <c r="CW332" s="126"/>
      <c r="CX332" s="126"/>
      <c r="CY332" s="126"/>
      <c r="CZ332" s="126"/>
      <c r="DA332" s="126"/>
      <c r="DB332" s="126"/>
      <c r="DC332" s="126"/>
      <c r="DD332" s="126"/>
      <c r="DE332" s="126"/>
      <c r="DF332" s="125"/>
      <c r="DG332" s="125"/>
      <c r="DH332" s="125"/>
      <c r="DI332" s="125"/>
      <c r="DJ332" s="125"/>
      <c r="DK332" s="125"/>
      <c r="DL332" s="125"/>
      <c r="DM332" s="125"/>
      <c r="DN332" s="125"/>
      <c r="DO332" s="125"/>
      <c r="DP332" s="125"/>
      <c r="DQ332" s="125"/>
      <c r="DR332" s="125"/>
      <c r="DS332" s="125"/>
      <c r="DT332" s="125"/>
      <c r="DU332" s="125"/>
      <c r="DV332" s="125"/>
      <c r="DW332" s="125"/>
      <c r="DX332" s="125"/>
      <c r="DY332" s="125"/>
      <c r="DZ332" s="125"/>
      <c r="EA332" s="125"/>
      <c r="EB332" s="125"/>
      <c r="EC332" s="125"/>
      <c r="ED332" s="125"/>
      <c r="EE332" s="125"/>
      <c r="EF332" s="125"/>
      <c r="EG332" s="125"/>
      <c r="EH332" s="125"/>
      <c r="EI332" s="125"/>
      <c r="EJ332" s="125"/>
      <c r="EK332" s="125"/>
      <c r="EL332" s="125"/>
      <c r="EM332" s="125"/>
      <c r="EN332" s="125"/>
      <c r="EO332" s="125"/>
      <c r="EP332" s="125"/>
      <c r="EQ332" s="125"/>
      <c r="ER332" s="125"/>
      <c r="ES332" s="88"/>
      <c r="ET332" s="89"/>
      <c r="EU332" s="89"/>
      <c r="EV332" s="89"/>
      <c r="EW332" s="89"/>
      <c r="EX332" s="89"/>
      <c r="EY332" s="89"/>
      <c r="EZ332" s="89"/>
      <c r="FA332" s="89"/>
      <c r="FB332" s="89"/>
      <c r="FC332" s="89"/>
      <c r="FD332" s="89"/>
      <c r="FE332" s="90"/>
    </row>
    <row r="333" ht="11.25" customHeight="1">
      <c r="A333" s="100" t="s">
        <v>427</v>
      </c>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c r="BF333" s="100"/>
      <c r="BG333" s="100"/>
      <c r="BH333" s="100"/>
      <c r="BI333" s="100"/>
      <c r="BJ333" s="100"/>
      <c r="BK333" s="100"/>
      <c r="BL333" s="100"/>
      <c r="BM333" s="100"/>
      <c r="BN333" s="100"/>
      <c r="BO333" s="100"/>
      <c r="BP333" s="100"/>
      <c r="BQ333" s="100"/>
      <c r="BR333" s="100"/>
      <c r="BS333" s="100"/>
      <c r="BT333" s="100"/>
      <c r="BU333" s="100"/>
      <c r="BV333" s="100"/>
      <c r="BW333" s="100"/>
      <c r="BX333" s="30" t="s">
        <v>229</v>
      </c>
      <c r="BY333" s="31"/>
      <c r="BZ333" s="31"/>
      <c r="CA333" s="31"/>
      <c r="CB333" s="31"/>
      <c r="CC333" s="31"/>
      <c r="CD333" s="31"/>
      <c r="CE333" s="79"/>
      <c r="CF333" s="79" t="s">
        <v>230</v>
      </c>
      <c r="CG333" s="123"/>
      <c r="CH333" s="123"/>
      <c r="CI333" s="123"/>
      <c r="CJ333" s="123"/>
      <c r="CK333" s="123"/>
      <c r="CL333" s="123"/>
      <c r="CM333" s="123"/>
      <c r="CN333" s="123"/>
      <c r="CO333" s="123"/>
      <c r="CP333" s="123"/>
      <c r="CQ333" s="123"/>
      <c r="CR333" s="123"/>
      <c r="CS333" s="126">
        <v>340</v>
      </c>
      <c r="CT333" s="126"/>
      <c r="CU333" s="126"/>
      <c r="CV333" s="126"/>
      <c r="CW333" s="126"/>
      <c r="CX333" s="126"/>
      <c r="CY333" s="126"/>
      <c r="CZ333" s="126"/>
      <c r="DA333" s="126"/>
      <c r="DB333" s="126"/>
      <c r="DC333" s="126"/>
      <c r="DD333" s="126"/>
      <c r="DE333" s="126"/>
      <c r="DF333" s="125"/>
      <c r="DG333" s="125"/>
      <c r="DH333" s="125"/>
      <c r="DI333" s="125"/>
      <c r="DJ333" s="125"/>
      <c r="DK333" s="125"/>
      <c r="DL333" s="125"/>
      <c r="DM333" s="125"/>
      <c r="DN333" s="125"/>
      <c r="DO333" s="125"/>
      <c r="DP333" s="125"/>
      <c r="DQ333" s="125"/>
      <c r="DR333" s="125"/>
      <c r="DS333" s="125"/>
      <c r="DT333" s="125"/>
      <c r="DU333" s="125"/>
      <c r="DV333" s="125"/>
      <c r="DW333" s="125"/>
      <c r="DX333" s="125"/>
      <c r="DY333" s="125"/>
      <c r="DZ333" s="125"/>
      <c r="EA333" s="125"/>
      <c r="EB333" s="125"/>
      <c r="EC333" s="125"/>
      <c r="ED333" s="125"/>
      <c r="EE333" s="125"/>
      <c r="EF333" s="125"/>
      <c r="EG333" s="125"/>
      <c r="EH333" s="125"/>
      <c r="EI333" s="125"/>
      <c r="EJ333" s="125"/>
      <c r="EK333" s="125"/>
      <c r="EL333" s="125"/>
      <c r="EM333" s="125"/>
      <c r="EN333" s="125"/>
      <c r="EO333" s="125"/>
      <c r="EP333" s="125"/>
      <c r="EQ333" s="125"/>
      <c r="ER333" s="125"/>
      <c r="ES333" s="88"/>
      <c r="ET333" s="89"/>
      <c r="EU333" s="89"/>
      <c r="EV333" s="89"/>
      <c r="EW333" s="89"/>
      <c r="EX333" s="89"/>
      <c r="EY333" s="89"/>
      <c r="EZ333" s="89"/>
      <c r="FA333" s="89"/>
      <c r="FB333" s="89"/>
      <c r="FC333" s="89"/>
      <c r="FD333" s="89"/>
      <c r="FE333" s="90"/>
    </row>
    <row r="334" ht="11.25" customHeight="1">
      <c r="A334" s="91" t="s">
        <v>231</v>
      </c>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c r="BI334" s="91"/>
      <c r="BJ334" s="91"/>
      <c r="BK334" s="91"/>
      <c r="BL334" s="91"/>
      <c r="BM334" s="91"/>
      <c r="BN334" s="91"/>
      <c r="BO334" s="91"/>
      <c r="BP334" s="91"/>
      <c r="BQ334" s="91"/>
      <c r="BR334" s="91"/>
      <c r="BS334" s="91"/>
      <c r="BT334" s="91"/>
      <c r="BU334" s="91"/>
      <c r="BV334" s="91"/>
      <c r="BW334" s="91"/>
      <c r="BX334" s="92" t="s">
        <v>232</v>
      </c>
      <c r="BY334" s="93"/>
      <c r="BZ334" s="93"/>
      <c r="CA334" s="93"/>
      <c r="CB334" s="93"/>
      <c r="CC334" s="93"/>
      <c r="CD334" s="93"/>
      <c r="CE334" s="94"/>
      <c r="CF334" s="94" t="s">
        <v>233</v>
      </c>
      <c r="CG334" s="159"/>
      <c r="CH334" s="159"/>
      <c r="CI334" s="159"/>
      <c r="CJ334" s="159"/>
      <c r="CK334" s="159"/>
      <c r="CL334" s="159"/>
      <c r="CM334" s="159"/>
      <c r="CN334" s="159"/>
      <c r="CO334" s="159"/>
      <c r="CP334" s="159"/>
      <c r="CQ334" s="159"/>
      <c r="CR334" s="159"/>
      <c r="CS334" s="123"/>
      <c r="CT334" s="123"/>
      <c r="CU334" s="123"/>
      <c r="CV334" s="123"/>
      <c r="CW334" s="123"/>
      <c r="CX334" s="123"/>
      <c r="CY334" s="123"/>
      <c r="CZ334" s="123"/>
      <c r="DA334" s="123"/>
      <c r="DB334" s="123"/>
      <c r="DC334" s="123"/>
      <c r="DD334" s="123"/>
      <c r="DE334" s="123"/>
      <c r="DF334" s="126"/>
      <c r="DG334" s="126"/>
      <c r="DH334" s="126"/>
      <c r="DI334" s="126"/>
      <c r="DJ334" s="126"/>
      <c r="DK334" s="126"/>
      <c r="DL334" s="126"/>
      <c r="DM334" s="126"/>
      <c r="DN334" s="126"/>
      <c r="DO334" s="126"/>
      <c r="DP334" s="126"/>
      <c r="DQ334" s="126"/>
      <c r="DR334" s="126"/>
      <c r="DS334" s="126"/>
      <c r="DT334" s="126"/>
      <c r="DU334" s="126"/>
      <c r="DV334" s="126"/>
      <c r="DW334" s="126"/>
      <c r="DX334" s="126"/>
      <c r="DY334" s="126"/>
      <c r="DZ334" s="126"/>
      <c r="EA334" s="126"/>
      <c r="EB334" s="126"/>
      <c r="EC334" s="126"/>
      <c r="ED334" s="126"/>
      <c r="EE334" s="126"/>
      <c r="EF334" s="126"/>
      <c r="EG334" s="126"/>
      <c r="EH334" s="126"/>
      <c r="EI334" s="126"/>
      <c r="EJ334" s="126"/>
      <c r="EK334" s="126"/>
      <c r="EL334" s="126"/>
      <c r="EM334" s="126"/>
      <c r="EN334" s="126"/>
      <c r="EO334" s="126"/>
      <c r="EP334" s="126"/>
      <c r="EQ334" s="126"/>
      <c r="ER334" s="126"/>
      <c r="ES334" s="88" t="s">
        <v>59</v>
      </c>
      <c r="ET334" s="89"/>
      <c r="EU334" s="89"/>
      <c r="EV334" s="89"/>
      <c r="EW334" s="89"/>
      <c r="EX334" s="89"/>
      <c r="EY334" s="89"/>
      <c r="EZ334" s="89"/>
      <c r="FA334" s="89"/>
      <c r="FB334" s="89"/>
      <c r="FC334" s="89"/>
      <c r="FD334" s="89"/>
      <c r="FE334" s="90"/>
    </row>
    <row r="335" ht="11.25" customHeight="1">
      <c r="A335" s="197" t="s">
        <v>234</v>
      </c>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30" t="s">
        <v>235</v>
      </c>
      <c r="BY335" s="31"/>
      <c r="BZ335" s="31"/>
      <c r="CA335" s="31"/>
      <c r="CB335" s="31"/>
      <c r="CC335" s="31"/>
      <c r="CD335" s="31"/>
      <c r="CE335" s="79"/>
      <c r="CF335" s="79"/>
      <c r="CG335" s="123"/>
      <c r="CH335" s="123"/>
      <c r="CI335" s="123"/>
      <c r="CJ335" s="123"/>
      <c r="CK335" s="123"/>
      <c r="CL335" s="123"/>
      <c r="CM335" s="123"/>
      <c r="CN335" s="123"/>
      <c r="CO335" s="123"/>
      <c r="CP335" s="123"/>
      <c r="CQ335" s="123"/>
      <c r="CR335" s="123"/>
      <c r="CS335" s="123"/>
      <c r="CT335" s="123"/>
      <c r="CU335" s="123"/>
      <c r="CV335" s="123"/>
      <c r="CW335" s="123"/>
      <c r="CX335" s="123"/>
      <c r="CY335" s="123"/>
      <c r="CZ335" s="123"/>
      <c r="DA335" s="123"/>
      <c r="DB335" s="123"/>
      <c r="DC335" s="123"/>
      <c r="DD335" s="123"/>
      <c r="DE335" s="123"/>
      <c r="DF335" s="126"/>
      <c r="DG335" s="126"/>
      <c r="DH335" s="126"/>
      <c r="DI335" s="126"/>
      <c r="DJ335" s="126"/>
      <c r="DK335" s="126"/>
      <c r="DL335" s="126"/>
      <c r="DM335" s="126"/>
      <c r="DN335" s="126"/>
      <c r="DO335" s="126"/>
      <c r="DP335" s="126"/>
      <c r="DQ335" s="126"/>
      <c r="DR335" s="126"/>
      <c r="DS335" s="126"/>
      <c r="DT335" s="126"/>
      <c r="DU335" s="126"/>
      <c r="DV335" s="126"/>
      <c r="DW335" s="126"/>
      <c r="DX335" s="126"/>
      <c r="DY335" s="126"/>
      <c r="DZ335" s="126"/>
      <c r="EA335" s="126"/>
      <c r="EB335" s="126"/>
      <c r="EC335" s="126"/>
      <c r="ED335" s="126"/>
      <c r="EE335" s="126"/>
      <c r="EF335" s="126"/>
      <c r="EG335" s="126"/>
      <c r="EH335" s="126"/>
      <c r="EI335" s="126"/>
      <c r="EJ335" s="126"/>
      <c r="EK335" s="126"/>
      <c r="EL335" s="126"/>
      <c r="EM335" s="126"/>
      <c r="EN335" s="126"/>
      <c r="EO335" s="126"/>
      <c r="EP335" s="126"/>
      <c r="EQ335" s="126"/>
      <c r="ER335" s="126"/>
      <c r="ES335" s="88" t="s">
        <v>59</v>
      </c>
      <c r="ET335" s="89"/>
      <c r="EU335" s="89"/>
      <c r="EV335" s="89"/>
      <c r="EW335" s="89"/>
      <c r="EX335" s="89"/>
      <c r="EY335" s="89"/>
      <c r="EZ335" s="89"/>
      <c r="FA335" s="89"/>
      <c r="FB335" s="89"/>
      <c r="FC335" s="89"/>
      <c r="FD335" s="89"/>
      <c r="FE335" s="90"/>
    </row>
    <row r="336" ht="11.25" customHeight="1">
      <c r="A336" s="197" t="s">
        <v>236</v>
      </c>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30" t="s">
        <v>237</v>
      </c>
      <c r="BY336" s="31"/>
      <c r="BZ336" s="31"/>
      <c r="CA336" s="31"/>
      <c r="CB336" s="31"/>
      <c r="CC336" s="31"/>
      <c r="CD336" s="31"/>
      <c r="CE336" s="79"/>
      <c r="CF336" s="79"/>
      <c r="CG336" s="123"/>
      <c r="CH336" s="123"/>
      <c r="CI336" s="123"/>
      <c r="CJ336" s="123"/>
      <c r="CK336" s="123"/>
      <c r="CL336" s="123"/>
      <c r="CM336" s="123"/>
      <c r="CN336" s="123"/>
      <c r="CO336" s="123"/>
      <c r="CP336" s="123"/>
      <c r="CQ336" s="123"/>
      <c r="CR336" s="123"/>
      <c r="CS336" s="123"/>
      <c r="CT336" s="123"/>
      <c r="CU336" s="123"/>
      <c r="CV336" s="123"/>
      <c r="CW336" s="123"/>
      <c r="CX336" s="123"/>
      <c r="CY336" s="123"/>
      <c r="CZ336" s="123"/>
      <c r="DA336" s="123"/>
      <c r="DB336" s="123"/>
      <c r="DC336" s="123"/>
      <c r="DD336" s="123"/>
      <c r="DE336" s="123"/>
      <c r="DF336" s="126"/>
      <c r="DG336" s="126"/>
      <c r="DH336" s="126"/>
      <c r="DI336" s="126"/>
      <c r="DJ336" s="126"/>
      <c r="DK336" s="126"/>
      <c r="DL336" s="126"/>
      <c r="DM336" s="126"/>
      <c r="DN336" s="126"/>
      <c r="DO336" s="126"/>
      <c r="DP336" s="126"/>
      <c r="DQ336" s="126"/>
      <c r="DR336" s="126"/>
      <c r="DS336" s="126"/>
      <c r="DT336" s="126"/>
      <c r="DU336" s="126"/>
      <c r="DV336" s="126"/>
      <c r="DW336" s="126"/>
      <c r="DX336" s="126"/>
      <c r="DY336" s="126"/>
      <c r="DZ336" s="126"/>
      <c r="EA336" s="126"/>
      <c r="EB336" s="126"/>
      <c r="EC336" s="126"/>
      <c r="ED336" s="126"/>
      <c r="EE336" s="126"/>
      <c r="EF336" s="126"/>
      <c r="EG336" s="126"/>
      <c r="EH336" s="126"/>
      <c r="EI336" s="126"/>
      <c r="EJ336" s="126"/>
      <c r="EK336" s="126"/>
      <c r="EL336" s="126"/>
      <c r="EM336" s="126"/>
      <c r="EN336" s="126"/>
      <c r="EO336" s="126"/>
      <c r="EP336" s="126"/>
      <c r="EQ336" s="126"/>
      <c r="ER336" s="126"/>
      <c r="ES336" s="88" t="s">
        <v>59</v>
      </c>
      <c r="ET336" s="89"/>
      <c r="EU336" s="89"/>
      <c r="EV336" s="89"/>
      <c r="EW336" s="89"/>
      <c r="EX336" s="89"/>
      <c r="EY336" s="89"/>
      <c r="EZ336" s="89"/>
      <c r="FA336" s="89"/>
      <c r="FB336" s="89"/>
      <c r="FC336" s="89"/>
      <c r="FD336" s="89"/>
      <c r="FE336" s="90"/>
    </row>
    <row r="337" ht="12.75" customHeight="1">
      <c r="A337" s="197" t="s">
        <v>238</v>
      </c>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c r="AS337" s="77"/>
      <c r="AT337" s="77"/>
      <c r="AU337" s="77"/>
      <c r="AV337" s="77"/>
      <c r="AW337" s="77"/>
      <c r="AX337" s="77"/>
      <c r="AY337" s="77"/>
      <c r="AZ337" s="77"/>
      <c r="BA337" s="77"/>
      <c r="BB337" s="77"/>
      <c r="BC337" s="77"/>
      <c r="BD337" s="77"/>
      <c r="BE337" s="77"/>
      <c r="BF337" s="77"/>
      <c r="BG337" s="77"/>
      <c r="BH337" s="77"/>
      <c r="BI337" s="77"/>
      <c r="BJ337" s="77"/>
      <c r="BK337" s="77"/>
      <c r="BL337" s="77"/>
      <c r="BM337" s="77"/>
      <c r="BN337" s="77"/>
      <c r="BO337" s="77"/>
      <c r="BP337" s="77"/>
      <c r="BQ337" s="77"/>
      <c r="BR337" s="77"/>
      <c r="BS337" s="77"/>
      <c r="BT337" s="77"/>
      <c r="BU337" s="77"/>
      <c r="BV337" s="77"/>
      <c r="BW337" s="77"/>
      <c r="BX337" s="30" t="s">
        <v>239</v>
      </c>
      <c r="BY337" s="31"/>
      <c r="BZ337" s="31"/>
      <c r="CA337" s="31"/>
      <c r="CB337" s="31"/>
      <c r="CC337" s="31"/>
      <c r="CD337" s="31"/>
      <c r="CE337" s="79"/>
      <c r="CF337" s="79"/>
      <c r="CG337" s="123"/>
      <c r="CH337" s="123"/>
      <c r="CI337" s="123"/>
      <c r="CJ337" s="123"/>
      <c r="CK337" s="123"/>
      <c r="CL337" s="123"/>
      <c r="CM337" s="123"/>
      <c r="CN337" s="123"/>
      <c r="CO337" s="123"/>
      <c r="CP337" s="123"/>
      <c r="CQ337" s="123"/>
      <c r="CR337" s="123"/>
      <c r="CS337" s="123"/>
      <c r="CT337" s="123"/>
      <c r="CU337" s="123"/>
      <c r="CV337" s="123"/>
      <c r="CW337" s="123"/>
      <c r="CX337" s="123"/>
      <c r="CY337" s="123"/>
      <c r="CZ337" s="123"/>
      <c r="DA337" s="123"/>
      <c r="DB337" s="123"/>
      <c r="DC337" s="123"/>
      <c r="DD337" s="123"/>
      <c r="DE337" s="123"/>
      <c r="DF337" s="126"/>
      <c r="DG337" s="126"/>
      <c r="DH337" s="126"/>
      <c r="DI337" s="126"/>
      <c r="DJ337" s="126"/>
      <c r="DK337" s="126"/>
      <c r="DL337" s="126"/>
      <c r="DM337" s="126"/>
      <c r="DN337" s="126"/>
      <c r="DO337" s="126"/>
      <c r="DP337" s="126"/>
      <c r="DQ337" s="126"/>
      <c r="DR337" s="126"/>
      <c r="DS337" s="126"/>
      <c r="DT337" s="126"/>
      <c r="DU337" s="126"/>
      <c r="DV337" s="126"/>
      <c r="DW337" s="126"/>
      <c r="DX337" s="126"/>
      <c r="DY337" s="126"/>
      <c r="DZ337" s="126"/>
      <c r="EA337" s="126"/>
      <c r="EB337" s="126"/>
      <c r="EC337" s="126"/>
      <c r="ED337" s="126"/>
      <c r="EE337" s="126"/>
      <c r="EF337" s="126"/>
      <c r="EG337" s="126"/>
      <c r="EH337" s="126"/>
      <c r="EI337" s="126"/>
      <c r="EJ337" s="126"/>
      <c r="EK337" s="126"/>
      <c r="EL337" s="126"/>
      <c r="EM337" s="126"/>
      <c r="EN337" s="126"/>
      <c r="EO337" s="126"/>
      <c r="EP337" s="126"/>
      <c r="EQ337" s="126"/>
      <c r="ER337" s="126"/>
      <c r="ES337" s="88" t="s">
        <v>59</v>
      </c>
      <c r="ET337" s="89"/>
      <c r="EU337" s="89"/>
      <c r="EV337" s="89"/>
      <c r="EW337" s="89"/>
      <c r="EX337" s="89"/>
      <c r="EY337" s="89"/>
      <c r="EZ337" s="89"/>
      <c r="FA337" s="89"/>
      <c r="FB337" s="89"/>
      <c r="FC337" s="89"/>
      <c r="FD337" s="89"/>
      <c r="FE337" s="90"/>
    </row>
    <row r="338" ht="22.5" customHeight="1">
      <c r="A338" s="91" t="s">
        <v>240</v>
      </c>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91"/>
      <c r="BL338" s="91"/>
      <c r="BM338" s="91"/>
      <c r="BN338" s="91"/>
      <c r="BO338" s="91"/>
      <c r="BP338" s="91"/>
      <c r="BQ338" s="91"/>
      <c r="BR338" s="91"/>
      <c r="BS338" s="91"/>
      <c r="BT338" s="91"/>
      <c r="BU338" s="91"/>
      <c r="BV338" s="91"/>
      <c r="BW338" s="91"/>
      <c r="BX338" s="92" t="s">
        <v>241</v>
      </c>
      <c r="BY338" s="93"/>
      <c r="BZ338" s="93"/>
      <c r="CA338" s="93"/>
      <c r="CB338" s="93"/>
      <c r="CC338" s="93"/>
      <c r="CD338" s="93"/>
      <c r="CE338" s="94"/>
      <c r="CF338" s="94" t="s">
        <v>59</v>
      </c>
      <c r="CG338" s="159"/>
      <c r="CH338" s="159"/>
      <c r="CI338" s="159"/>
      <c r="CJ338" s="159"/>
      <c r="CK338" s="159"/>
      <c r="CL338" s="159"/>
      <c r="CM338" s="159"/>
      <c r="CN338" s="159"/>
      <c r="CO338" s="159"/>
      <c r="CP338" s="159"/>
      <c r="CQ338" s="159"/>
      <c r="CR338" s="159"/>
      <c r="CS338" s="123"/>
      <c r="CT338" s="123"/>
      <c r="CU338" s="123"/>
      <c r="CV338" s="123"/>
      <c r="CW338" s="123"/>
      <c r="CX338" s="123"/>
      <c r="CY338" s="123"/>
      <c r="CZ338" s="123"/>
      <c r="DA338" s="123"/>
      <c r="DB338" s="123"/>
      <c r="DC338" s="123"/>
      <c r="DD338" s="123"/>
      <c r="DE338" s="123"/>
      <c r="DF338" s="126"/>
      <c r="DG338" s="126"/>
      <c r="DH338" s="126"/>
      <c r="DI338" s="126"/>
      <c r="DJ338" s="126"/>
      <c r="DK338" s="126"/>
      <c r="DL338" s="126"/>
      <c r="DM338" s="126"/>
      <c r="DN338" s="126"/>
      <c r="DO338" s="126"/>
      <c r="DP338" s="126"/>
      <c r="DQ338" s="126"/>
      <c r="DR338" s="126"/>
      <c r="DS338" s="126"/>
      <c r="DT338" s="126"/>
      <c r="DU338" s="126"/>
      <c r="DV338" s="126"/>
      <c r="DW338" s="126"/>
      <c r="DX338" s="126"/>
      <c r="DY338" s="126"/>
      <c r="DZ338" s="126"/>
      <c r="EA338" s="126"/>
      <c r="EB338" s="126"/>
      <c r="EC338" s="126"/>
      <c r="ED338" s="126"/>
      <c r="EE338" s="126"/>
      <c r="EF338" s="126"/>
      <c r="EG338" s="126"/>
      <c r="EH338" s="126"/>
      <c r="EI338" s="126"/>
      <c r="EJ338" s="126"/>
      <c r="EK338" s="126"/>
      <c r="EL338" s="126"/>
      <c r="EM338" s="126"/>
      <c r="EN338" s="126"/>
      <c r="EO338" s="126"/>
      <c r="EP338" s="126"/>
      <c r="EQ338" s="126"/>
      <c r="ER338" s="126"/>
      <c r="ES338" s="88" t="s">
        <v>59</v>
      </c>
      <c r="ET338" s="89"/>
      <c r="EU338" s="89"/>
      <c r="EV338" s="89"/>
      <c r="EW338" s="89"/>
      <c r="EX338" s="89"/>
      <c r="EY338" s="89"/>
      <c r="EZ338" s="89"/>
      <c r="FA338" s="89"/>
      <c r="FB338" s="89"/>
      <c r="FC338" s="89"/>
      <c r="FD338" s="89"/>
      <c r="FE338" s="90"/>
    </row>
    <row r="339" ht="10.5" customHeight="1">
      <c r="A339" s="198" t="s">
        <v>242</v>
      </c>
      <c r="B339" s="199"/>
      <c r="C339" s="199"/>
      <c r="D339" s="199"/>
      <c r="E339" s="199"/>
      <c r="F339" s="199"/>
      <c r="G339" s="199"/>
      <c r="H339" s="199"/>
      <c r="I339" s="199"/>
      <c r="J339" s="199"/>
      <c r="K339" s="199"/>
      <c r="L339" s="199"/>
      <c r="M339" s="199"/>
      <c r="N339" s="199"/>
      <c r="O339" s="199"/>
      <c r="P339" s="199"/>
      <c r="Q339" s="199"/>
      <c r="R339" s="199"/>
      <c r="S339" s="199"/>
      <c r="T339" s="199"/>
      <c r="U339" s="199"/>
      <c r="V339" s="199"/>
      <c r="W339" s="199"/>
      <c r="X339" s="199"/>
      <c r="Y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c r="BD339" s="199"/>
      <c r="BE339" s="199"/>
      <c r="BF339" s="199"/>
      <c r="BG339" s="199"/>
      <c r="BH339" s="199"/>
      <c r="BI339" s="199"/>
      <c r="BJ339" s="199"/>
      <c r="BK339" s="199"/>
      <c r="BL339" s="199"/>
      <c r="BM339" s="199"/>
      <c r="BN339" s="199"/>
      <c r="BO339" s="199"/>
      <c r="BP339" s="199"/>
      <c r="BQ339" s="199"/>
      <c r="BR339" s="199"/>
      <c r="BS339" s="199"/>
      <c r="BT339" s="199"/>
      <c r="BU339" s="199"/>
      <c r="BV339" s="199"/>
      <c r="BW339" s="199"/>
      <c r="BX339" s="30" t="s">
        <v>243</v>
      </c>
      <c r="BY339" s="31"/>
      <c r="BZ339" s="31"/>
      <c r="CA339" s="31"/>
      <c r="CB339" s="31"/>
      <c r="CC339" s="31"/>
      <c r="CD339" s="31"/>
      <c r="CE339" s="79"/>
      <c r="CF339" s="79" t="s">
        <v>244</v>
      </c>
      <c r="CG339" s="123"/>
      <c r="CH339" s="123"/>
      <c r="CI339" s="123"/>
      <c r="CJ339" s="123"/>
      <c r="CK339" s="123"/>
      <c r="CL339" s="123"/>
      <c r="CM339" s="123"/>
      <c r="CN339" s="123"/>
      <c r="CO339" s="123"/>
      <c r="CP339" s="123"/>
      <c r="CQ339" s="123"/>
      <c r="CR339" s="123"/>
      <c r="CS339" s="123"/>
      <c r="CT339" s="123"/>
      <c r="CU339" s="123"/>
      <c r="CV339" s="123"/>
      <c r="CW339" s="123"/>
      <c r="CX339" s="123"/>
      <c r="CY339" s="123"/>
      <c r="CZ339" s="123"/>
      <c r="DA339" s="123"/>
      <c r="DB339" s="123"/>
      <c r="DC339" s="123"/>
      <c r="DD339" s="123"/>
      <c r="DE339" s="123"/>
      <c r="DF339" s="126"/>
      <c r="DG339" s="126"/>
      <c r="DH339" s="126"/>
      <c r="DI339" s="126"/>
      <c r="DJ339" s="126"/>
      <c r="DK339" s="126"/>
      <c r="DL339" s="126"/>
      <c r="DM339" s="126"/>
      <c r="DN339" s="126"/>
      <c r="DO339" s="126"/>
      <c r="DP339" s="126"/>
      <c r="DQ339" s="126"/>
      <c r="DR339" s="126"/>
      <c r="DS339" s="126"/>
      <c r="DT339" s="126"/>
      <c r="DU339" s="126"/>
      <c r="DV339" s="126"/>
      <c r="DW339" s="126"/>
      <c r="DX339" s="126"/>
      <c r="DY339" s="126"/>
      <c r="DZ339" s="126"/>
      <c r="EA339" s="126"/>
      <c r="EB339" s="126"/>
      <c r="EC339" s="126"/>
      <c r="ED339" s="126"/>
      <c r="EE339" s="126"/>
      <c r="EF339" s="126"/>
      <c r="EG339" s="126"/>
      <c r="EH339" s="126"/>
      <c r="EI339" s="126"/>
      <c r="EJ339" s="126"/>
      <c r="EK339" s="126"/>
      <c r="EL339" s="126"/>
      <c r="EM339" s="126"/>
      <c r="EN339" s="126"/>
      <c r="EO339" s="126"/>
      <c r="EP339" s="126"/>
      <c r="EQ339" s="126"/>
      <c r="ER339" s="126"/>
      <c r="ES339" s="88" t="s">
        <v>59</v>
      </c>
      <c r="ET339" s="89"/>
      <c r="EU339" s="89"/>
      <c r="EV339" s="89"/>
      <c r="EW339" s="89"/>
      <c r="EX339" s="89"/>
      <c r="EY339" s="89"/>
      <c r="EZ339" s="89"/>
      <c r="FA339" s="89"/>
      <c r="FB339" s="89"/>
      <c r="FC339" s="89"/>
      <c r="FD339" s="89"/>
      <c r="FE339" s="90"/>
    </row>
    <row r="340" ht="12.75" hidden="1" customHeight="1">
      <c r="A340" s="200"/>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c r="AS340" s="77"/>
      <c r="AT340" s="77"/>
      <c r="AU340" s="77"/>
      <c r="AV340" s="77"/>
      <c r="AW340" s="77"/>
      <c r="AX340" s="77"/>
      <c r="AY340" s="77"/>
      <c r="AZ340" s="77"/>
      <c r="BA340" s="77"/>
      <c r="BB340" s="77"/>
      <c r="BC340" s="77"/>
      <c r="BD340" s="77"/>
      <c r="BE340" s="77"/>
      <c r="BF340" s="77"/>
      <c r="BG340" s="77"/>
      <c r="BH340" s="77"/>
      <c r="BI340" s="77"/>
      <c r="BJ340" s="77"/>
      <c r="BK340" s="77"/>
      <c r="BL340" s="77"/>
      <c r="BM340" s="77"/>
      <c r="BN340" s="77"/>
      <c r="BO340" s="77"/>
      <c r="BP340" s="77"/>
      <c r="BQ340" s="77"/>
      <c r="BR340" s="77"/>
      <c r="BS340" s="77"/>
      <c r="BT340" s="77"/>
      <c r="BU340" s="77"/>
      <c r="BV340" s="77"/>
      <c r="BW340" s="77"/>
      <c r="BX340" s="35"/>
      <c r="BY340" s="36"/>
      <c r="BZ340" s="36"/>
      <c r="CA340" s="36"/>
      <c r="CB340" s="36"/>
      <c r="CC340" s="36"/>
      <c r="CD340" s="36"/>
      <c r="CE340" s="201"/>
      <c r="CF340" s="36"/>
      <c r="CG340" s="36"/>
      <c r="CH340" s="36"/>
      <c r="CI340" s="36"/>
      <c r="CJ340" s="36"/>
      <c r="CK340" s="36"/>
      <c r="CL340" s="36"/>
      <c r="CM340" s="36"/>
      <c r="CN340" s="36"/>
      <c r="CO340" s="36"/>
      <c r="CP340" s="36"/>
      <c r="CQ340" s="36"/>
      <c r="CR340" s="201"/>
      <c r="CS340" s="202"/>
      <c r="CT340" s="36"/>
      <c r="CU340" s="36"/>
      <c r="CV340" s="36"/>
      <c r="CW340" s="36"/>
      <c r="CX340" s="36"/>
      <c r="CY340" s="36"/>
      <c r="CZ340" s="36"/>
      <c r="DA340" s="36"/>
      <c r="DB340" s="36"/>
      <c r="DC340" s="36"/>
      <c r="DD340" s="36"/>
      <c r="DE340" s="201"/>
      <c r="DF340" s="203"/>
      <c r="DG340" s="204"/>
      <c r="DH340" s="204"/>
      <c r="DI340" s="204"/>
      <c r="DJ340" s="204"/>
      <c r="DK340" s="204"/>
      <c r="DL340" s="204"/>
      <c r="DM340" s="204"/>
      <c r="DN340" s="204"/>
      <c r="DO340" s="204"/>
      <c r="DP340" s="204"/>
      <c r="DQ340" s="204"/>
      <c r="DR340" s="205"/>
      <c r="DS340" s="203"/>
      <c r="DT340" s="204"/>
      <c r="DU340" s="204"/>
      <c r="DV340" s="204"/>
      <c r="DW340" s="204"/>
      <c r="DX340" s="204"/>
      <c r="DY340" s="204"/>
      <c r="DZ340" s="204"/>
      <c r="EA340" s="204"/>
      <c r="EB340" s="204"/>
      <c r="EC340" s="204"/>
      <c r="ED340" s="204"/>
      <c r="EE340" s="205"/>
      <c r="EF340" s="203"/>
      <c r="EG340" s="204"/>
      <c r="EH340" s="204"/>
      <c r="EI340" s="204"/>
      <c r="EJ340" s="204"/>
      <c r="EK340" s="204"/>
      <c r="EL340" s="204"/>
      <c r="EM340" s="204"/>
      <c r="EN340" s="204"/>
      <c r="EO340" s="204"/>
      <c r="EP340" s="204"/>
      <c r="EQ340" s="204"/>
      <c r="ER340" s="204"/>
      <c r="ES340" s="203"/>
      <c r="ET340" s="204"/>
      <c r="EU340" s="204"/>
      <c r="EV340" s="204"/>
      <c r="EW340" s="204"/>
      <c r="EX340" s="204"/>
      <c r="EY340" s="204"/>
      <c r="EZ340" s="204"/>
      <c r="FA340" s="204"/>
      <c r="FB340" s="204"/>
      <c r="FC340" s="204"/>
      <c r="FD340" s="204"/>
      <c r="FE340" s="206"/>
    </row>
    <row r="341" ht="12.75" hidden="1" customHeight="1"/>
    <row r="342" ht="22.5" hidden="1" customHeight="1">
      <c r="A342" s="4" t="s">
        <v>245</v>
      </c>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row>
    <row r="343" ht="12.75" hidden="1" customHeight="1">
      <c r="A343" s="4" t="s">
        <v>246</v>
      </c>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row>
    <row r="344" ht="12.75" hidden="1" customHeight="1">
      <c r="A344" s="4" t="s">
        <v>247</v>
      </c>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row>
    <row r="345" s="4" customFormat="1" ht="12.75" hidden="1" customHeight="1">
      <c r="A345" s="4" t="s">
        <v>248</v>
      </c>
      <c r="FF345" s="1"/>
      <c r="FG345" s="1"/>
      <c r="FH345" s="1"/>
      <c r="FI345" s="1"/>
      <c r="FJ345" s="1"/>
      <c r="FK345" s="1"/>
    </row>
    <row r="346" s="4" customFormat="1" ht="11.25" hidden="1" customHeight="1">
      <c r="A346" s="4" t="s">
        <v>249</v>
      </c>
    </row>
    <row r="347" s="4" customFormat="1" ht="11.25" hidden="1" customHeight="1">
      <c r="A347" s="4" t="s">
        <v>250</v>
      </c>
    </row>
    <row r="348" s="4" customFormat="1" ht="10.5" hidden="1" customHeight="1">
      <c r="A348" s="207" t="s">
        <v>251</v>
      </c>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c r="AA348" s="207"/>
      <c r="AB348" s="207"/>
      <c r="AC348" s="207"/>
      <c r="AD348" s="207"/>
      <c r="AE348" s="207"/>
      <c r="AF348" s="207"/>
      <c r="AG348" s="207"/>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c r="BI348" s="207"/>
      <c r="BJ348" s="207"/>
      <c r="BK348" s="207"/>
      <c r="BL348" s="207"/>
      <c r="BM348" s="207"/>
      <c r="BN348" s="207"/>
      <c r="BO348" s="207"/>
      <c r="BP348" s="207"/>
      <c r="BQ348" s="207"/>
      <c r="BR348" s="207"/>
      <c r="BS348" s="207"/>
      <c r="BT348" s="207"/>
      <c r="BU348" s="207"/>
      <c r="BV348" s="207"/>
      <c r="BW348" s="207"/>
      <c r="BX348" s="207"/>
      <c r="BY348" s="207"/>
      <c r="BZ348" s="207"/>
      <c r="CA348" s="207"/>
      <c r="CB348" s="207"/>
      <c r="CC348" s="207"/>
      <c r="CD348" s="207"/>
      <c r="CE348" s="207"/>
      <c r="CF348" s="207"/>
      <c r="CG348" s="207"/>
      <c r="CH348" s="207"/>
      <c r="CI348" s="207"/>
      <c r="CJ348" s="207"/>
      <c r="CK348" s="207"/>
      <c r="CL348" s="207"/>
      <c r="CM348" s="207"/>
      <c r="CN348" s="207"/>
      <c r="CO348" s="207"/>
      <c r="CP348" s="207"/>
      <c r="CQ348" s="207"/>
      <c r="CR348" s="207"/>
      <c r="CS348" s="207"/>
      <c r="CT348" s="207"/>
      <c r="CU348" s="207"/>
      <c r="CV348" s="207"/>
      <c r="CW348" s="207"/>
      <c r="CX348" s="207"/>
      <c r="CY348" s="207"/>
      <c r="CZ348" s="207"/>
      <c r="DA348" s="207"/>
      <c r="DB348" s="207"/>
      <c r="DC348" s="207"/>
      <c r="DD348" s="207"/>
      <c r="DE348" s="207"/>
      <c r="DF348" s="207"/>
      <c r="DG348" s="207"/>
      <c r="DH348" s="207"/>
      <c r="DI348" s="207"/>
      <c r="DJ348" s="207"/>
      <c r="DK348" s="207"/>
      <c r="DL348" s="207"/>
      <c r="DM348" s="207"/>
      <c r="DN348" s="207"/>
      <c r="DO348" s="207"/>
      <c r="DP348" s="207"/>
      <c r="DQ348" s="207"/>
      <c r="DR348" s="207"/>
      <c r="DS348" s="207"/>
      <c r="DT348" s="207"/>
      <c r="DU348" s="207"/>
      <c r="DV348" s="207"/>
      <c r="DW348" s="207"/>
      <c r="DX348" s="207"/>
      <c r="DY348" s="207"/>
      <c r="DZ348" s="207"/>
      <c r="EA348" s="207"/>
      <c r="EB348" s="207"/>
      <c r="EC348" s="207"/>
      <c r="ED348" s="207"/>
      <c r="EE348" s="207"/>
      <c r="EF348" s="207"/>
      <c r="EG348" s="207"/>
      <c r="EH348" s="207"/>
      <c r="EI348" s="207"/>
      <c r="EJ348" s="207"/>
      <c r="EK348" s="207"/>
      <c r="EL348" s="207"/>
      <c r="EM348" s="207"/>
      <c r="EN348" s="207"/>
      <c r="EO348" s="207"/>
      <c r="EP348" s="207"/>
      <c r="EQ348" s="207"/>
      <c r="ER348" s="207"/>
      <c r="ES348" s="207"/>
      <c r="ET348" s="207"/>
      <c r="EU348" s="207"/>
      <c r="EV348" s="207"/>
      <c r="EW348" s="207"/>
      <c r="EX348" s="207"/>
      <c r="EY348" s="207"/>
      <c r="EZ348" s="207"/>
      <c r="FA348" s="207"/>
      <c r="FB348" s="207"/>
      <c r="FC348" s="207"/>
      <c r="FD348" s="207"/>
      <c r="FE348" s="207"/>
    </row>
    <row r="349" s="4" customFormat="1" ht="10.5" hidden="1" customHeight="1">
      <c r="A349" s="4" t="s">
        <v>252</v>
      </c>
    </row>
    <row r="350" s="4" customFormat="1" ht="10.5" hidden="1" customHeight="1">
      <c r="A350" s="207" t="s">
        <v>253</v>
      </c>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c r="AA350" s="207"/>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c r="BI350" s="207"/>
      <c r="BJ350" s="207"/>
      <c r="BK350" s="207"/>
      <c r="BL350" s="207"/>
      <c r="BM350" s="207"/>
      <c r="BN350" s="207"/>
      <c r="BO350" s="207"/>
      <c r="BP350" s="207"/>
      <c r="BQ350" s="207"/>
      <c r="BR350" s="207"/>
      <c r="BS350" s="207"/>
      <c r="BT350" s="207"/>
      <c r="BU350" s="207"/>
      <c r="BV350" s="207"/>
      <c r="BW350" s="207"/>
      <c r="BX350" s="207"/>
      <c r="BY350" s="207"/>
      <c r="BZ350" s="207"/>
      <c r="CA350" s="207"/>
      <c r="CB350" s="207"/>
      <c r="CC350" s="207"/>
      <c r="CD350" s="207"/>
      <c r="CE350" s="207"/>
      <c r="CF350" s="207"/>
      <c r="CG350" s="207"/>
      <c r="CH350" s="207"/>
      <c r="CI350" s="207"/>
      <c r="CJ350" s="207"/>
      <c r="CK350" s="207"/>
      <c r="CL350" s="207"/>
      <c r="CM350" s="207"/>
      <c r="CN350" s="207"/>
      <c r="CO350" s="207"/>
      <c r="CP350" s="207"/>
      <c r="CQ350" s="207"/>
      <c r="CR350" s="207"/>
      <c r="CS350" s="207"/>
      <c r="CT350" s="207"/>
      <c r="CU350" s="207"/>
      <c r="CV350" s="207"/>
      <c r="CW350" s="207"/>
      <c r="CX350" s="207"/>
      <c r="CY350" s="207"/>
      <c r="CZ350" s="207"/>
      <c r="DA350" s="207"/>
      <c r="DB350" s="207"/>
      <c r="DC350" s="207"/>
      <c r="DD350" s="207"/>
      <c r="DE350" s="207"/>
      <c r="DF350" s="207"/>
      <c r="DG350" s="207"/>
      <c r="DH350" s="207"/>
      <c r="DI350" s="207"/>
      <c r="DJ350" s="207"/>
      <c r="DK350" s="207"/>
      <c r="DL350" s="207"/>
      <c r="DM350" s="207"/>
      <c r="DN350" s="207"/>
      <c r="DO350" s="207"/>
      <c r="DP350" s="207"/>
      <c r="DQ350" s="207"/>
      <c r="DR350" s="207"/>
      <c r="DS350" s="207"/>
      <c r="DT350" s="207"/>
      <c r="DU350" s="207"/>
      <c r="DV350" s="207"/>
      <c r="DW350" s="207"/>
      <c r="DX350" s="207"/>
      <c r="DY350" s="207"/>
      <c r="DZ350" s="207"/>
      <c r="EA350" s="207"/>
      <c r="EB350" s="207"/>
      <c r="EC350" s="207"/>
      <c r="ED350" s="207"/>
      <c r="EE350" s="207"/>
      <c r="EF350" s="207"/>
      <c r="EG350" s="207"/>
      <c r="EH350" s="207"/>
      <c r="EI350" s="207"/>
      <c r="EJ350" s="207"/>
      <c r="EK350" s="207"/>
      <c r="EL350" s="207"/>
      <c r="EM350" s="207"/>
      <c r="EN350" s="207"/>
      <c r="EO350" s="207"/>
      <c r="EP350" s="207"/>
      <c r="EQ350" s="207"/>
      <c r="ER350" s="207"/>
      <c r="ES350" s="207"/>
      <c r="ET350" s="207"/>
      <c r="EU350" s="207"/>
      <c r="EV350" s="207"/>
      <c r="EW350" s="207"/>
      <c r="EX350" s="207"/>
      <c r="EY350" s="207"/>
      <c r="EZ350" s="207"/>
      <c r="FA350" s="207"/>
      <c r="FB350" s="207"/>
      <c r="FC350" s="207"/>
      <c r="FD350" s="207"/>
      <c r="FE350" s="207"/>
    </row>
    <row r="351" s="4" customFormat="1" ht="19.5" hidden="1" customHeight="1">
      <c r="A351" s="207" t="s">
        <v>254</v>
      </c>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7"/>
      <c r="BL351" s="207"/>
      <c r="BM351" s="207"/>
      <c r="BN351" s="207"/>
      <c r="BO351" s="207"/>
      <c r="BP351" s="207"/>
      <c r="BQ351" s="207"/>
      <c r="BR351" s="207"/>
      <c r="BS351" s="207"/>
      <c r="BT351" s="207"/>
      <c r="BU351" s="207"/>
      <c r="BV351" s="207"/>
      <c r="BW351" s="207"/>
      <c r="BX351" s="207"/>
      <c r="BY351" s="207"/>
      <c r="BZ351" s="207"/>
      <c r="CA351" s="207"/>
      <c r="CB351" s="207"/>
      <c r="CC351" s="207"/>
      <c r="CD351" s="207"/>
      <c r="CE351" s="207"/>
      <c r="CF351" s="207"/>
      <c r="CG351" s="207"/>
      <c r="CH351" s="207"/>
      <c r="CI351" s="207"/>
      <c r="CJ351" s="207"/>
      <c r="CK351" s="207"/>
      <c r="CL351" s="207"/>
      <c r="CM351" s="207"/>
      <c r="CN351" s="207"/>
      <c r="CO351" s="207"/>
      <c r="CP351" s="207"/>
      <c r="CQ351" s="207"/>
      <c r="CR351" s="207"/>
      <c r="CS351" s="207"/>
      <c r="CT351" s="207"/>
      <c r="CU351" s="207"/>
      <c r="CV351" s="207"/>
      <c r="CW351" s="207"/>
      <c r="CX351" s="207"/>
      <c r="CY351" s="207"/>
      <c r="CZ351" s="207"/>
      <c r="DA351" s="207"/>
      <c r="DB351" s="207"/>
      <c r="DC351" s="207"/>
      <c r="DD351" s="207"/>
      <c r="DE351" s="207"/>
      <c r="DF351" s="207"/>
      <c r="DG351" s="207"/>
      <c r="DH351" s="207"/>
      <c r="DI351" s="207"/>
      <c r="DJ351" s="207"/>
      <c r="DK351" s="207"/>
      <c r="DL351" s="207"/>
      <c r="DM351" s="207"/>
      <c r="DN351" s="207"/>
      <c r="DO351" s="207"/>
      <c r="DP351" s="207"/>
      <c r="DQ351" s="207"/>
      <c r="DR351" s="207"/>
      <c r="DS351" s="207"/>
      <c r="DT351" s="207"/>
      <c r="DU351" s="207"/>
      <c r="DV351" s="207"/>
      <c r="DW351" s="207"/>
      <c r="DX351" s="207"/>
      <c r="DY351" s="207"/>
      <c r="DZ351" s="207"/>
      <c r="EA351" s="207"/>
      <c r="EB351" s="207"/>
      <c r="EC351" s="207"/>
      <c r="ED351" s="207"/>
      <c r="EE351" s="207"/>
      <c r="EF351" s="207"/>
      <c r="EG351" s="207"/>
      <c r="EH351" s="207"/>
      <c r="EI351" s="207"/>
      <c r="EJ351" s="207"/>
      <c r="EK351" s="207"/>
      <c r="EL351" s="207"/>
      <c r="EM351" s="207"/>
      <c r="EN351" s="207"/>
      <c r="EO351" s="207"/>
      <c r="EP351" s="207"/>
      <c r="EQ351" s="207"/>
      <c r="ER351" s="207"/>
      <c r="ES351" s="207"/>
      <c r="ET351" s="207"/>
      <c r="EU351" s="207"/>
      <c r="EV351" s="207"/>
      <c r="EW351" s="207"/>
      <c r="EX351" s="207"/>
      <c r="EY351" s="207"/>
      <c r="EZ351" s="207"/>
      <c r="FA351" s="207"/>
      <c r="FB351" s="207"/>
      <c r="FC351" s="207"/>
      <c r="FD351" s="207"/>
      <c r="FE351" s="207"/>
      <c r="FF351" s="4"/>
      <c r="FG351" s="4"/>
      <c r="FH351" s="4"/>
      <c r="FI351" s="4"/>
    </row>
    <row r="352" s="4" customFormat="1" ht="14.25" hidden="1" customHeight="1">
      <c r="A352" s="207" t="s">
        <v>255</v>
      </c>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c r="BI352" s="207"/>
      <c r="BJ352" s="207"/>
      <c r="BK352" s="207"/>
      <c r="BL352" s="207"/>
      <c r="BM352" s="207"/>
      <c r="BN352" s="207"/>
      <c r="BO352" s="207"/>
      <c r="BP352" s="207"/>
      <c r="BQ352" s="207"/>
      <c r="BR352" s="207"/>
      <c r="BS352" s="207"/>
      <c r="BT352" s="207"/>
      <c r="BU352" s="207"/>
      <c r="BV352" s="207"/>
      <c r="BW352" s="207"/>
      <c r="BX352" s="207"/>
      <c r="BY352" s="207"/>
      <c r="BZ352" s="207"/>
      <c r="CA352" s="207"/>
      <c r="CB352" s="207"/>
      <c r="CC352" s="207"/>
      <c r="CD352" s="207"/>
      <c r="CE352" s="207"/>
      <c r="CF352" s="207"/>
      <c r="CG352" s="207"/>
      <c r="CH352" s="207"/>
      <c r="CI352" s="207"/>
      <c r="CJ352" s="207"/>
      <c r="CK352" s="207"/>
      <c r="CL352" s="207"/>
      <c r="CM352" s="207"/>
      <c r="CN352" s="207"/>
      <c r="CO352" s="207"/>
      <c r="CP352" s="207"/>
      <c r="CQ352" s="207"/>
      <c r="CR352" s="207"/>
      <c r="CS352" s="207"/>
      <c r="CT352" s="207"/>
      <c r="CU352" s="207"/>
      <c r="CV352" s="207"/>
      <c r="CW352" s="207"/>
      <c r="CX352" s="207"/>
      <c r="CY352" s="207"/>
      <c r="CZ352" s="207"/>
      <c r="DA352" s="207"/>
      <c r="DB352" s="207"/>
      <c r="DC352" s="207"/>
      <c r="DD352" s="207"/>
      <c r="DE352" s="207"/>
      <c r="DF352" s="207"/>
      <c r="DG352" s="207"/>
      <c r="DH352" s="207"/>
      <c r="DI352" s="207"/>
      <c r="DJ352" s="207"/>
      <c r="DK352" s="207"/>
      <c r="DL352" s="207"/>
      <c r="DM352" s="207"/>
      <c r="DN352" s="207"/>
      <c r="DO352" s="207"/>
      <c r="DP352" s="207"/>
      <c r="DQ352" s="207"/>
      <c r="DR352" s="207"/>
      <c r="DS352" s="207"/>
      <c r="DT352" s="207"/>
      <c r="DU352" s="207"/>
      <c r="DV352" s="207"/>
      <c r="DW352" s="207"/>
      <c r="DX352" s="207"/>
      <c r="DY352" s="207"/>
      <c r="DZ352" s="207"/>
      <c r="EA352" s="207"/>
      <c r="EB352" s="207"/>
      <c r="EC352" s="207"/>
      <c r="ED352" s="207"/>
      <c r="EE352" s="207"/>
      <c r="EF352" s="207"/>
      <c r="EG352" s="207"/>
      <c r="EH352" s="207"/>
      <c r="EI352" s="207"/>
      <c r="EJ352" s="207"/>
      <c r="EK352" s="207"/>
      <c r="EL352" s="207"/>
      <c r="EM352" s="207"/>
      <c r="EN352" s="207"/>
      <c r="EO352" s="207"/>
      <c r="EP352" s="207"/>
      <c r="EQ352" s="207"/>
      <c r="ER352" s="207"/>
      <c r="ES352" s="207"/>
      <c r="ET352" s="207"/>
      <c r="EU352" s="207"/>
      <c r="EV352" s="207"/>
      <c r="EW352" s="207"/>
      <c r="EX352" s="207"/>
      <c r="EY352" s="207"/>
      <c r="EZ352" s="207"/>
      <c r="FA352" s="207"/>
      <c r="FB352" s="207"/>
      <c r="FC352" s="207"/>
      <c r="FD352" s="207"/>
      <c r="FE352" s="207"/>
      <c r="FF352" s="131"/>
      <c r="FG352" s="131"/>
      <c r="FH352" s="131"/>
      <c r="FI352" s="131"/>
      <c r="FJ352" s="131"/>
    </row>
    <row r="353" s="4" customFormat="1" ht="12" hidden="1" customHeight="1">
      <c r="A353" s="4" t="s">
        <v>256</v>
      </c>
    </row>
    <row r="354" s="4" customFormat="1" ht="12" hidden="1" customHeight="1">
      <c r="A354" s="4" t="s">
        <v>257</v>
      </c>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row>
    <row r="355" s="4" customFormat="1" ht="10.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row>
    <row r="356" s="4" customFormat="1" ht="12.75" customHeight="1">
      <c r="A356" s="135" t="s">
        <v>258</v>
      </c>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5"/>
      <c r="AL356" s="135"/>
      <c r="AM356" s="135"/>
      <c r="AN356" s="135"/>
      <c r="AO356" s="135"/>
      <c r="AP356" s="135"/>
      <c r="AQ356" s="135"/>
      <c r="AR356" s="135"/>
      <c r="AS356" s="135"/>
      <c r="AT356" s="135"/>
      <c r="AU356" s="135"/>
      <c r="AV356" s="135"/>
      <c r="AW356" s="135"/>
      <c r="AX356" s="135"/>
      <c r="AY356" s="135"/>
      <c r="AZ356" s="135"/>
      <c r="BA356" s="135"/>
      <c r="BB356" s="135"/>
      <c r="BC356" s="135"/>
      <c r="BD356" s="135"/>
      <c r="BE356" s="135"/>
      <c r="BF356" s="135"/>
      <c r="BG356" s="135"/>
      <c r="BH356" s="135"/>
      <c r="BI356" s="135"/>
      <c r="BJ356" s="135"/>
      <c r="BK356" s="135"/>
      <c r="BL356" s="135"/>
      <c r="BM356" s="135"/>
      <c r="BN356" s="135"/>
      <c r="BO356" s="135"/>
      <c r="BP356" s="135"/>
      <c r="BQ356" s="135"/>
      <c r="BR356" s="135"/>
      <c r="BS356" s="135"/>
      <c r="BT356" s="135"/>
      <c r="BU356" s="135"/>
      <c r="BV356" s="135"/>
      <c r="BW356" s="135"/>
      <c r="BX356" s="135"/>
      <c r="BY356" s="135"/>
      <c r="BZ356" s="135"/>
      <c r="CA356" s="135"/>
      <c r="CB356" s="135"/>
      <c r="CC356" s="135"/>
      <c r="CD356" s="135"/>
      <c r="CE356" s="135"/>
      <c r="CF356" s="135"/>
      <c r="CG356" s="135"/>
      <c r="CH356" s="135"/>
      <c r="CI356" s="135"/>
      <c r="CJ356" s="135"/>
      <c r="CK356" s="135"/>
      <c r="CL356" s="135"/>
      <c r="CM356" s="135"/>
      <c r="CN356" s="135"/>
      <c r="CO356" s="135"/>
      <c r="CP356" s="135"/>
      <c r="CQ356" s="135"/>
      <c r="CR356" s="135"/>
      <c r="CS356" s="135"/>
      <c r="CT356" s="135"/>
      <c r="CU356" s="135"/>
      <c r="CV356" s="135"/>
      <c r="CW356" s="135"/>
      <c r="CX356" s="135"/>
      <c r="CY356" s="135"/>
      <c r="CZ356" s="135"/>
      <c r="DA356" s="135"/>
      <c r="DB356" s="135"/>
      <c r="DC356" s="135"/>
      <c r="DD356" s="135"/>
      <c r="DE356" s="135"/>
      <c r="DF356" s="135"/>
      <c r="DG356" s="135"/>
      <c r="DH356" s="135"/>
      <c r="DI356" s="135"/>
      <c r="DJ356" s="135"/>
      <c r="DK356" s="135"/>
      <c r="DL356" s="135"/>
      <c r="DM356" s="135"/>
      <c r="DN356" s="135"/>
      <c r="DO356" s="135"/>
      <c r="DP356" s="135"/>
      <c r="DQ356" s="135"/>
      <c r="DR356" s="135"/>
      <c r="DS356" s="135"/>
      <c r="DT356" s="135"/>
      <c r="DU356" s="135"/>
      <c r="DV356" s="135"/>
      <c r="DW356" s="135"/>
      <c r="DX356" s="135"/>
      <c r="DY356" s="135"/>
      <c r="DZ356" s="135"/>
      <c r="EA356" s="135"/>
      <c r="EB356" s="135"/>
      <c r="EC356" s="135"/>
      <c r="ED356" s="135"/>
      <c r="EE356" s="135"/>
      <c r="EF356" s="135"/>
      <c r="EG356" s="135"/>
      <c r="EH356" s="135"/>
      <c r="EI356" s="135"/>
      <c r="EJ356" s="135"/>
      <c r="EK356" s="135"/>
      <c r="EL356" s="135"/>
      <c r="EM356" s="135"/>
      <c r="EN356" s="135"/>
      <c r="EO356" s="135"/>
      <c r="EP356" s="135"/>
      <c r="EQ356" s="135"/>
      <c r="ER356" s="135"/>
      <c r="ES356" s="135"/>
      <c r="ET356" s="135"/>
      <c r="EU356" s="135"/>
      <c r="EV356" s="135"/>
      <c r="EW356" s="135"/>
      <c r="EX356" s="135"/>
      <c r="EY356" s="135"/>
      <c r="EZ356" s="135"/>
      <c r="FA356" s="135"/>
      <c r="FB356" s="135"/>
      <c r="FC356" s="135"/>
      <c r="FD356" s="135"/>
      <c r="FE356" s="135"/>
    </row>
    <row r="357" s="4" customFormat="1" ht="36" customHeight="1">
      <c r="A357" s="208" t="s">
        <v>440</v>
      </c>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c r="AA357" s="208"/>
      <c r="AB357" s="208"/>
      <c r="AC357" s="208"/>
      <c r="AD357" s="208"/>
      <c r="AE357" s="208"/>
      <c r="AF357" s="208"/>
      <c r="AG357" s="208"/>
      <c r="AH357" s="208"/>
      <c r="AI357" s="208"/>
      <c r="AJ357" s="208"/>
      <c r="AK357" s="208"/>
      <c r="AL357" s="208"/>
      <c r="AM357" s="208"/>
      <c r="AN357" s="208"/>
      <c r="AO357" s="208"/>
      <c r="AP357" s="208"/>
      <c r="AQ357" s="208"/>
      <c r="AR357" s="208"/>
      <c r="AS357" s="208"/>
      <c r="AT357" s="208"/>
      <c r="AU357" s="208"/>
      <c r="AV357" s="208"/>
      <c r="AW357" s="208"/>
      <c r="AX357" s="208"/>
      <c r="AY357" s="208"/>
      <c r="AZ357" s="208"/>
      <c r="BA357" s="208"/>
      <c r="BB357" s="208"/>
      <c r="BC357" s="208"/>
      <c r="BD357" s="208"/>
      <c r="BE357" s="208"/>
      <c r="BF357" s="208"/>
      <c r="BG357" s="208"/>
      <c r="BH357" s="208"/>
      <c r="BI357" s="208"/>
      <c r="BJ357" s="208"/>
      <c r="BK357" s="208"/>
      <c r="BL357" s="208"/>
      <c r="BM357" s="208"/>
      <c r="BN357" s="208"/>
      <c r="BO357" s="208"/>
      <c r="BP357" s="208"/>
      <c r="BQ357" s="208"/>
      <c r="BR357" s="208"/>
      <c r="BS357" s="208"/>
      <c r="BT357" s="208"/>
      <c r="BU357" s="208"/>
      <c r="BV357" s="208"/>
      <c r="BW357" s="208"/>
      <c r="BX357" s="208"/>
      <c r="BY357" s="208"/>
      <c r="BZ357" s="208"/>
      <c r="CA357" s="208"/>
      <c r="CB357" s="208"/>
      <c r="CC357" s="208"/>
      <c r="CD357" s="208"/>
      <c r="CE357" s="208"/>
      <c r="CF357" s="208"/>
      <c r="CG357" s="208"/>
      <c r="CH357" s="208"/>
      <c r="CI357" s="208"/>
      <c r="CJ357" s="208"/>
      <c r="CK357" s="208"/>
      <c r="CL357" s="208"/>
      <c r="CM357" s="208"/>
      <c r="CN357" s="208"/>
      <c r="CO357" s="208"/>
      <c r="CP357" s="208"/>
      <c r="CQ357" s="208"/>
      <c r="CR357" s="208"/>
      <c r="CS357" s="208"/>
      <c r="CT357" s="208"/>
      <c r="CU357" s="208"/>
      <c r="CV357" s="208"/>
      <c r="CW357" s="208"/>
      <c r="CX357" s="208"/>
      <c r="CY357" s="208"/>
      <c r="CZ357" s="208"/>
      <c r="DA357" s="208"/>
      <c r="DB357" s="208"/>
      <c r="DC357" s="208"/>
      <c r="DD357" s="208"/>
      <c r="DE357" s="208"/>
      <c r="DF357" s="208"/>
      <c r="DG357" s="208"/>
      <c r="DH357" s="208"/>
      <c r="DI357" s="208"/>
      <c r="DJ357" s="208"/>
      <c r="DK357" s="208"/>
      <c r="DL357" s="208"/>
      <c r="DM357" s="208"/>
      <c r="DN357" s="208"/>
      <c r="DO357" s="208"/>
      <c r="DP357" s="208"/>
      <c r="DQ357" s="208"/>
      <c r="DR357" s="208"/>
      <c r="DS357" s="208"/>
      <c r="DT357" s="208"/>
      <c r="DU357" s="208"/>
      <c r="DV357" s="208"/>
      <c r="DW357" s="208"/>
      <c r="DX357" s="208"/>
      <c r="DY357" s="208"/>
      <c r="DZ357" s="208"/>
      <c r="EA357" s="208"/>
      <c r="EB357" s="208"/>
      <c r="EC357" s="208"/>
      <c r="ED357" s="208"/>
      <c r="EE357" s="208"/>
      <c r="EF357" s="208"/>
      <c r="EG357" s="208"/>
      <c r="EH357" s="208"/>
      <c r="EI357" s="208"/>
      <c r="EJ357" s="208"/>
      <c r="EK357" s="208"/>
      <c r="EL357" s="208"/>
      <c r="EM357" s="208"/>
      <c r="EN357" s="208"/>
      <c r="EO357" s="208"/>
      <c r="EP357" s="208"/>
      <c r="EQ357" s="208"/>
      <c r="ER357" s="208"/>
      <c r="ES357" s="208"/>
      <c r="ET357" s="208"/>
      <c r="EU357" s="208"/>
      <c r="EV357" s="208"/>
      <c r="EW357" s="208"/>
      <c r="EX357" s="208"/>
      <c r="EY357" s="208"/>
      <c r="EZ357" s="208"/>
      <c r="FA357" s="208"/>
      <c r="FB357" s="208"/>
      <c r="FC357" s="208"/>
      <c r="FD357" s="208"/>
      <c r="FE357" s="208"/>
    </row>
    <row r="358" s="4" customFormat="1"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row>
    <row r="359" s="4" customFormat="1" ht="15" customHeight="1">
      <c r="A359" s="41" t="s">
        <v>441</v>
      </c>
      <c r="B359" s="41"/>
      <c r="C359" s="41"/>
      <c r="D359" s="41"/>
      <c r="E359" s="41"/>
      <c r="F359" s="41"/>
      <c r="G359" s="42"/>
      <c r="H359" s="19" t="s">
        <v>39</v>
      </c>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20"/>
      <c r="CL359" s="40" t="s">
        <v>442</v>
      </c>
      <c r="CM359" s="41"/>
      <c r="CN359" s="41"/>
      <c r="CO359" s="41"/>
      <c r="CP359" s="41"/>
      <c r="CQ359" s="41"/>
      <c r="CR359" s="42"/>
      <c r="CS359" s="40" t="s">
        <v>443</v>
      </c>
      <c r="CT359" s="41"/>
      <c r="CU359" s="41"/>
      <c r="CV359" s="41"/>
      <c r="CW359" s="41"/>
      <c r="CX359" s="41"/>
      <c r="CY359" s="42"/>
      <c r="CZ359" s="40" t="s">
        <v>444</v>
      </c>
      <c r="DA359" s="41"/>
      <c r="DB359" s="41"/>
      <c r="DC359" s="41"/>
      <c r="DD359" s="41"/>
      <c r="DE359" s="41"/>
      <c r="DF359" s="41"/>
      <c r="DG359" s="41"/>
      <c r="DH359" s="41"/>
      <c r="DI359" s="41"/>
      <c r="DJ359" s="41"/>
      <c r="DK359" s="42"/>
      <c r="DL359" s="40" t="s">
        <v>445</v>
      </c>
      <c r="DM359" s="41"/>
      <c r="DN359" s="41"/>
      <c r="DO359" s="41"/>
      <c r="DP359" s="41"/>
      <c r="DQ359" s="41"/>
      <c r="DR359" s="41"/>
      <c r="DS359" s="41"/>
      <c r="DT359" s="41"/>
      <c r="DU359" s="41"/>
      <c r="DV359" s="42"/>
      <c r="DW359" s="43" t="s">
        <v>43</v>
      </c>
      <c r="DX359" s="44"/>
      <c r="DY359" s="44"/>
      <c r="DZ359" s="44"/>
      <c r="EA359" s="44"/>
      <c r="EB359" s="44"/>
      <c r="EC359" s="44"/>
      <c r="ED359" s="44"/>
      <c r="EE359" s="44"/>
      <c r="EF359" s="44"/>
      <c r="EG359" s="44"/>
      <c r="EH359" s="44"/>
      <c r="EI359" s="44"/>
      <c r="EJ359" s="44"/>
      <c r="EK359" s="44"/>
      <c r="EL359" s="44"/>
      <c r="EM359" s="44"/>
      <c r="EN359" s="44"/>
      <c r="EO359" s="44"/>
      <c r="EP359" s="44"/>
      <c r="EQ359" s="44"/>
      <c r="ER359" s="44"/>
      <c r="ES359" s="44"/>
      <c r="ET359" s="44"/>
      <c r="EU359" s="44"/>
      <c r="EV359" s="44"/>
      <c r="EW359" s="44"/>
      <c r="EX359" s="44"/>
      <c r="EY359" s="44"/>
      <c r="EZ359" s="44"/>
      <c r="FA359" s="44"/>
      <c r="FB359" s="44"/>
      <c r="FC359" s="44"/>
      <c r="FD359" s="44"/>
      <c r="FE359" s="44"/>
      <c r="FF359" s="4"/>
      <c r="FG359" s="4"/>
      <c r="FH359" s="4"/>
      <c r="FI359" s="4"/>
      <c r="FJ359" s="4"/>
      <c r="FK359" s="4"/>
      <c r="FL359" s="5" t="b">
        <f>DF271=DW363</f>
        <v>1</v>
      </c>
      <c r="FM359" s="5"/>
      <c r="FN359" s="5"/>
      <c r="FO359" s="5"/>
      <c r="FP359" s="5"/>
      <c r="FQ359" s="5"/>
      <c r="FR359" s="5"/>
      <c r="FS359" s="5"/>
      <c r="FT359" s="5"/>
      <c r="FU359" s="5"/>
      <c r="FV359" s="5"/>
      <c r="FW359" s="5"/>
      <c r="FX359" s="5"/>
    </row>
    <row r="360" ht="15" customHeight="1">
      <c r="A360" s="47"/>
      <c r="B360" s="47"/>
      <c r="C360" s="47"/>
      <c r="D360" s="47"/>
      <c r="E360" s="47"/>
      <c r="F360" s="47"/>
      <c r="G360" s="48"/>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3"/>
      <c r="CL360" s="46"/>
      <c r="CM360" s="47"/>
      <c r="CN360" s="47"/>
      <c r="CO360" s="47"/>
      <c r="CP360" s="47"/>
      <c r="CQ360" s="47"/>
      <c r="CR360" s="48"/>
      <c r="CS360" s="46"/>
      <c r="CT360" s="47"/>
      <c r="CU360" s="47"/>
      <c r="CV360" s="47"/>
      <c r="CW360" s="47"/>
      <c r="CX360" s="47"/>
      <c r="CY360" s="48"/>
      <c r="CZ360" s="46"/>
      <c r="DA360" s="47"/>
      <c r="DB360" s="47"/>
      <c r="DC360" s="47"/>
      <c r="DD360" s="47"/>
      <c r="DE360" s="47"/>
      <c r="DF360" s="47"/>
      <c r="DG360" s="47"/>
      <c r="DH360" s="47"/>
      <c r="DI360" s="47"/>
      <c r="DJ360" s="47"/>
      <c r="DK360" s="48"/>
      <c r="DL360" s="46"/>
      <c r="DM360" s="47"/>
      <c r="DN360" s="47"/>
      <c r="DO360" s="47"/>
      <c r="DP360" s="47"/>
      <c r="DQ360" s="47"/>
      <c r="DR360" s="47"/>
      <c r="DS360" s="47"/>
      <c r="DT360" s="47"/>
      <c r="DU360" s="47"/>
      <c r="DV360" s="48"/>
      <c r="DW360" s="49" t="s">
        <v>44</v>
      </c>
      <c r="DX360" s="50"/>
      <c r="DY360" s="50"/>
      <c r="DZ360" s="50"/>
      <c r="EA360" s="50"/>
      <c r="EB360" s="51" t="s">
        <v>9</v>
      </c>
      <c r="EC360" s="51"/>
      <c r="ED360" s="51"/>
      <c r="EE360" s="109" t="s">
        <v>446</v>
      </c>
      <c r="EF360" s="118"/>
      <c r="EG360" s="49" t="s">
        <v>44</v>
      </c>
      <c r="EH360" s="50"/>
      <c r="EI360" s="50"/>
      <c r="EJ360" s="50"/>
      <c r="EK360" s="50"/>
      <c r="EL360" s="51" t="s">
        <v>12</v>
      </c>
      <c r="EM360" s="51"/>
      <c r="EN360" s="51"/>
      <c r="EO360" s="109" t="s">
        <v>446</v>
      </c>
      <c r="EP360" s="118"/>
      <c r="EQ360" s="49" t="s">
        <v>44</v>
      </c>
      <c r="ER360" s="50"/>
      <c r="ES360" s="50"/>
      <c r="ET360" s="50"/>
      <c r="EU360" s="50"/>
      <c r="EV360" s="51" t="s">
        <v>14</v>
      </c>
      <c r="EW360" s="51"/>
      <c r="EX360" s="51"/>
      <c r="EY360" s="109" t="s">
        <v>446</v>
      </c>
      <c r="EZ360" s="118"/>
      <c r="FA360" s="40" t="s">
        <v>45</v>
      </c>
      <c r="FB360" s="41"/>
      <c r="FC360" s="41"/>
      <c r="FD360" s="41"/>
      <c r="FE360" s="41"/>
      <c r="FF360" s="4"/>
      <c r="FG360" s="4"/>
      <c r="FH360" s="4"/>
      <c r="FI360" s="4"/>
      <c r="FJ360" s="4"/>
      <c r="FK360" s="4"/>
      <c r="FL360" s="5" t="b">
        <f>DS271=EG363</f>
        <v>1</v>
      </c>
      <c r="FM360" s="5"/>
      <c r="FN360" s="5"/>
      <c r="FO360" s="5"/>
      <c r="FP360" s="5"/>
      <c r="FQ360" s="5"/>
      <c r="FR360" s="5"/>
      <c r="FS360" s="5"/>
      <c r="FT360" s="5"/>
      <c r="FU360" s="5"/>
      <c r="FV360" s="5"/>
      <c r="FW360" s="5"/>
      <c r="FX360" s="5"/>
    </row>
    <row r="361" ht="11.25" customHeight="1">
      <c r="A361" s="209"/>
      <c r="B361" s="209"/>
      <c r="C361" s="209"/>
      <c r="D361" s="209"/>
      <c r="E361" s="209"/>
      <c r="F361" s="209"/>
      <c r="G361" s="210"/>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c r="BF361" s="55"/>
      <c r="BG361" s="55"/>
      <c r="BH361" s="55"/>
      <c r="BI361" s="55"/>
      <c r="BJ361" s="55"/>
      <c r="BK361" s="55"/>
      <c r="BL361" s="55"/>
      <c r="BM361" s="55"/>
      <c r="BN361" s="55"/>
      <c r="BO361" s="55"/>
      <c r="BP361" s="55"/>
      <c r="BQ361" s="55"/>
      <c r="BR361" s="55"/>
      <c r="BS361" s="55"/>
      <c r="BT361" s="55"/>
      <c r="BU361" s="55"/>
      <c r="BV361" s="55"/>
      <c r="BW361" s="55"/>
      <c r="BX361" s="55"/>
      <c r="BY361" s="55"/>
      <c r="BZ361" s="55"/>
      <c r="CA361" s="55"/>
      <c r="CB361" s="55"/>
      <c r="CC361" s="55"/>
      <c r="CD361" s="55"/>
      <c r="CE361" s="55"/>
      <c r="CF361" s="55"/>
      <c r="CG361" s="55"/>
      <c r="CH361" s="55"/>
      <c r="CI361" s="55"/>
      <c r="CJ361" s="55"/>
      <c r="CK361" s="56"/>
      <c r="CL361" s="211"/>
      <c r="CM361" s="209"/>
      <c r="CN361" s="209"/>
      <c r="CO361" s="209"/>
      <c r="CP361" s="209"/>
      <c r="CQ361" s="209"/>
      <c r="CR361" s="210"/>
      <c r="CS361" s="211"/>
      <c r="CT361" s="209"/>
      <c r="CU361" s="209"/>
      <c r="CV361" s="209"/>
      <c r="CW361" s="209"/>
      <c r="CX361" s="209"/>
      <c r="CY361" s="210"/>
      <c r="CZ361" s="211"/>
      <c r="DA361" s="209"/>
      <c r="DB361" s="209"/>
      <c r="DC361" s="209"/>
      <c r="DD361" s="209"/>
      <c r="DE361" s="209"/>
      <c r="DF361" s="209"/>
      <c r="DG361" s="209"/>
      <c r="DH361" s="209"/>
      <c r="DI361" s="209"/>
      <c r="DJ361" s="209"/>
      <c r="DK361" s="210"/>
      <c r="DL361" s="211"/>
      <c r="DM361" s="209"/>
      <c r="DN361" s="209"/>
      <c r="DO361" s="209"/>
      <c r="DP361" s="209"/>
      <c r="DQ361" s="209"/>
      <c r="DR361" s="209"/>
      <c r="DS361" s="209"/>
      <c r="DT361" s="209"/>
      <c r="DU361" s="209"/>
      <c r="DV361" s="210"/>
      <c r="DW361" s="212" t="s">
        <v>447</v>
      </c>
      <c r="DX361" s="213"/>
      <c r="DY361" s="213"/>
      <c r="DZ361" s="213"/>
      <c r="EA361" s="213"/>
      <c r="EB361" s="213"/>
      <c r="EC361" s="213"/>
      <c r="ED361" s="213"/>
      <c r="EE361" s="213"/>
      <c r="EF361" s="214"/>
      <c r="EG361" s="212" t="s">
        <v>448</v>
      </c>
      <c r="EH361" s="213"/>
      <c r="EI361" s="213"/>
      <c r="EJ361" s="213"/>
      <c r="EK361" s="213"/>
      <c r="EL361" s="213"/>
      <c r="EM361" s="213"/>
      <c r="EN361" s="213"/>
      <c r="EO361" s="213"/>
      <c r="EP361" s="214"/>
      <c r="EQ361" s="212" t="s">
        <v>449</v>
      </c>
      <c r="ER361" s="213"/>
      <c r="ES361" s="213"/>
      <c r="ET361" s="213"/>
      <c r="EU361" s="213"/>
      <c r="EV361" s="213"/>
      <c r="EW361" s="213"/>
      <c r="EX361" s="213"/>
      <c r="EY361" s="213"/>
      <c r="EZ361" s="214"/>
      <c r="FA361" s="211"/>
      <c r="FB361" s="209"/>
      <c r="FC361" s="209"/>
      <c r="FD361" s="209"/>
      <c r="FE361" s="209"/>
      <c r="FF361" s="208"/>
      <c r="FG361" s="208"/>
      <c r="FH361" s="208"/>
      <c r="FI361" s="208"/>
      <c r="FJ361" s="208"/>
      <c r="FK361" s="38"/>
      <c r="FL361" s="5" t="b">
        <f>EF271=EQ363</f>
        <v>1</v>
      </c>
      <c r="FM361" s="5"/>
      <c r="FN361" s="5"/>
      <c r="FO361" s="5"/>
      <c r="FP361" s="5"/>
      <c r="FQ361" s="5"/>
      <c r="FR361" s="5"/>
      <c r="FS361" s="5"/>
      <c r="FT361" s="5"/>
      <c r="FU361" s="5"/>
      <c r="FV361" s="5"/>
      <c r="FW361" s="5"/>
      <c r="FX361" s="5"/>
    </row>
    <row r="362" ht="22.5" customHeight="1">
      <c r="A362" s="65" t="s">
        <v>49</v>
      </c>
      <c r="B362" s="65"/>
      <c r="C362" s="65"/>
      <c r="D362" s="65"/>
      <c r="E362" s="65"/>
      <c r="F362" s="65"/>
      <c r="G362" s="215"/>
      <c r="H362" s="65" t="s">
        <v>50</v>
      </c>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5"/>
      <c r="BK362" s="65"/>
      <c r="BL362" s="65"/>
      <c r="BM362" s="65"/>
      <c r="BN362" s="65"/>
      <c r="BO362" s="65"/>
      <c r="BP362" s="65"/>
      <c r="BQ362" s="65"/>
      <c r="BR362" s="65"/>
      <c r="BS362" s="65"/>
      <c r="BT362" s="65"/>
      <c r="BU362" s="65"/>
      <c r="BV362" s="65"/>
      <c r="BW362" s="65"/>
      <c r="BX362" s="65"/>
      <c r="BY362" s="65"/>
      <c r="BZ362" s="65"/>
      <c r="CA362" s="65"/>
      <c r="CB362" s="65"/>
      <c r="CC362" s="65"/>
      <c r="CD362" s="65"/>
      <c r="CE362" s="65"/>
      <c r="CF362" s="65"/>
      <c r="CG362" s="65"/>
      <c r="CH362" s="65"/>
      <c r="CI362" s="65"/>
      <c r="CJ362" s="65"/>
      <c r="CK362" s="215"/>
      <c r="CL362" s="216" t="s">
        <v>51</v>
      </c>
      <c r="CM362" s="217"/>
      <c r="CN362" s="217"/>
      <c r="CO362" s="217"/>
      <c r="CP362" s="217"/>
      <c r="CQ362" s="217"/>
      <c r="CR362" s="218"/>
      <c r="CS362" s="216" t="s">
        <v>52</v>
      </c>
      <c r="CT362" s="217"/>
      <c r="CU362" s="217"/>
      <c r="CV362" s="217"/>
      <c r="CW362" s="217"/>
      <c r="CX362" s="217"/>
      <c r="CY362" s="218"/>
      <c r="CZ362" s="219" t="s">
        <v>450</v>
      </c>
      <c r="DA362" s="220"/>
      <c r="DB362" s="220"/>
      <c r="DC362" s="220"/>
      <c r="DD362" s="220"/>
      <c r="DE362" s="220"/>
      <c r="DF362" s="220"/>
      <c r="DG362" s="220"/>
      <c r="DH362" s="220"/>
      <c r="DI362" s="220"/>
      <c r="DJ362" s="220"/>
      <c r="DK362" s="221"/>
      <c r="DL362" s="216" t="s">
        <v>451</v>
      </c>
      <c r="DM362" s="217"/>
      <c r="DN362" s="217"/>
      <c r="DO362" s="217"/>
      <c r="DP362" s="217"/>
      <c r="DQ362" s="217"/>
      <c r="DR362" s="217"/>
      <c r="DS362" s="217"/>
      <c r="DT362" s="217"/>
      <c r="DU362" s="217"/>
      <c r="DV362" s="218"/>
      <c r="DW362" s="216" t="s">
        <v>53</v>
      </c>
      <c r="DX362" s="217"/>
      <c r="DY362" s="217"/>
      <c r="DZ362" s="217"/>
      <c r="EA362" s="217"/>
      <c r="EB362" s="217"/>
      <c r="EC362" s="217"/>
      <c r="ED362" s="217"/>
      <c r="EE362" s="217"/>
      <c r="EF362" s="218"/>
      <c r="EG362" s="216" t="s">
        <v>54</v>
      </c>
      <c r="EH362" s="217"/>
      <c r="EI362" s="217"/>
      <c r="EJ362" s="217"/>
      <c r="EK362" s="217"/>
      <c r="EL362" s="217"/>
      <c r="EM362" s="217"/>
      <c r="EN362" s="217"/>
      <c r="EO362" s="217"/>
      <c r="EP362" s="218"/>
      <c r="EQ362" s="216" t="s">
        <v>55</v>
      </c>
      <c r="ER362" s="217"/>
      <c r="ES362" s="217"/>
      <c r="ET362" s="217"/>
      <c r="EU362" s="217"/>
      <c r="EV362" s="217"/>
      <c r="EW362" s="217"/>
      <c r="EX362" s="217"/>
      <c r="EY362" s="217"/>
      <c r="EZ362" s="217"/>
      <c r="FA362" s="222" t="s">
        <v>56</v>
      </c>
      <c r="FB362" s="222"/>
      <c r="FC362" s="222"/>
      <c r="FD362" s="222"/>
      <c r="FE362" s="222"/>
      <c r="FF362" s="1"/>
      <c r="FG362" s="1"/>
      <c r="FH362" s="1"/>
      <c r="FI362" s="1"/>
      <c r="FJ362" s="1"/>
      <c r="FK362" s="1"/>
    </row>
    <row r="363" ht="24" customHeight="1">
      <c r="A363" s="93">
        <v>1</v>
      </c>
      <c r="B363" s="93"/>
      <c r="C363" s="93"/>
      <c r="D363" s="93"/>
      <c r="E363" s="93"/>
      <c r="F363" s="93"/>
      <c r="G363" s="94"/>
      <c r="H363" s="223" t="s">
        <v>452</v>
      </c>
      <c r="I363" s="224"/>
      <c r="J363" s="224"/>
      <c r="K363" s="224"/>
      <c r="L363" s="224"/>
      <c r="M363" s="224"/>
      <c r="N363" s="224"/>
      <c r="O363" s="224"/>
      <c r="P363" s="224"/>
      <c r="Q363" s="224"/>
      <c r="R363" s="224"/>
      <c r="S363" s="224"/>
      <c r="T363" s="224"/>
      <c r="U363" s="224"/>
      <c r="V363" s="224"/>
      <c r="W363" s="224"/>
      <c r="X363" s="224"/>
      <c r="Y363" s="224"/>
      <c r="Z363" s="224"/>
      <c r="AA363" s="224"/>
      <c r="AB363" s="224"/>
      <c r="AC363" s="224"/>
      <c r="AD363" s="224"/>
      <c r="AE363" s="224"/>
      <c r="AF363" s="224"/>
      <c r="AG363" s="224"/>
      <c r="AH363" s="224"/>
      <c r="AI363" s="224"/>
      <c r="AJ363" s="224"/>
      <c r="AK363" s="224"/>
      <c r="AL363" s="224"/>
      <c r="AM363" s="224"/>
      <c r="AN363" s="224"/>
      <c r="AO363" s="224"/>
      <c r="AP363" s="224"/>
      <c r="AQ363" s="224"/>
      <c r="AR363" s="224"/>
      <c r="AS363" s="224"/>
      <c r="AT363" s="224"/>
      <c r="AU363" s="224"/>
      <c r="AV363" s="224"/>
      <c r="AW363" s="224"/>
      <c r="AX363" s="224"/>
      <c r="AY363" s="224"/>
      <c r="AZ363" s="224"/>
      <c r="BA363" s="224"/>
      <c r="BB363" s="224"/>
      <c r="BC363" s="224"/>
      <c r="BD363" s="224"/>
      <c r="BE363" s="224"/>
      <c r="BF363" s="224"/>
      <c r="BG363" s="224"/>
      <c r="BH363" s="224"/>
      <c r="BI363" s="224"/>
      <c r="BJ363" s="224"/>
      <c r="BK363" s="224"/>
      <c r="BL363" s="224"/>
      <c r="BM363" s="224"/>
      <c r="BN363" s="224"/>
      <c r="BO363" s="224"/>
      <c r="BP363" s="224"/>
      <c r="BQ363" s="224"/>
      <c r="BR363" s="224"/>
      <c r="BS363" s="224"/>
      <c r="BT363" s="224"/>
      <c r="BU363" s="224"/>
      <c r="BV363" s="224"/>
      <c r="BW363" s="224"/>
      <c r="BX363" s="224"/>
      <c r="BY363" s="224"/>
      <c r="BZ363" s="224"/>
      <c r="CA363" s="224"/>
      <c r="CB363" s="224"/>
      <c r="CC363" s="224"/>
      <c r="CD363" s="224"/>
      <c r="CE363" s="224"/>
      <c r="CF363" s="224"/>
      <c r="CG363" s="224"/>
      <c r="CH363" s="224"/>
      <c r="CI363" s="224"/>
      <c r="CJ363" s="224"/>
      <c r="CK363" s="224"/>
      <c r="CL363" s="225" t="s">
        <v>453</v>
      </c>
      <c r="CM363" s="226"/>
      <c r="CN363" s="226"/>
      <c r="CO363" s="226"/>
      <c r="CP363" s="226"/>
      <c r="CQ363" s="226"/>
      <c r="CR363" s="227"/>
      <c r="CS363" s="228" t="s">
        <v>59</v>
      </c>
      <c r="CT363" s="28"/>
      <c r="CU363" s="28"/>
      <c r="CV363" s="28"/>
      <c r="CW363" s="28"/>
      <c r="CX363" s="28"/>
      <c r="CY363" s="229"/>
      <c r="CZ363" s="228"/>
      <c r="DA363" s="28"/>
      <c r="DB363" s="28"/>
      <c r="DC363" s="28"/>
      <c r="DD363" s="28"/>
      <c r="DE363" s="28"/>
      <c r="DF363" s="28"/>
      <c r="DG363" s="28"/>
      <c r="DH363" s="28"/>
      <c r="DI363" s="28"/>
      <c r="DJ363" s="28"/>
      <c r="DK363" s="229"/>
      <c r="DL363" s="228"/>
      <c r="DM363" s="28"/>
      <c r="DN363" s="28"/>
      <c r="DO363" s="28"/>
      <c r="DP363" s="28"/>
      <c r="DQ363" s="28"/>
      <c r="DR363" s="28"/>
      <c r="DS363" s="28"/>
      <c r="DT363" s="28"/>
      <c r="DU363" s="28"/>
      <c r="DV363" s="229"/>
      <c r="DW363" s="230">
        <f>DW366+DW373</f>
        <v>7753044.5699999919</v>
      </c>
      <c r="DX363" s="231"/>
      <c r="DY363" s="231"/>
      <c r="DZ363" s="231"/>
      <c r="EA363" s="231"/>
      <c r="EB363" s="231"/>
      <c r="EC363" s="231"/>
      <c r="ED363" s="231"/>
      <c r="EE363" s="231"/>
      <c r="EF363" s="232"/>
      <c r="EG363" s="230">
        <f>EG366+EG373</f>
        <v>7647862</v>
      </c>
      <c r="EH363" s="231"/>
      <c r="EI363" s="231"/>
      <c r="EJ363" s="231"/>
      <c r="EK363" s="231"/>
      <c r="EL363" s="231"/>
      <c r="EM363" s="231"/>
      <c r="EN363" s="231"/>
      <c r="EO363" s="231"/>
      <c r="EP363" s="232"/>
      <c r="EQ363" s="230">
        <f>EQ366+EQ373</f>
        <v>7738862</v>
      </c>
      <c r="ER363" s="231"/>
      <c r="ES363" s="231"/>
      <c r="ET363" s="231"/>
      <c r="EU363" s="231"/>
      <c r="EV363" s="231"/>
      <c r="EW363" s="231"/>
      <c r="EX363" s="231"/>
      <c r="EY363" s="231"/>
      <c r="EZ363" s="232"/>
      <c r="FA363" s="179"/>
      <c r="FB363" s="179"/>
      <c r="FC363" s="179"/>
      <c r="FD363" s="179"/>
      <c r="FE363" s="179"/>
      <c r="FF363" s="22"/>
      <c r="FG363" s="22"/>
      <c r="FH363" s="22"/>
      <c r="FI363" s="22"/>
      <c r="FJ363" s="22"/>
      <c r="FK363" s="22"/>
    </row>
    <row r="364">
      <c r="A364" s="31" t="s">
        <v>454</v>
      </c>
      <c r="B364" s="31"/>
      <c r="C364" s="31"/>
      <c r="D364" s="31"/>
      <c r="E364" s="31"/>
      <c r="F364" s="31"/>
      <c r="G364" s="79"/>
      <c r="H364" s="233" t="s">
        <v>455</v>
      </c>
      <c r="I364" s="196"/>
      <c r="J364" s="196"/>
      <c r="K364" s="196"/>
      <c r="L364" s="196"/>
      <c r="M364" s="196"/>
      <c r="N364" s="196"/>
      <c r="O364" s="196"/>
      <c r="P364" s="196"/>
      <c r="Q364" s="196"/>
      <c r="R364" s="196"/>
      <c r="S364" s="196"/>
      <c r="T364" s="196"/>
      <c r="U364" s="196"/>
      <c r="V364" s="196"/>
      <c r="W364" s="196"/>
      <c r="X364" s="196"/>
      <c r="Y364" s="196"/>
      <c r="Z364" s="196"/>
      <c r="AA364" s="196"/>
      <c r="AB364" s="196"/>
      <c r="AC364" s="196"/>
      <c r="AD364" s="196"/>
      <c r="AE364" s="196"/>
      <c r="AF364" s="196"/>
      <c r="AG364" s="196"/>
      <c r="AH364" s="196"/>
      <c r="AI364" s="196"/>
      <c r="AJ364" s="196"/>
      <c r="AK364" s="196"/>
      <c r="AL364" s="196"/>
      <c r="AM364" s="196"/>
      <c r="AN364" s="196"/>
      <c r="AO364" s="196"/>
      <c r="AP364" s="196"/>
      <c r="AQ364" s="196"/>
      <c r="AR364" s="196"/>
      <c r="AS364" s="196"/>
      <c r="AT364" s="196"/>
      <c r="AU364" s="196"/>
      <c r="AV364" s="196"/>
      <c r="AW364" s="196"/>
      <c r="AX364" s="196"/>
      <c r="AY364" s="196"/>
      <c r="AZ364" s="196"/>
      <c r="BA364" s="196"/>
      <c r="BB364" s="196"/>
      <c r="BC364" s="196"/>
      <c r="BD364" s="196"/>
      <c r="BE364" s="196"/>
      <c r="BF364" s="196"/>
      <c r="BG364" s="196"/>
      <c r="BH364" s="196"/>
      <c r="BI364" s="196"/>
      <c r="BJ364" s="196"/>
      <c r="BK364" s="196"/>
      <c r="BL364" s="196"/>
      <c r="BM364" s="196"/>
      <c r="BN364" s="196"/>
      <c r="BO364" s="196"/>
      <c r="BP364" s="196"/>
      <c r="BQ364" s="196"/>
      <c r="BR364" s="196"/>
      <c r="BS364" s="196"/>
      <c r="BT364" s="196"/>
      <c r="BU364" s="196"/>
      <c r="BV364" s="196"/>
      <c r="BW364" s="196"/>
      <c r="BX364" s="196"/>
      <c r="BY364" s="196"/>
      <c r="BZ364" s="196"/>
      <c r="CA364" s="196"/>
      <c r="CB364" s="196"/>
      <c r="CC364" s="196"/>
      <c r="CD364" s="196"/>
      <c r="CE364" s="196"/>
      <c r="CF364" s="196"/>
      <c r="CG364" s="196"/>
      <c r="CH364" s="196"/>
      <c r="CI364" s="196"/>
      <c r="CJ364" s="196"/>
      <c r="CK364" s="196"/>
      <c r="CL364" s="30" t="s">
        <v>456</v>
      </c>
      <c r="CM364" s="31"/>
      <c r="CN364" s="31"/>
      <c r="CO364" s="31"/>
      <c r="CP364" s="31"/>
      <c r="CQ364" s="31"/>
      <c r="CR364" s="79"/>
      <c r="CS364" s="80" t="s">
        <v>59</v>
      </c>
      <c r="CT364" s="31"/>
      <c r="CU364" s="31"/>
      <c r="CV364" s="31"/>
      <c r="CW364" s="31"/>
      <c r="CX364" s="31"/>
      <c r="CY364" s="79"/>
      <c r="CZ364" s="80"/>
      <c r="DA364" s="31"/>
      <c r="DB364" s="31"/>
      <c r="DC364" s="31"/>
      <c r="DD364" s="31"/>
      <c r="DE364" s="31"/>
      <c r="DF364" s="31"/>
      <c r="DG364" s="31"/>
      <c r="DH364" s="31"/>
      <c r="DI364" s="31"/>
      <c r="DJ364" s="31"/>
      <c r="DK364" s="79"/>
      <c r="DL364" s="80"/>
      <c r="DM364" s="31"/>
      <c r="DN364" s="31"/>
      <c r="DO364" s="31"/>
      <c r="DP364" s="31"/>
      <c r="DQ364" s="31"/>
      <c r="DR364" s="31"/>
      <c r="DS364" s="31"/>
      <c r="DT364" s="31"/>
      <c r="DU364" s="31"/>
      <c r="DV364" s="79"/>
      <c r="DW364" s="88"/>
      <c r="DX364" s="89"/>
      <c r="DY364" s="89"/>
      <c r="DZ364" s="89"/>
      <c r="EA364" s="89"/>
      <c r="EB364" s="89"/>
      <c r="EC364" s="89"/>
      <c r="ED364" s="89"/>
      <c r="EE364" s="89"/>
      <c r="EF364" s="114"/>
      <c r="EG364" s="88"/>
      <c r="EH364" s="89"/>
      <c r="EI364" s="89"/>
      <c r="EJ364" s="89"/>
      <c r="EK364" s="89"/>
      <c r="EL364" s="89"/>
      <c r="EM364" s="89"/>
      <c r="EN364" s="89"/>
      <c r="EO364" s="89"/>
      <c r="EP364" s="114"/>
      <c r="EQ364" s="88"/>
      <c r="ER364" s="89"/>
      <c r="ES364" s="89"/>
      <c r="ET364" s="89"/>
      <c r="EU364" s="89"/>
      <c r="EV364" s="89"/>
      <c r="EW364" s="89"/>
      <c r="EX364" s="89"/>
      <c r="EY364" s="89"/>
      <c r="EZ364" s="89"/>
      <c r="FA364" s="126"/>
      <c r="FB364" s="126"/>
      <c r="FC364" s="126"/>
      <c r="FD364" s="126"/>
      <c r="FE364" s="126"/>
      <c r="FF364" s="47"/>
      <c r="FG364" s="47"/>
      <c r="FH364" s="47"/>
      <c r="FI364" s="47"/>
      <c r="FJ364" s="47"/>
      <c r="FK364" s="47"/>
    </row>
    <row r="365">
      <c r="A365" s="31" t="s">
        <v>457</v>
      </c>
      <c r="B365" s="31"/>
      <c r="C365" s="31"/>
      <c r="D365" s="31"/>
      <c r="E365" s="31"/>
      <c r="F365" s="31"/>
      <c r="G365" s="79"/>
      <c r="H365" s="233" t="s">
        <v>458</v>
      </c>
      <c r="I365" s="196"/>
      <c r="J365" s="196"/>
      <c r="K365" s="196"/>
      <c r="L365" s="196"/>
      <c r="M365" s="196"/>
      <c r="N365" s="196"/>
      <c r="O365" s="196"/>
      <c r="P365" s="196"/>
      <c r="Q365" s="196"/>
      <c r="R365" s="196"/>
      <c r="S365" s="196"/>
      <c r="T365" s="196"/>
      <c r="U365" s="196"/>
      <c r="V365" s="196"/>
      <c r="W365" s="196"/>
      <c r="X365" s="196"/>
      <c r="Y365" s="196"/>
      <c r="Z365" s="196"/>
      <c r="AA365" s="196"/>
      <c r="AB365" s="196"/>
      <c r="AC365" s="196"/>
      <c r="AD365" s="196"/>
      <c r="AE365" s="196"/>
      <c r="AF365" s="196"/>
      <c r="AG365" s="196"/>
      <c r="AH365" s="196"/>
      <c r="AI365" s="196"/>
      <c r="AJ365" s="196"/>
      <c r="AK365" s="196"/>
      <c r="AL365" s="196"/>
      <c r="AM365" s="196"/>
      <c r="AN365" s="196"/>
      <c r="AO365" s="196"/>
      <c r="AP365" s="196"/>
      <c r="AQ365" s="196"/>
      <c r="AR365" s="196"/>
      <c r="AS365" s="196"/>
      <c r="AT365" s="196"/>
      <c r="AU365" s="196"/>
      <c r="AV365" s="196"/>
      <c r="AW365" s="196"/>
      <c r="AX365" s="196"/>
      <c r="AY365" s="196"/>
      <c r="AZ365" s="196"/>
      <c r="BA365" s="196"/>
      <c r="BB365" s="196"/>
      <c r="BC365" s="196"/>
      <c r="BD365" s="196"/>
      <c r="BE365" s="196"/>
      <c r="BF365" s="196"/>
      <c r="BG365" s="196"/>
      <c r="BH365" s="196"/>
      <c r="BI365" s="196"/>
      <c r="BJ365" s="196"/>
      <c r="BK365" s="196"/>
      <c r="BL365" s="196"/>
      <c r="BM365" s="196"/>
      <c r="BN365" s="196"/>
      <c r="BO365" s="196"/>
      <c r="BP365" s="196"/>
      <c r="BQ365" s="196"/>
      <c r="BR365" s="196"/>
      <c r="BS365" s="196"/>
      <c r="BT365" s="196"/>
      <c r="BU365" s="196"/>
      <c r="BV365" s="196"/>
      <c r="BW365" s="196"/>
      <c r="BX365" s="196"/>
      <c r="BY365" s="196"/>
      <c r="BZ365" s="196"/>
      <c r="CA365" s="196"/>
      <c r="CB365" s="196"/>
      <c r="CC365" s="196"/>
      <c r="CD365" s="196"/>
      <c r="CE365" s="196"/>
      <c r="CF365" s="196"/>
      <c r="CG365" s="196"/>
      <c r="CH365" s="196"/>
      <c r="CI365" s="196"/>
      <c r="CJ365" s="196"/>
      <c r="CK365" s="196"/>
      <c r="CL365" s="30" t="s">
        <v>459</v>
      </c>
      <c r="CM365" s="31"/>
      <c r="CN365" s="31"/>
      <c r="CO365" s="31"/>
      <c r="CP365" s="31"/>
      <c r="CQ365" s="31"/>
      <c r="CR365" s="79"/>
      <c r="CS365" s="80" t="s">
        <v>59</v>
      </c>
      <c r="CT365" s="31"/>
      <c r="CU365" s="31"/>
      <c r="CV365" s="31"/>
      <c r="CW365" s="31"/>
      <c r="CX365" s="31"/>
      <c r="CY365" s="79"/>
      <c r="CZ365" s="80"/>
      <c r="DA365" s="31"/>
      <c r="DB365" s="31"/>
      <c r="DC365" s="31"/>
      <c r="DD365" s="31"/>
      <c r="DE365" s="31"/>
      <c r="DF365" s="31"/>
      <c r="DG365" s="31"/>
      <c r="DH365" s="31"/>
      <c r="DI365" s="31"/>
      <c r="DJ365" s="31"/>
      <c r="DK365" s="79"/>
      <c r="DL365" s="80"/>
      <c r="DM365" s="31"/>
      <c r="DN365" s="31"/>
      <c r="DO365" s="31"/>
      <c r="DP365" s="31"/>
      <c r="DQ365" s="31"/>
      <c r="DR365" s="31"/>
      <c r="DS365" s="31"/>
      <c r="DT365" s="31"/>
      <c r="DU365" s="31"/>
      <c r="DV365" s="79"/>
      <c r="DW365" s="88"/>
      <c r="DX365" s="89"/>
      <c r="DY365" s="89"/>
      <c r="DZ365" s="89"/>
      <c r="EA365" s="89"/>
      <c r="EB365" s="89"/>
      <c r="EC365" s="89"/>
      <c r="ED365" s="89"/>
      <c r="EE365" s="89"/>
      <c r="EF365" s="114"/>
      <c r="EG365" s="88"/>
      <c r="EH365" s="89"/>
      <c r="EI365" s="89"/>
      <c r="EJ365" s="89"/>
      <c r="EK365" s="89"/>
      <c r="EL365" s="89"/>
      <c r="EM365" s="89"/>
      <c r="EN365" s="89"/>
      <c r="EO365" s="89"/>
      <c r="EP365" s="114"/>
      <c r="EQ365" s="88"/>
      <c r="ER365" s="89"/>
      <c r="ES365" s="89"/>
      <c r="ET365" s="89"/>
      <c r="EU365" s="89"/>
      <c r="EV365" s="89"/>
      <c r="EW365" s="89"/>
      <c r="EX365" s="89"/>
      <c r="EY365" s="89"/>
      <c r="EZ365" s="89"/>
      <c r="FA365" s="126"/>
      <c r="FB365" s="126"/>
      <c r="FC365" s="126"/>
      <c r="FD365" s="126"/>
      <c r="FE365" s="126"/>
      <c r="FF365" s="47"/>
      <c r="FG365" s="47"/>
      <c r="FH365" s="47"/>
      <c r="FI365" s="47"/>
      <c r="FJ365" s="47"/>
      <c r="FK365" s="47"/>
    </row>
    <row r="366">
      <c r="A366" s="31" t="s">
        <v>460</v>
      </c>
      <c r="B366" s="31"/>
      <c r="C366" s="31"/>
      <c r="D366" s="31"/>
      <c r="E366" s="31"/>
      <c r="F366" s="31"/>
      <c r="G366" s="79"/>
      <c r="H366" s="233" t="s">
        <v>461</v>
      </c>
      <c r="I366" s="196"/>
      <c r="J366" s="196"/>
      <c r="K366" s="196"/>
      <c r="L366" s="196"/>
      <c r="M366" s="196"/>
      <c r="N366" s="196"/>
      <c r="O366" s="196"/>
      <c r="P366" s="196"/>
      <c r="Q366" s="196"/>
      <c r="R366" s="196"/>
      <c r="S366" s="196"/>
      <c r="T366" s="196"/>
      <c r="U366" s="196"/>
      <c r="V366" s="196"/>
      <c r="W366" s="196"/>
      <c r="X366" s="196"/>
      <c r="Y366" s="196"/>
      <c r="Z366" s="196"/>
      <c r="AA366" s="196"/>
      <c r="AB366" s="196"/>
      <c r="AC366" s="196"/>
      <c r="AD366" s="196"/>
      <c r="AE366" s="196"/>
      <c r="AF366" s="196"/>
      <c r="AG366" s="196"/>
      <c r="AH366" s="196"/>
      <c r="AI366" s="196"/>
      <c r="AJ366" s="196"/>
      <c r="AK366" s="196"/>
      <c r="AL366" s="196"/>
      <c r="AM366" s="196"/>
      <c r="AN366" s="196"/>
      <c r="AO366" s="196"/>
      <c r="AP366" s="196"/>
      <c r="AQ366" s="196"/>
      <c r="AR366" s="196"/>
      <c r="AS366" s="196"/>
      <c r="AT366" s="196"/>
      <c r="AU366" s="196"/>
      <c r="AV366" s="196"/>
      <c r="AW366" s="196"/>
      <c r="AX366" s="196"/>
      <c r="AY366" s="196"/>
      <c r="AZ366" s="196"/>
      <c r="BA366" s="196"/>
      <c r="BB366" s="196"/>
      <c r="BC366" s="196"/>
      <c r="BD366" s="196"/>
      <c r="BE366" s="196"/>
      <c r="BF366" s="196"/>
      <c r="BG366" s="196"/>
      <c r="BH366" s="196"/>
      <c r="BI366" s="196"/>
      <c r="BJ366" s="196"/>
      <c r="BK366" s="196"/>
      <c r="BL366" s="196"/>
      <c r="BM366" s="196"/>
      <c r="BN366" s="196"/>
      <c r="BO366" s="196"/>
      <c r="BP366" s="196"/>
      <c r="BQ366" s="196"/>
      <c r="BR366" s="196"/>
      <c r="BS366" s="196"/>
      <c r="BT366" s="196"/>
      <c r="BU366" s="196"/>
      <c r="BV366" s="196"/>
      <c r="BW366" s="196"/>
      <c r="BX366" s="196"/>
      <c r="BY366" s="196"/>
      <c r="BZ366" s="196"/>
      <c r="CA366" s="196"/>
      <c r="CB366" s="196"/>
      <c r="CC366" s="196"/>
      <c r="CD366" s="196"/>
      <c r="CE366" s="196"/>
      <c r="CF366" s="196"/>
      <c r="CG366" s="196"/>
      <c r="CH366" s="196"/>
      <c r="CI366" s="196"/>
      <c r="CJ366" s="196"/>
      <c r="CK366" s="196"/>
      <c r="CL366" s="30" t="s">
        <v>462</v>
      </c>
      <c r="CM366" s="31"/>
      <c r="CN366" s="31"/>
      <c r="CO366" s="31"/>
      <c r="CP366" s="31"/>
      <c r="CQ366" s="31"/>
      <c r="CR366" s="79"/>
      <c r="CS366" s="80" t="s">
        <v>59</v>
      </c>
      <c r="CT366" s="31"/>
      <c r="CU366" s="31"/>
      <c r="CV366" s="31"/>
      <c r="CW366" s="31"/>
      <c r="CX366" s="31"/>
      <c r="CY366" s="79"/>
      <c r="CZ366" s="80"/>
      <c r="DA366" s="31"/>
      <c r="DB366" s="31"/>
      <c r="DC366" s="31"/>
      <c r="DD366" s="31"/>
      <c r="DE366" s="31"/>
      <c r="DF366" s="31"/>
      <c r="DG366" s="31"/>
      <c r="DH366" s="31"/>
      <c r="DI366" s="31"/>
      <c r="DJ366" s="31"/>
      <c r="DK366" s="79"/>
      <c r="DL366" s="80"/>
      <c r="DM366" s="31"/>
      <c r="DN366" s="31"/>
      <c r="DO366" s="31"/>
      <c r="DP366" s="31"/>
      <c r="DQ366" s="31"/>
      <c r="DR366" s="31"/>
      <c r="DS366" s="31"/>
      <c r="DT366" s="31"/>
      <c r="DU366" s="31"/>
      <c r="DV366" s="79"/>
      <c r="DW366" s="234">
        <f>DW367+DW372</f>
        <v>0</v>
      </c>
      <c r="DX366" s="235"/>
      <c r="DY366" s="235"/>
      <c r="DZ366" s="235"/>
      <c r="EA366" s="235"/>
      <c r="EB366" s="235"/>
      <c r="EC366" s="235"/>
      <c r="ED366" s="235"/>
      <c r="EE366" s="235"/>
      <c r="EF366" s="236"/>
      <c r="EG366" s="237">
        <f>EG367+EG372</f>
        <v>0</v>
      </c>
      <c r="EH366" s="238"/>
      <c r="EI366" s="238"/>
      <c r="EJ366" s="238"/>
      <c r="EK366" s="238"/>
      <c r="EL366" s="238"/>
      <c r="EM366" s="238"/>
      <c r="EN366" s="238"/>
      <c r="EO366" s="238"/>
      <c r="EP366" s="239"/>
      <c r="EQ366" s="88">
        <f>EQ368+EQ370</f>
        <v>0</v>
      </c>
      <c r="ER366" s="89"/>
      <c r="ES366" s="89"/>
      <c r="ET366" s="89"/>
      <c r="EU366" s="89"/>
      <c r="EV366" s="89"/>
      <c r="EW366" s="89"/>
      <c r="EX366" s="89"/>
      <c r="EY366" s="89"/>
      <c r="EZ366" s="114"/>
      <c r="FA366" s="126"/>
      <c r="FB366" s="126"/>
      <c r="FC366" s="126"/>
      <c r="FD366" s="126"/>
      <c r="FE366" s="126"/>
      <c r="FF366" s="70"/>
      <c r="FG366" s="70"/>
      <c r="FH366" s="70"/>
      <c r="FI366" s="70"/>
      <c r="FJ366" s="70"/>
      <c r="FK366" s="70"/>
    </row>
    <row r="367" ht="21" customHeight="1">
      <c r="A367" s="103" t="s">
        <v>463</v>
      </c>
      <c r="B367" s="103"/>
      <c r="C367" s="103"/>
      <c r="D367" s="103"/>
      <c r="E367" s="103"/>
      <c r="F367" s="103"/>
      <c r="G367" s="104"/>
      <c r="H367" s="148" t="s">
        <v>464</v>
      </c>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AS367" s="101"/>
      <c r="AT367" s="101"/>
      <c r="AU367" s="101"/>
      <c r="AV367" s="101"/>
      <c r="AW367" s="101"/>
      <c r="AX367" s="101"/>
      <c r="AY367" s="101"/>
      <c r="AZ367" s="101"/>
      <c r="BA367" s="101"/>
      <c r="BB367" s="101"/>
      <c r="BC367" s="101"/>
      <c r="BD367" s="101"/>
      <c r="BE367" s="101"/>
      <c r="BF367" s="101"/>
      <c r="BG367" s="101"/>
      <c r="BH367" s="101"/>
      <c r="BI367" s="101"/>
      <c r="BJ367" s="101"/>
      <c r="BK367" s="101"/>
      <c r="BL367" s="101"/>
      <c r="BM367" s="101"/>
      <c r="BN367" s="101"/>
      <c r="BO367" s="101"/>
      <c r="BP367" s="101"/>
      <c r="BQ367" s="101"/>
      <c r="BR367" s="101"/>
      <c r="BS367" s="101"/>
      <c r="BT367" s="101"/>
      <c r="BU367" s="101"/>
      <c r="BV367" s="101"/>
      <c r="BW367" s="101"/>
      <c r="BX367" s="101"/>
      <c r="BY367" s="101"/>
      <c r="BZ367" s="101"/>
      <c r="CA367" s="101"/>
      <c r="CB367" s="101"/>
      <c r="CC367" s="101"/>
      <c r="CD367" s="101"/>
      <c r="CE367" s="101"/>
      <c r="CF367" s="101"/>
      <c r="CG367" s="101"/>
      <c r="CH367" s="101"/>
      <c r="CI367" s="101"/>
      <c r="CJ367" s="101"/>
      <c r="CK367" s="101"/>
      <c r="CL367" s="30" t="s">
        <v>465</v>
      </c>
      <c r="CM367" s="31"/>
      <c r="CN367" s="31"/>
      <c r="CO367" s="31"/>
      <c r="CP367" s="31"/>
      <c r="CQ367" s="31"/>
      <c r="CR367" s="79"/>
      <c r="CS367" s="80" t="s">
        <v>59</v>
      </c>
      <c r="CT367" s="31"/>
      <c r="CU367" s="31"/>
      <c r="CV367" s="31"/>
      <c r="CW367" s="31"/>
      <c r="CX367" s="31"/>
      <c r="CY367" s="79"/>
      <c r="CZ367" s="80" t="s">
        <v>59</v>
      </c>
      <c r="DA367" s="31"/>
      <c r="DB367" s="31"/>
      <c r="DC367" s="31"/>
      <c r="DD367" s="31"/>
      <c r="DE367" s="31"/>
      <c r="DF367" s="31"/>
      <c r="DG367" s="31"/>
      <c r="DH367" s="31"/>
      <c r="DI367" s="31"/>
      <c r="DJ367" s="31"/>
      <c r="DK367" s="79"/>
      <c r="DL367" s="80"/>
      <c r="DM367" s="31"/>
      <c r="DN367" s="31"/>
      <c r="DO367" s="31"/>
      <c r="DP367" s="31"/>
      <c r="DQ367" s="31"/>
      <c r="DR367" s="31"/>
      <c r="DS367" s="31"/>
      <c r="DT367" s="31"/>
      <c r="DU367" s="31"/>
      <c r="DV367" s="79"/>
      <c r="DW367" s="88">
        <f>DW368+DW370</f>
        <v>0</v>
      </c>
      <c r="DX367" s="89"/>
      <c r="DY367" s="89"/>
      <c r="DZ367" s="89"/>
      <c r="EA367" s="89"/>
      <c r="EB367" s="89"/>
      <c r="EC367" s="89"/>
      <c r="ED367" s="89"/>
      <c r="EE367" s="89"/>
      <c r="EF367" s="114"/>
      <c r="EG367" s="88">
        <f>EG368+EG370</f>
        <v>0</v>
      </c>
      <c r="EH367" s="89"/>
      <c r="EI367" s="89"/>
      <c r="EJ367" s="89"/>
      <c r="EK367" s="89"/>
      <c r="EL367" s="89"/>
      <c r="EM367" s="89"/>
      <c r="EN367" s="89"/>
      <c r="EO367" s="89"/>
      <c r="EP367" s="114"/>
      <c r="EQ367" s="88">
        <f>EQ368+EQ370</f>
        <v>0</v>
      </c>
      <c r="ER367" s="89"/>
      <c r="ES367" s="89"/>
      <c r="ET367" s="89"/>
      <c r="EU367" s="89"/>
      <c r="EV367" s="89"/>
      <c r="EW367" s="89"/>
      <c r="EX367" s="89"/>
      <c r="EY367" s="89"/>
      <c r="EZ367" s="114"/>
      <c r="FA367" s="126"/>
      <c r="FB367" s="126"/>
      <c r="FC367" s="126"/>
      <c r="FD367" s="126"/>
      <c r="FE367" s="126"/>
      <c r="FF367" s="192"/>
      <c r="FG367" s="192"/>
      <c r="FH367" s="192"/>
      <c r="FI367" s="192"/>
      <c r="FJ367" s="192"/>
      <c r="FK367" s="192"/>
    </row>
    <row r="368" ht="9.75" customHeight="1">
      <c r="A368" s="168"/>
      <c r="B368" s="168"/>
      <c r="C368" s="168"/>
      <c r="D368" s="168"/>
      <c r="E368" s="168"/>
      <c r="F368" s="168"/>
      <c r="G368" s="169"/>
      <c r="H368" s="240" t="s">
        <v>466</v>
      </c>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240"/>
      <c r="AY368" s="240"/>
      <c r="AZ368" s="240"/>
      <c r="BA368" s="240"/>
      <c r="BB368" s="240"/>
      <c r="BC368" s="240"/>
      <c r="BD368" s="240"/>
      <c r="BE368" s="240"/>
      <c r="BF368" s="240"/>
      <c r="BG368" s="240"/>
      <c r="BH368" s="240"/>
      <c r="BI368" s="240"/>
      <c r="BJ368" s="240"/>
      <c r="BK368" s="240"/>
      <c r="BL368" s="240"/>
      <c r="BM368" s="240"/>
      <c r="BN368" s="240"/>
      <c r="BO368" s="240"/>
      <c r="BP368" s="240"/>
      <c r="BQ368" s="240"/>
      <c r="BR368" s="240"/>
      <c r="BS368" s="240"/>
      <c r="BT368" s="240"/>
      <c r="BU368" s="240"/>
      <c r="BV368" s="240"/>
      <c r="BW368" s="240"/>
      <c r="BX368" s="240"/>
      <c r="BY368" s="240"/>
      <c r="BZ368" s="240"/>
      <c r="CA368" s="240"/>
      <c r="CB368" s="240"/>
      <c r="CC368" s="240"/>
      <c r="CD368" s="240"/>
      <c r="CE368" s="240"/>
      <c r="CF368" s="240"/>
      <c r="CG368" s="240"/>
      <c r="CH368" s="240"/>
      <c r="CI368" s="240"/>
      <c r="CJ368" s="240"/>
      <c r="CK368" s="241"/>
      <c r="CL368" s="102" t="s">
        <v>467</v>
      </c>
      <c r="CM368" s="103"/>
      <c r="CN368" s="103"/>
      <c r="CO368" s="103"/>
      <c r="CP368" s="103"/>
      <c r="CQ368" s="103"/>
      <c r="CR368" s="104"/>
      <c r="CS368" s="117" t="s">
        <v>468</v>
      </c>
      <c r="CT368" s="103"/>
      <c r="CU368" s="103"/>
      <c r="CV368" s="103"/>
      <c r="CW368" s="103"/>
      <c r="CX368" s="103"/>
      <c r="CY368" s="104"/>
      <c r="CZ368" s="117"/>
      <c r="DA368" s="103"/>
      <c r="DB368" s="103"/>
      <c r="DC368" s="103"/>
      <c r="DD368" s="103"/>
      <c r="DE368" s="103"/>
      <c r="DF368" s="103"/>
      <c r="DG368" s="103"/>
      <c r="DH368" s="103"/>
      <c r="DI368" s="103"/>
      <c r="DJ368" s="103"/>
      <c r="DK368" s="104"/>
      <c r="DL368" s="117"/>
      <c r="DM368" s="103"/>
      <c r="DN368" s="103"/>
      <c r="DO368" s="103"/>
      <c r="DP368" s="103"/>
      <c r="DQ368" s="103"/>
      <c r="DR368" s="103"/>
      <c r="DS368" s="103"/>
      <c r="DT368" s="103"/>
      <c r="DU368" s="103"/>
      <c r="DV368" s="104"/>
      <c r="DW368" s="108"/>
      <c r="DX368" s="109"/>
      <c r="DY368" s="109"/>
      <c r="DZ368" s="109"/>
      <c r="EA368" s="109"/>
      <c r="EB368" s="109"/>
      <c r="EC368" s="109"/>
      <c r="ED368" s="109"/>
      <c r="EE368" s="109"/>
      <c r="EF368" s="118"/>
      <c r="EG368" s="108"/>
      <c r="EH368" s="109"/>
      <c r="EI368" s="109"/>
      <c r="EJ368" s="109"/>
      <c r="EK368" s="109"/>
      <c r="EL368" s="109"/>
      <c r="EM368" s="109"/>
      <c r="EN368" s="109"/>
      <c r="EO368" s="109"/>
      <c r="EP368" s="118"/>
      <c r="EQ368" s="108"/>
      <c r="ER368" s="109"/>
      <c r="ES368" s="109"/>
      <c r="ET368" s="109"/>
      <c r="EU368" s="109"/>
      <c r="EV368" s="109"/>
      <c r="EW368" s="109"/>
      <c r="EX368" s="109"/>
      <c r="EY368" s="109"/>
      <c r="EZ368" s="109"/>
      <c r="FA368" s="126"/>
      <c r="FB368" s="126"/>
      <c r="FC368" s="126"/>
      <c r="FD368" s="126"/>
      <c r="FE368" s="126"/>
      <c r="FF368" s="192"/>
      <c r="FG368" s="192"/>
      <c r="FH368" s="192"/>
      <c r="FI368" s="192"/>
      <c r="FJ368" s="192"/>
      <c r="FK368" s="192"/>
    </row>
    <row r="369" ht="12" customHeight="1">
      <c r="A369" s="168"/>
      <c r="B369" s="168"/>
      <c r="C369" s="168"/>
      <c r="D369" s="168"/>
      <c r="E369" s="168"/>
      <c r="F369" s="168"/>
      <c r="G369" s="169"/>
      <c r="H369" s="34" t="s">
        <v>469</v>
      </c>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c r="BN369" s="34"/>
      <c r="BO369" s="34"/>
      <c r="BP369" s="34"/>
      <c r="BQ369" s="34"/>
      <c r="BR369" s="34"/>
      <c r="BS369" s="34"/>
      <c r="BT369" s="34"/>
      <c r="BU369" s="34"/>
      <c r="BV369" s="34"/>
      <c r="BW369" s="34"/>
      <c r="BX369" s="34"/>
      <c r="BY369" s="34"/>
      <c r="BZ369" s="34"/>
      <c r="CA369" s="34"/>
      <c r="CB369" s="34"/>
      <c r="CC369" s="34"/>
      <c r="CD369" s="34"/>
      <c r="CE369" s="34"/>
      <c r="CF369" s="34"/>
      <c r="CG369" s="34"/>
      <c r="CH369" s="34"/>
      <c r="CI369" s="34"/>
      <c r="CJ369" s="34"/>
      <c r="CK369" s="34"/>
      <c r="CL369" s="143"/>
      <c r="CM369" s="25"/>
      <c r="CN369" s="25"/>
      <c r="CO369" s="25"/>
      <c r="CP369" s="25"/>
      <c r="CQ369" s="25"/>
      <c r="CR369" s="144"/>
      <c r="CS369" s="242"/>
      <c r="CT369" s="25"/>
      <c r="CU369" s="25"/>
      <c r="CV369" s="25"/>
      <c r="CW369" s="25"/>
      <c r="CX369" s="25"/>
      <c r="CY369" s="144"/>
      <c r="CZ369" s="242"/>
      <c r="DA369" s="25"/>
      <c r="DB369" s="25"/>
      <c r="DC369" s="25"/>
      <c r="DD369" s="25"/>
      <c r="DE369" s="25"/>
      <c r="DF369" s="25"/>
      <c r="DG369" s="25"/>
      <c r="DH369" s="25"/>
      <c r="DI369" s="25"/>
      <c r="DJ369" s="25"/>
      <c r="DK369" s="144"/>
      <c r="DL369" s="242"/>
      <c r="DM369" s="25"/>
      <c r="DN369" s="25"/>
      <c r="DO369" s="25"/>
      <c r="DP369" s="25"/>
      <c r="DQ369" s="25"/>
      <c r="DR369" s="25"/>
      <c r="DS369" s="25"/>
      <c r="DT369" s="25"/>
      <c r="DU369" s="25"/>
      <c r="DV369" s="144"/>
      <c r="DW369" s="81"/>
      <c r="DX369" s="82"/>
      <c r="DY369" s="82"/>
      <c r="DZ369" s="82"/>
      <c r="EA369" s="82"/>
      <c r="EB369" s="82"/>
      <c r="EC369" s="82"/>
      <c r="ED369" s="82"/>
      <c r="EE369" s="82"/>
      <c r="EF369" s="83"/>
      <c r="EG369" s="81"/>
      <c r="EH369" s="82"/>
      <c r="EI369" s="82"/>
      <c r="EJ369" s="82"/>
      <c r="EK369" s="82"/>
      <c r="EL369" s="82"/>
      <c r="EM369" s="82"/>
      <c r="EN369" s="82"/>
      <c r="EO369" s="82"/>
      <c r="EP369" s="83"/>
      <c r="EQ369" s="81"/>
      <c r="ER369" s="82"/>
      <c r="ES369" s="82"/>
      <c r="ET369" s="82"/>
      <c r="EU369" s="82"/>
      <c r="EV369" s="82"/>
      <c r="EW369" s="82"/>
      <c r="EX369" s="82"/>
      <c r="EY369" s="82"/>
      <c r="EZ369" s="82"/>
      <c r="FA369" s="126"/>
      <c r="FB369" s="126"/>
      <c r="FC369" s="126"/>
      <c r="FD369" s="126"/>
      <c r="FE369" s="126"/>
      <c r="FF369" s="192"/>
      <c r="FG369" s="192"/>
      <c r="FH369" s="192"/>
      <c r="FI369" s="192"/>
      <c r="FJ369" s="192"/>
      <c r="FK369" s="192"/>
    </row>
    <row r="370" ht="0.75" customHeight="1">
      <c r="A370" s="168"/>
      <c r="B370" s="168"/>
      <c r="C370" s="168"/>
      <c r="D370" s="168"/>
      <c r="E370" s="168"/>
      <c r="F370" s="168"/>
      <c r="G370" s="169"/>
      <c r="H370" s="243" t="s">
        <v>470</v>
      </c>
      <c r="I370" s="243"/>
      <c r="J370" s="243"/>
      <c r="K370" s="243"/>
      <c r="L370" s="243"/>
      <c r="M370" s="243"/>
      <c r="N370" s="243"/>
      <c r="O370" s="243"/>
      <c r="P370" s="243"/>
      <c r="Q370" s="243"/>
      <c r="R370" s="243"/>
      <c r="S370" s="243"/>
      <c r="T370" s="243"/>
      <c r="U370" s="243"/>
      <c r="V370" s="243"/>
      <c r="W370" s="243"/>
      <c r="X370" s="243"/>
      <c r="Y370" s="243"/>
      <c r="Z370" s="243"/>
      <c r="AA370" s="243"/>
      <c r="AB370" s="243"/>
      <c r="AC370" s="243"/>
      <c r="AD370" s="243"/>
      <c r="AE370" s="243"/>
      <c r="AF370" s="243"/>
      <c r="AG370" s="243"/>
      <c r="AH370" s="243"/>
      <c r="AI370" s="243"/>
      <c r="AJ370" s="243"/>
      <c r="AK370" s="243"/>
      <c r="AL370" s="243"/>
      <c r="AM370" s="243"/>
      <c r="AN370" s="243"/>
      <c r="AO370" s="243"/>
      <c r="AP370" s="243"/>
      <c r="AQ370" s="243"/>
      <c r="AR370" s="243"/>
      <c r="AS370" s="243"/>
      <c r="AT370" s="243"/>
      <c r="AU370" s="243"/>
      <c r="AV370" s="243"/>
      <c r="AW370" s="243"/>
      <c r="AX370" s="243"/>
      <c r="AY370" s="243"/>
      <c r="AZ370" s="243"/>
      <c r="BA370" s="243"/>
      <c r="BB370" s="243"/>
      <c r="BC370" s="243"/>
      <c r="BD370" s="243"/>
      <c r="BE370" s="243"/>
      <c r="BF370" s="243"/>
      <c r="BG370" s="243"/>
      <c r="BH370" s="243"/>
      <c r="BI370" s="243"/>
      <c r="BJ370" s="243"/>
      <c r="BK370" s="243"/>
      <c r="BL370" s="243"/>
      <c r="BM370" s="243"/>
      <c r="BN370" s="243"/>
      <c r="BO370" s="243"/>
      <c r="BP370" s="243"/>
      <c r="BQ370" s="243"/>
      <c r="BR370" s="243"/>
      <c r="BS370" s="243"/>
      <c r="BT370" s="243"/>
      <c r="BU370" s="243"/>
      <c r="BV370" s="243"/>
      <c r="BW370" s="243"/>
      <c r="BX370" s="243"/>
      <c r="BY370" s="243"/>
      <c r="BZ370" s="243"/>
      <c r="CA370" s="243"/>
      <c r="CB370" s="243"/>
      <c r="CC370" s="243"/>
      <c r="CD370" s="243"/>
      <c r="CE370" s="243"/>
      <c r="CF370" s="243"/>
      <c r="CG370" s="243"/>
      <c r="CH370" s="243"/>
      <c r="CI370" s="243"/>
      <c r="CJ370" s="243"/>
      <c r="CK370" s="244"/>
      <c r="CL370" s="102" t="s">
        <v>471</v>
      </c>
      <c r="CM370" s="103"/>
      <c r="CN370" s="103"/>
      <c r="CO370" s="103"/>
      <c r="CP370" s="103"/>
      <c r="CQ370" s="103"/>
      <c r="CR370" s="104"/>
      <c r="CS370" s="117" t="s">
        <v>468</v>
      </c>
      <c r="CT370" s="103"/>
      <c r="CU370" s="103"/>
      <c r="CV370" s="103"/>
      <c r="CW370" s="103"/>
      <c r="CX370" s="103"/>
      <c r="CY370" s="104"/>
      <c r="CZ370" s="117"/>
      <c r="DA370" s="103"/>
      <c r="DB370" s="103"/>
      <c r="DC370" s="103"/>
      <c r="DD370" s="103"/>
      <c r="DE370" s="103"/>
      <c r="DF370" s="103"/>
      <c r="DG370" s="103"/>
      <c r="DH370" s="103"/>
      <c r="DI370" s="103"/>
      <c r="DJ370" s="103"/>
      <c r="DK370" s="104"/>
      <c r="DL370" s="117"/>
      <c r="DM370" s="103"/>
      <c r="DN370" s="103"/>
      <c r="DO370" s="103"/>
      <c r="DP370" s="103"/>
      <c r="DQ370" s="103"/>
      <c r="DR370" s="103"/>
      <c r="DS370" s="103"/>
      <c r="DT370" s="103"/>
      <c r="DU370" s="103"/>
      <c r="DV370" s="104"/>
      <c r="DW370" s="108"/>
      <c r="DX370" s="109"/>
      <c r="DY370" s="109"/>
      <c r="DZ370" s="109"/>
      <c r="EA370" s="109"/>
      <c r="EB370" s="109"/>
      <c r="EC370" s="109"/>
      <c r="ED370" s="109"/>
      <c r="EE370" s="109"/>
      <c r="EF370" s="118"/>
      <c r="EG370" s="108"/>
      <c r="EH370" s="109"/>
      <c r="EI370" s="109"/>
      <c r="EJ370" s="109"/>
      <c r="EK370" s="109"/>
      <c r="EL370" s="109"/>
      <c r="EM370" s="109"/>
      <c r="EN370" s="109"/>
      <c r="EO370" s="109"/>
      <c r="EP370" s="118"/>
      <c r="EQ370" s="108"/>
      <c r="ER370" s="109"/>
      <c r="ES370" s="109"/>
      <c r="ET370" s="109"/>
      <c r="EU370" s="109"/>
      <c r="EV370" s="109"/>
      <c r="EW370" s="109"/>
      <c r="EX370" s="109"/>
      <c r="EY370" s="109"/>
      <c r="EZ370" s="109"/>
      <c r="FA370" s="126"/>
      <c r="FB370" s="126"/>
      <c r="FC370" s="126"/>
      <c r="FD370" s="126"/>
      <c r="FE370" s="126"/>
      <c r="FF370" s="192"/>
      <c r="FG370" s="192"/>
      <c r="FH370" s="192"/>
      <c r="FI370" s="192"/>
      <c r="FJ370" s="192"/>
      <c r="FK370" s="192"/>
    </row>
    <row r="371" ht="15" customHeight="1">
      <c r="A371" s="168"/>
      <c r="B371" s="168"/>
      <c r="C371" s="168"/>
      <c r="D371" s="168"/>
      <c r="E371" s="168"/>
      <c r="F371" s="168"/>
      <c r="G371" s="169"/>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8"/>
      <c r="AY371" s="178"/>
      <c r="AZ371" s="178"/>
      <c r="BA371" s="178"/>
      <c r="BB371" s="178"/>
      <c r="BC371" s="178"/>
      <c r="BD371" s="178"/>
      <c r="BE371" s="178"/>
      <c r="BF371" s="178"/>
      <c r="BG371" s="178"/>
      <c r="BH371" s="178"/>
      <c r="BI371" s="178"/>
      <c r="BJ371" s="178"/>
      <c r="BK371" s="178"/>
      <c r="BL371" s="178"/>
      <c r="BM371" s="178"/>
      <c r="BN371" s="178"/>
      <c r="BO371" s="178"/>
      <c r="BP371" s="178"/>
      <c r="BQ371" s="178"/>
      <c r="BR371" s="178"/>
      <c r="BS371" s="178"/>
      <c r="BT371" s="178"/>
      <c r="BU371" s="178"/>
      <c r="BV371" s="178"/>
      <c r="BW371" s="178"/>
      <c r="BX371" s="178"/>
      <c r="BY371" s="178"/>
      <c r="BZ371" s="178"/>
      <c r="CA371" s="178"/>
      <c r="CB371" s="178"/>
      <c r="CC371" s="178"/>
      <c r="CD371" s="178"/>
      <c r="CE371" s="178"/>
      <c r="CF371" s="178"/>
      <c r="CG371" s="178"/>
      <c r="CH371" s="178"/>
      <c r="CI371" s="178"/>
      <c r="CJ371" s="178"/>
      <c r="CK371" s="178"/>
      <c r="CL371" s="143"/>
      <c r="CM371" s="25"/>
      <c r="CN371" s="25"/>
      <c r="CO371" s="25"/>
      <c r="CP371" s="25"/>
      <c r="CQ371" s="25"/>
      <c r="CR371" s="144"/>
      <c r="CS371" s="242"/>
      <c r="CT371" s="25"/>
      <c r="CU371" s="25"/>
      <c r="CV371" s="25"/>
      <c r="CW371" s="25"/>
      <c r="CX371" s="25"/>
      <c r="CY371" s="144"/>
      <c r="CZ371" s="242"/>
      <c r="DA371" s="25"/>
      <c r="DB371" s="25"/>
      <c r="DC371" s="25"/>
      <c r="DD371" s="25"/>
      <c r="DE371" s="25"/>
      <c r="DF371" s="25"/>
      <c r="DG371" s="25"/>
      <c r="DH371" s="25"/>
      <c r="DI371" s="25"/>
      <c r="DJ371" s="25"/>
      <c r="DK371" s="144"/>
      <c r="DL371" s="242"/>
      <c r="DM371" s="25"/>
      <c r="DN371" s="25"/>
      <c r="DO371" s="25"/>
      <c r="DP371" s="25"/>
      <c r="DQ371" s="25"/>
      <c r="DR371" s="25"/>
      <c r="DS371" s="25"/>
      <c r="DT371" s="25"/>
      <c r="DU371" s="25"/>
      <c r="DV371" s="144"/>
      <c r="DW371" s="81"/>
      <c r="DX371" s="82"/>
      <c r="DY371" s="82"/>
      <c r="DZ371" s="82"/>
      <c r="EA371" s="82"/>
      <c r="EB371" s="82"/>
      <c r="EC371" s="82"/>
      <c r="ED371" s="82"/>
      <c r="EE371" s="82"/>
      <c r="EF371" s="83"/>
      <c r="EG371" s="81"/>
      <c r="EH371" s="82"/>
      <c r="EI371" s="82"/>
      <c r="EJ371" s="82"/>
      <c r="EK371" s="82"/>
      <c r="EL371" s="82"/>
      <c r="EM371" s="82"/>
      <c r="EN371" s="82"/>
      <c r="EO371" s="82"/>
      <c r="EP371" s="83"/>
      <c r="EQ371" s="81"/>
      <c r="ER371" s="82"/>
      <c r="ES371" s="82"/>
      <c r="ET371" s="82"/>
      <c r="EU371" s="82"/>
      <c r="EV371" s="82"/>
      <c r="EW371" s="82"/>
      <c r="EX371" s="82"/>
      <c r="EY371" s="82"/>
      <c r="EZ371" s="82"/>
      <c r="FA371" s="126"/>
      <c r="FB371" s="126"/>
      <c r="FC371" s="126"/>
      <c r="FD371" s="126"/>
      <c r="FE371" s="126"/>
      <c r="FF371" s="192"/>
      <c r="FG371" s="192"/>
      <c r="FH371" s="192"/>
      <c r="FI371" s="192"/>
      <c r="FJ371" s="192"/>
      <c r="FK371" s="192"/>
    </row>
    <row r="372" ht="13.5" customHeight="1">
      <c r="A372" s="25" t="s">
        <v>472</v>
      </c>
      <c r="B372" s="25"/>
      <c r="C372" s="25"/>
      <c r="D372" s="25"/>
      <c r="E372" s="25"/>
      <c r="F372" s="25"/>
      <c r="G372" s="144"/>
      <c r="H372" s="148" t="s">
        <v>473</v>
      </c>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c r="AJ372" s="101"/>
      <c r="AK372" s="101"/>
      <c r="AL372" s="101"/>
      <c r="AM372" s="101"/>
      <c r="AN372" s="101"/>
      <c r="AO372" s="101"/>
      <c r="AP372" s="101"/>
      <c r="AQ372" s="101"/>
      <c r="AR372" s="101"/>
      <c r="AS372" s="101"/>
      <c r="AT372" s="101"/>
      <c r="AU372" s="101"/>
      <c r="AV372" s="101"/>
      <c r="AW372" s="101"/>
      <c r="AX372" s="101"/>
      <c r="AY372" s="101"/>
      <c r="AZ372" s="101"/>
      <c r="BA372" s="101"/>
      <c r="BB372" s="101"/>
      <c r="BC372" s="101"/>
      <c r="BD372" s="101"/>
      <c r="BE372" s="101"/>
      <c r="BF372" s="101"/>
      <c r="BG372" s="101"/>
      <c r="BH372" s="101"/>
      <c r="BI372" s="101"/>
      <c r="BJ372" s="101"/>
      <c r="BK372" s="101"/>
      <c r="BL372" s="101"/>
      <c r="BM372" s="101"/>
      <c r="BN372" s="101"/>
      <c r="BO372" s="101"/>
      <c r="BP372" s="101"/>
      <c r="BQ372" s="101"/>
      <c r="BR372" s="101"/>
      <c r="BS372" s="101"/>
      <c r="BT372" s="101"/>
      <c r="BU372" s="101"/>
      <c r="BV372" s="101"/>
      <c r="BW372" s="101"/>
      <c r="BX372" s="101"/>
      <c r="BY372" s="101"/>
      <c r="BZ372" s="101"/>
      <c r="CA372" s="101"/>
      <c r="CB372" s="101"/>
      <c r="CC372" s="101"/>
      <c r="CD372" s="101"/>
      <c r="CE372" s="101"/>
      <c r="CF372" s="101"/>
      <c r="CG372" s="101"/>
      <c r="CH372" s="101"/>
      <c r="CI372" s="101"/>
      <c r="CJ372" s="101"/>
      <c r="CK372" s="101"/>
      <c r="CL372" s="30" t="s">
        <v>474</v>
      </c>
      <c r="CM372" s="31"/>
      <c r="CN372" s="31"/>
      <c r="CO372" s="31"/>
      <c r="CP372" s="31"/>
      <c r="CQ372" s="31"/>
      <c r="CR372" s="79"/>
      <c r="CS372" s="80" t="s">
        <v>59</v>
      </c>
      <c r="CT372" s="31"/>
      <c r="CU372" s="31"/>
      <c r="CV372" s="31"/>
      <c r="CW372" s="31"/>
      <c r="CX372" s="31"/>
      <c r="CY372" s="79"/>
      <c r="CZ372" s="80" t="s">
        <v>59</v>
      </c>
      <c r="DA372" s="31"/>
      <c r="DB372" s="31"/>
      <c r="DC372" s="31"/>
      <c r="DD372" s="31"/>
      <c r="DE372" s="31"/>
      <c r="DF372" s="31"/>
      <c r="DG372" s="31"/>
      <c r="DH372" s="31"/>
      <c r="DI372" s="31"/>
      <c r="DJ372" s="31"/>
      <c r="DK372" s="79"/>
      <c r="DL372" s="80"/>
      <c r="DM372" s="31"/>
      <c r="DN372" s="31"/>
      <c r="DO372" s="31"/>
      <c r="DP372" s="31"/>
      <c r="DQ372" s="31"/>
      <c r="DR372" s="31"/>
      <c r="DS372" s="31"/>
      <c r="DT372" s="31"/>
      <c r="DU372" s="31"/>
      <c r="DV372" s="79"/>
      <c r="DW372" s="88"/>
      <c r="DX372" s="89"/>
      <c r="DY372" s="89"/>
      <c r="DZ372" s="89"/>
      <c r="EA372" s="89"/>
      <c r="EB372" s="89"/>
      <c r="EC372" s="89"/>
      <c r="ED372" s="89"/>
      <c r="EE372" s="89"/>
      <c r="EF372" s="114"/>
      <c r="EG372" s="88"/>
      <c r="EH372" s="89"/>
      <c r="EI372" s="89"/>
      <c r="EJ372" s="89"/>
      <c r="EK372" s="89"/>
      <c r="EL372" s="89"/>
      <c r="EM372" s="89"/>
      <c r="EN372" s="89"/>
      <c r="EO372" s="89"/>
      <c r="EP372" s="114"/>
      <c r="EQ372" s="88"/>
      <c r="ER372" s="89"/>
      <c r="ES372" s="89"/>
      <c r="ET372" s="89"/>
      <c r="EU372" s="89"/>
      <c r="EV372" s="89"/>
      <c r="EW372" s="89"/>
      <c r="EX372" s="89"/>
      <c r="EY372" s="89"/>
      <c r="EZ372" s="89"/>
      <c r="FA372" s="126"/>
      <c r="FB372" s="126"/>
      <c r="FC372" s="126"/>
      <c r="FD372" s="126"/>
      <c r="FE372" s="126"/>
      <c r="FF372" s="192"/>
      <c r="FG372" s="192"/>
      <c r="FH372" s="192"/>
      <c r="FI372" s="192"/>
      <c r="FJ372" s="192"/>
      <c r="FK372" s="192"/>
    </row>
    <row r="373" ht="23.25" customHeight="1">
      <c r="A373" s="31" t="s">
        <v>475</v>
      </c>
      <c r="B373" s="31"/>
      <c r="C373" s="31"/>
      <c r="D373" s="31"/>
      <c r="E373" s="31"/>
      <c r="F373" s="31"/>
      <c r="G373" s="79"/>
      <c r="H373" s="233" t="s">
        <v>476</v>
      </c>
      <c r="I373" s="196"/>
      <c r="J373" s="196"/>
      <c r="K373" s="196"/>
      <c r="L373" s="196"/>
      <c r="M373" s="196"/>
      <c r="N373" s="196"/>
      <c r="O373" s="196"/>
      <c r="P373" s="196"/>
      <c r="Q373" s="196"/>
      <c r="R373" s="196"/>
      <c r="S373" s="196"/>
      <c r="T373" s="196"/>
      <c r="U373" s="196"/>
      <c r="V373" s="196"/>
      <c r="W373" s="196"/>
      <c r="X373" s="196"/>
      <c r="Y373" s="196"/>
      <c r="Z373" s="196"/>
      <c r="AA373" s="196"/>
      <c r="AB373" s="196"/>
      <c r="AC373" s="196"/>
      <c r="AD373" s="196"/>
      <c r="AE373" s="196"/>
      <c r="AF373" s="196"/>
      <c r="AG373" s="196"/>
      <c r="AH373" s="196"/>
      <c r="AI373" s="196"/>
      <c r="AJ373" s="196"/>
      <c r="AK373" s="196"/>
      <c r="AL373" s="196"/>
      <c r="AM373" s="196"/>
      <c r="AN373" s="196"/>
      <c r="AO373" s="196"/>
      <c r="AP373" s="196"/>
      <c r="AQ373" s="196"/>
      <c r="AR373" s="196"/>
      <c r="AS373" s="196"/>
      <c r="AT373" s="196"/>
      <c r="AU373" s="196"/>
      <c r="AV373" s="196"/>
      <c r="AW373" s="196"/>
      <c r="AX373" s="196"/>
      <c r="AY373" s="196"/>
      <c r="AZ373" s="196"/>
      <c r="BA373" s="196"/>
      <c r="BB373" s="196"/>
      <c r="BC373" s="196"/>
      <c r="BD373" s="196"/>
      <c r="BE373" s="196"/>
      <c r="BF373" s="196"/>
      <c r="BG373" s="196"/>
      <c r="BH373" s="196"/>
      <c r="BI373" s="196"/>
      <c r="BJ373" s="196"/>
      <c r="BK373" s="196"/>
      <c r="BL373" s="196"/>
      <c r="BM373" s="196"/>
      <c r="BN373" s="196"/>
      <c r="BO373" s="196"/>
      <c r="BP373" s="196"/>
      <c r="BQ373" s="196"/>
      <c r="BR373" s="196"/>
      <c r="BS373" s="196"/>
      <c r="BT373" s="196"/>
      <c r="BU373" s="196"/>
      <c r="BV373" s="196"/>
      <c r="BW373" s="196"/>
      <c r="BX373" s="196"/>
      <c r="BY373" s="196"/>
      <c r="BZ373" s="196"/>
      <c r="CA373" s="196"/>
      <c r="CB373" s="196"/>
      <c r="CC373" s="196"/>
      <c r="CD373" s="196"/>
      <c r="CE373" s="196"/>
      <c r="CF373" s="196"/>
      <c r="CG373" s="196"/>
      <c r="CH373" s="196"/>
      <c r="CI373" s="196"/>
      <c r="CJ373" s="196"/>
      <c r="CK373" s="196"/>
      <c r="CL373" s="30" t="s">
        <v>477</v>
      </c>
      <c r="CM373" s="31"/>
      <c r="CN373" s="31"/>
      <c r="CO373" s="31"/>
      <c r="CP373" s="31"/>
      <c r="CQ373" s="31"/>
      <c r="CR373" s="79"/>
      <c r="CS373" s="80" t="s">
        <v>59</v>
      </c>
      <c r="CT373" s="31"/>
      <c r="CU373" s="31"/>
      <c r="CV373" s="31"/>
      <c r="CW373" s="31"/>
      <c r="CX373" s="31"/>
      <c r="CY373" s="79"/>
      <c r="CZ373" s="80"/>
      <c r="DA373" s="31"/>
      <c r="DB373" s="31"/>
      <c r="DC373" s="31"/>
      <c r="DD373" s="31"/>
      <c r="DE373" s="31"/>
      <c r="DF373" s="31"/>
      <c r="DG373" s="31"/>
      <c r="DH373" s="31"/>
      <c r="DI373" s="31"/>
      <c r="DJ373" s="31"/>
      <c r="DK373" s="79"/>
      <c r="DL373" s="80"/>
      <c r="DM373" s="31"/>
      <c r="DN373" s="31"/>
      <c r="DO373" s="31"/>
      <c r="DP373" s="31"/>
      <c r="DQ373" s="31"/>
      <c r="DR373" s="31"/>
      <c r="DS373" s="31"/>
      <c r="DT373" s="31"/>
      <c r="DU373" s="31"/>
      <c r="DV373" s="79"/>
      <c r="DW373" s="245">
        <f>DW374+DW383+DW389+DW398+DW401</f>
        <v>7753044.5699999919</v>
      </c>
      <c r="DX373" s="238"/>
      <c r="DY373" s="238"/>
      <c r="DZ373" s="238"/>
      <c r="EA373" s="238"/>
      <c r="EB373" s="238"/>
      <c r="EC373" s="238"/>
      <c r="ED373" s="238"/>
      <c r="EE373" s="238"/>
      <c r="EF373" s="239"/>
      <c r="EG373" s="105">
        <v>7647862</v>
      </c>
      <c r="EH373" s="89"/>
      <c r="EI373" s="89"/>
      <c r="EJ373" s="89"/>
      <c r="EK373" s="89"/>
      <c r="EL373" s="89"/>
      <c r="EM373" s="89"/>
      <c r="EN373" s="89"/>
      <c r="EO373" s="89"/>
      <c r="EP373" s="114"/>
      <c r="EQ373" s="105">
        <v>7738862</v>
      </c>
      <c r="ER373" s="89"/>
      <c r="ES373" s="89"/>
      <c r="ET373" s="89"/>
      <c r="EU373" s="89"/>
      <c r="EV373" s="89"/>
      <c r="EW373" s="89"/>
      <c r="EX373" s="89"/>
      <c r="EY373" s="89"/>
      <c r="EZ373" s="114"/>
      <c r="FA373" s="126"/>
      <c r="FB373" s="126"/>
      <c r="FC373" s="126"/>
      <c r="FD373" s="126"/>
      <c r="FE373" s="126"/>
      <c r="FF373" s="192"/>
      <c r="FG373" s="192"/>
      <c r="FH373" s="192"/>
      <c r="FI373" s="192"/>
      <c r="FJ373" s="192"/>
      <c r="FK373" s="192"/>
    </row>
    <row r="374">
      <c r="A374" s="31" t="s">
        <v>478</v>
      </c>
      <c r="B374" s="31"/>
      <c r="C374" s="31"/>
      <c r="D374" s="31"/>
      <c r="E374" s="31"/>
      <c r="F374" s="31"/>
      <c r="G374" s="79"/>
      <c r="H374" s="148" t="s">
        <v>479</v>
      </c>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c r="AJ374" s="101"/>
      <c r="AK374" s="101"/>
      <c r="AL374" s="101"/>
      <c r="AM374" s="101"/>
      <c r="AN374" s="101"/>
      <c r="AO374" s="101"/>
      <c r="AP374" s="101"/>
      <c r="AQ374" s="101"/>
      <c r="AR374" s="101"/>
      <c r="AS374" s="101"/>
      <c r="AT374" s="101"/>
      <c r="AU374" s="101"/>
      <c r="AV374" s="101"/>
      <c r="AW374" s="101"/>
      <c r="AX374" s="101"/>
      <c r="AY374" s="101"/>
      <c r="AZ374" s="101"/>
      <c r="BA374" s="101"/>
      <c r="BB374" s="101"/>
      <c r="BC374" s="101"/>
      <c r="BD374" s="101"/>
      <c r="BE374" s="101"/>
      <c r="BF374" s="101"/>
      <c r="BG374" s="101"/>
      <c r="BH374" s="101"/>
      <c r="BI374" s="101"/>
      <c r="BJ374" s="101"/>
      <c r="BK374" s="101"/>
      <c r="BL374" s="101"/>
      <c r="BM374" s="101"/>
      <c r="BN374" s="101"/>
      <c r="BO374" s="101"/>
      <c r="BP374" s="101"/>
      <c r="BQ374" s="101"/>
      <c r="BR374" s="101"/>
      <c r="BS374" s="101"/>
      <c r="BT374" s="101"/>
      <c r="BU374" s="101"/>
      <c r="BV374" s="101"/>
      <c r="BW374" s="101"/>
      <c r="BX374" s="101"/>
      <c r="BY374" s="101"/>
      <c r="BZ374" s="101"/>
      <c r="CA374" s="101"/>
      <c r="CB374" s="101"/>
      <c r="CC374" s="101"/>
      <c r="CD374" s="101"/>
      <c r="CE374" s="101"/>
      <c r="CF374" s="101"/>
      <c r="CG374" s="101"/>
      <c r="CH374" s="101"/>
      <c r="CI374" s="101"/>
      <c r="CJ374" s="101"/>
      <c r="CK374" s="101"/>
      <c r="CL374" s="30" t="s">
        <v>480</v>
      </c>
      <c r="CM374" s="31"/>
      <c r="CN374" s="31"/>
      <c r="CO374" s="31"/>
      <c r="CP374" s="31"/>
      <c r="CQ374" s="31"/>
      <c r="CR374" s="79"/>
      <c r="CS374" s="80" t="s">
        <v>59</v>
      </c>
      <c r="CT374" s="31"/>
      <c r="CU374" s="31"/>
      <c r="CV374" s="31"/>
      <c r="CW374" s="31"/>
      <c r="CX374" s="31"/>
      <c r="CY374" s="79"/>
      <c r="CZ374" s="80"/>
      <c r="DA374" s="31"/>
      <c r="DB374" s="31"/>
      <c r="DC374" s="31"/>
      <c r="DD374" s="31"/>
      <c r="DE374" s="31"/>
      <c r="DF374" s="31"/>
      <c r="DG374" s="31"/>
      <c r="DH374" s="31"/>
      <c r="DI374" s="31"/>
      <c r="DJ374" s="31"/>
      <c r="DK374" s="79"/>
      <c r="DL374" s="80"/>
      <c r="DM374" s="31"/>
      <c r="DN374" s="31"/>
      <c r="DO374" s="31"/>
      <c r="DP374" s="31"/>
      <c r="DQ374" s="31"/>
      <c r="DR374" s="31"/>
      <c r="DS374" s="31"/>
      <c r="DT374" s="31"/>
      <c r="DU374" s="31"/>
      <c r="DV374" s="79"/>
      <c r="DW374" s="105">
        <f>DW375+DW382</f>
        <v>2536000</v>
      </c>
      <c r="DX374" s="89"/>
      <c r="DY374" s="89"/>
      <c r="DZ374" s="89"/>
      <c r="EA374" s="89"/>
      <c r="EB374" s="89"/>
      <c r="EC374" s="89"/>
      <c r="ED374" s="89"/>
      <c r="EE374" s="89"/>
      <c r="EF374" s="114"/>
      <c r="EG374" s="105">
        <v>2478700</v>
      </c>
      <c r="EH374" s="89"/>
      <c r="EI374" s="89"/>
      <c r="EJ374" s="89"/>
      <c r="EK374" s="89"/>
      <c r="EL374" s="89"/>
      <c r="EM374" s="89"/>
      <c r="EN374" s="89"/>
      <c r="EO374" s="89"/>
      <c r="EP374" s="114"/>
      <c r="EQ374" s="105">
        <v>2569700</v>
      </c>
      <c r="ER374" s="89"/>
      <c r="ES374" s="89"/>
      <c r="ET374" s="89"/>
      <c r="EU374" s="89"/>
      <c r="EV374" s="89"/>
      <c r="EW374" s="89"/>
      <c r="EX374" s="89"/>
      <c r="EY374" s="89"/>
      <c r="EZ374" s="114"/>
      <c r="FA374" s="126"/>
      <c r="FB374" s="126"/>
      <c r="FC374" s="126"/>
      <c r="FD374" s="126"/>
      <c r="FE374" s="126"/>
      <c r="FF374" s="192"/>
      <c r="FG374" s="192"/>
      <c r="FH374" s="192"/>
      <c r="FI374" s="192"/>
      <c r="FJ374" s="192"/>
      <c r="FK374" s="192"/>
    </row>
    <row r="375">
      <c r="A375" s="103" t="s">
        <v>481</v>
      </c>
      <c r="B375" s="103"/>
      <c r="C375" s="103"/>
      <c r="D375" s="103"/>
      <c r="E375" s="103"/>
      <c r="F375" s="103"/>
      <c r="G375" s="104"/>
      <c r="H375" s="246" t="s">
        <v>464</v>
      </c>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c r="BJ375" s="156"/>
      <c r="BK375" s="156"/>
      <c r="BL375" s="156"/>
      <c r="BM375" s="156"/>
      <c r="BN375" s="156"/>
      <c r="BO375" s="156"/>
      <c r="BP375" s="156"/>
      <c r="BQ375" s="156"/>
      <c r="BR375" s="156"/>
      <c r="BS375" s="156"/>
      <c r="BT375" s="156"/>
      <c r="BU375" s="156"/>
      <c r="BV375" s="156"/>
      <c r="BW375" s="156"/>
      <c r="BX375" s="156"/>
      <c r="BY375" s="156"/>
      <c r="BZ375" s="156"/>
      <c r="CA375" s="156"/>
      <c r="CB375" s="156"/>
      <c r="CC375" s="156"/>
      <c r="CD375" s="156"/>
      <c r="CE375" s="156"/>
      <c r="CF375" s="156"/>
      <c r="CG375" s="156"/>
      <c r="CH375" s="156"/>
      <c r="CI375" s="156"/>
      <c r="CJ375" s="156"/>
      <c r="CK375" s="156"/>
      <c r="CL375" s="30" t="s">
        <v>482</v>
      </c>
      <c r="CM375" s="31"/>
      <c r="CN375" s="31"/>
      <c r="CO375" s="31"/>
      <c r="CP375" s="31"/>
      <c r="CQ375" s="31"/>
      <c r="CR375" s="79"/>
      <c r="CS375" s="80" t="s">
        <v>468</v>
      </c>
      <c r="CT375" s="31"/>
      <c r="CU375" s="31"/>
      <c r="CV375" s="31"/>
      <c r="CW375" s="31"/>
      <c r="CX375" s="31"/>
      <c r="CY375" s="79"/>
      <c r="CZ375" s="80"/>
      <c r="DA375" s="31"/>
      <c r="DB375" s="31"/>
      <c r="DC375" s="31"/>
      <c r="DD375" s="31"/>
      <c r="DE375" s="31"/>
      <c r="DF375" s="31"/>
      <c r="DG375" s="31"/>
      <c r="DH375" s="31"/>
      <c r="DI375" s="31"/>
      <c r="DJ375" s="31"/>
      <c r="DK375" s="79"/>
      <c r="DL375" s="80"/>
      <c r="DM375" s="31"/>
      <c r="DN375" s="31"/>
      <c r="DO375" s="31"/>
      <c r="DP375" s="31"/>
      <c r="DQ375" s="31"/>
      <c r="DR375" s="31"/>
      <c r="DS375" s="31"/>
      <c r="DT375" s="31"/>
      <c r="DU375" s="31"/>
      <c r="DV375" s="79"/>
      <c r="DW375" s="105">
        <f>DW376+DW377+DW378+DW379+DW380+DW381</f>
        <v>2536000</v>
      </c>
      <c r="DX375" s="89"/>
      <c r="DY375" s="89"/>
      <c r="DZ375" s="89"/>
      <c r="EA375" s="89"/>
      <c r="EB375" s="89"/>
      <c r="EC375" s="89"/>
      <c r="ED375" s="89"/>
      <c r="EE375" s="89"/>
      <c r="EF375" s="114"/>
      <c r="EG375" s="105">
        <v>2478700</v>
      </c>
      <c r="EH375" s="89"/>
      <c r="EI375" s="89"/>
      <c r="EJ375" s="89"/>
      <c r="EK375" s="89"/>
      <c r="EL375" s="89"/>
      <c r="EM375" s="89"/>
      <c r="EN375" s="89"/>
      <c r="EO375" s="89"/>
      <c r="EP375" s="114"/>
      <c r="EQ375" s="105">
        <v>2569700</v>
      </c>
      <c r="ER375" s="89"/>
      <c r="ES375" s="89"/>
      <c r="ET375" s="89"/>
      <c r="EU375" s="89"/>
      <c r="EV375" s="89"/>
      <c r="EW375" s="89"/>
      <c r="EX375" s="89"/>
      <c r="EY375" s="89"/>
      <c r="EZ375" s="114"/>
      <c r="FA375" s="126"/>
      <c r="FB375" s="126"/>
      <c r="FC375" s="126"/>
      <c r="FD375" s="126"/>
      <c r="FE375" s="126"/>
      <c r="FF375" s="192"/>
      <c r="FG375" s="192"/>
      <c r="FH375" s="192"/>
      <c r="FI375" s="192"/>
      <c r="FJ375" s="192"/>
      <c r="FK375" s="192"/>
    </row>
    <row r="376" ht="12" customHeight="1">
      <c r="A376" s="168"/>
      <c r="B376" s="168"/>
      <c r="C376" s="168"/>
      <c r="D376" s="168"/>
      <c r="E376" s="168"/>
      <c r="F376" s="168"/>
      <c r="G376" s="169"/>
      <c r="H376" s="247" t="s">
        <v>483</v>
      </c>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248"/>
      <c r="BL376" s="248"/>
      <c r="BM376" s="248"/>
      <c r="BN376" s="248"/>
      <c r="BO376" s="248"/>
      <c r="BP376" s="248"/>
      <c r="BQ376" s="248"/>
      <c r="BR376" s="248"/>
      <c r="BS376" s="248"/>
      <c r="BT376" s="248"/>
      <c r="BU376" s="248"/>
      <c r="BV376" s="248"/>
      <c r="BW376" s="248"/>
      <c r="BX376" s="248"/>
      <c r="BY376" s="248"/>
      <c r="BZ376" s="248"/>
      <c r="CA376" s="248"/>
      <c r="CB376" s="248"/>
      <c r="CC376" s="248"/>
      <c r="CD376" s="248"/>
      <c r="CE376" s="248"/>
      <c r="CF376" s="248"/>
      <c r="CG376" s="248"/>
      <c r="CH376" s="248"/>
      <c r="CI376" s="248"/>
      <c r="CJ376" s="248"/>
      <c r="CK376" s="248"/>
      <c r="CL376" s="30" t="s">
        <v>484</v>
      </c>
      <c r="CM376" s="31"/>
      <c r="CN376" s="31"/>
      <c r="CO376" s="31"/>
      <c r="CP376" s="31"/>
      <c r="CQ376" s="31"/>
      <c r="CR376" s="79"/>
      <c r="CS376" s="80" t="s">
        <v>59</v>
      </c>
      <c r="CT376" s="31"/>
      <c r="CU376" s="31"/>
      <c r="CV376" s="31"/>
      <c r="CW376" s="31"/>
      <c r="CX376" s="31"/>
      <c r="CY376" s="79"/>
      <c r="CZ376" s="80" t="s">
        <v>212</v>
      </c>
      <c r="DA376" s="31"/>
      <c r="DB376" s="31"/>
      <c r="DC376" s="31"/>
      <c r="DD376" s="31"/>
      <c r="DE376" s="31"/>
      <c r="DF376" s="31"/>
      <c r="DG376" s="31"/>
      <c r="DH376" s="31"/>
      <c r="DI376" s="31"/>
      <c r="DJ376" s="31"/>
      <c r="DK376" s="79"/>
      <c r="DL376" s="80" t="s">
        <v>417</v>
      </c>
      <c r="DM376" s="31"/>
      <c r="DN376" s="31"/>
      <c r="DO376" s="31"/>
      <c r="DP376" s="31"/>
      <c r="DQ376" s="31"/>
      <c r="DR376" s="31"/>
      <c r="DS376" s="31"/>
      <c r="DT376" s="31"/>
      <c r="DU376" s="31"/>
      <c r="DV376" s="79"/>
      <c r="DW376" s="105">
        <f>'Распределение по статьям'!C20</f>
        <v>0</v>
      </c>
      <c r="DX376" s="89"/>
      <c r="DY376" s="89"/>
      <c r="DZ376" s="89"/>
      <c r="EA376" s="89"/>
      <c r="EB376" s="89"/>
      <c r="EC376" s="89"/>
      <c r="ED376" s="89"/>
      <c r="EE376" s="89"/>
      <c r="EF376" s="114"/>
      <c r="EG376" s="105"/>
      <c r="EH376" s="89"/>
      <c r="EI376" s="89"/>
      <c r="EJ376" s="89"/>
      <c r="EK376" s="89"/>
      <c r="EL376" s="89"/>
      <c r="EM376" s="89"/>
      <c r="EN376" s="89"/>
      <c r="EO376" s="89"/>
      <c r="EP376" s="114"/>
      <c r="EQ376" s="105"/>
      <c r="ER376" s="89"/>
      <c r="ES376" s="89"/>
      <c r="ET376" s="89"/>
      <c r="EU376" s="89"/>
      <c r="EV376" s="89"/>
      <c r="EW376" s="89"/>
      <c r="EX376" s="89"/>
      <c r="EY376" s="89"/>
      <c r="EZ376" s="114"/>
      <c r="FA376" s="126"/>
      <c r="FB376" s="126"/>
      <c r="FC376" s="126"/>
      <c r="FD376" s="126"/>
      <c r="FE376" s="126"/>
      <c r="FF376" s="192"/>
      <c r="FG376" s="192"/>
      <c r="FH376" s="192"/>
      <c r="FI376" s="192"/>
      <c r="FJ376" s="192"/>
      <c r="FK376" s="192"/>
    </row>
    <row r="377">
      <c r="A377" s="168"/>
      <c r="B377" s="168"/>
      <c r="C377" s="168"/>
      <c r="D377" s="168"/>
      <c r="E377" s="168"/>
      <c r="F377" s="168"/>
      <c r="G377" s="169"/>
      <c r="H377" s="247" t="s">
        <v>485</v>
      </c>
      <c r="I377" s="248"/>
      <c r="J377" s="248"/>
      <c r="K377" s="248"/>
      <c r="L377" s="248"/>
      <c r="M377" s="248"/>
      <c r="N377" s="248"/>
      <c r="O377" s="248"/>
      <c r="P377" s="248"/>
      <c r="Q377" s="248"/>
      <c r="R377" s="248"/>
      <c r="S377" s="248"/>
      <c r="T377" s="248"/>
      <c r="U377" s="248"/>
      <c r="V377" s="248"/>
      <c r="W377" s="248"/>
      <c r="X377" s="248"/>
      <c r="Y377" s="248"/>
      <c r="Z377" s="248"/>
      <c r="AA377" s="248"/>
      <c r="AB377" s="248"/>
      <c r="AC377" s="248"/>
      <c r="AD377" s="248"/>
      <c r="AE377" s="248"/>
      <c r="AF377" s="248"/>
      <c r="AG377" s="248"/>
      <c r="AH377" s="248"/>
      <c r="AI377" s="248"/>
      <c r="AJ377" s="248"/>
      <c r="AK377" s="248"/>
      <c r="AL377" s="248"/>
      <c r="AM377" s="248"/>
      <c r="AN377" s="248"/>
      <c r="AO377" s="248"/>
      <c r="AP377" s="248"/>
      <c r="AQ377" s="248"/>
      <c r="AR377" s="248"/>
      <c r="AS377" s="248"/>
      <c r="AT377" s="248"/>
      <c r="AU377" s="248"/>
      <c r="AV377" s="248"/>
      <c r="AW377" s="248"/>
      <c r="AX377" s="248"/>
      <c r="AY377" s="248"/>
      <c r="AZ377" s="248"/>
      <c r="BA377" s="248"/>
      <c r="BB377" s="248"/>
      <c r="BC377" s="248"/>
      <c r="BD377" s="248"/>
      <c r="BE377" s="248"/>
      <c r="BF377" s="248"/>
      <c r="BG377" s="248"/>
      <c r="BH377" s="248"/>
      <c r="BI377" s="248"/>
      <c r="BJ377" s="248"/>
      <c r="BK377" s="248"/>
      <c r="BL377" s="248"/>
      <c r="BM377" s="248"/>
      <c r="BN377" s="248"/>
      <c r="BO377" s="248"/>
      <c r="BP377" s="248"/>
      <c r="BQ377" s="248"/>
      <c r="BR377" s="248"/>
      <c r="BS377" s="248"/>
      <c r="BT377" s="248"/>
      <c r="BU377" s="248"/>
      <c r="BV377" s="248"/>
      <c r="BW377" s="248"/>
      <c r="BX377" s="248"/>
      <c r="BY377" s="248"/>
      <c r="BZ377" s="248"/>
      <c r="CA377" s="248"/>
      <c r="CB377" s="248"/>
      <c r="CC377" s="248"/>
      <c r="CD377" s="248"/>
      <c r="CE377" s="248"/>
      <c r="CF377" s="248"/>
      <c r="CG377" s="248"/>
      <c r="CH377" s="248"/>
      <c r="CI377" s="248"/>
      <c r="CJ377" s="248"/>
      <c r="CK377" s="248"/>
      <c r="CL377" s="30" t="s">
        <v>486</v>
      </c>
      <c r="CM377" s="31"/>
      <c r="CN377" s="31"/>
      <c r="CO377" s="31"/>
      <c r="CP377" s="31"/>
      <c r="CQ377" s="31"/>
      <c r="CR377" s="79"/>
      <c r="CS377" s="80" t="s">
        <v>59</v>
      </c>
      <c r="CT377" s="31"/>
      <c r="CU377" s="31"/>
      <c r="CV377" s="31"/>
      <c r="CW377" s="31"/>
      <c r="CX377" s="31"/>
      <c r="CY377" s="79"/>
      <c r="CZ377" s="80" t="s">
        <v>212</v>
      </c>
      <c r="DA377" s="31"/>
      <c r="DB377" s="31"/>
      <c r="DC377" s="31"/>
      <c r="DD377" s="31"/>
      <c r="DE377" s="31"/>
      <c r="DF377" s="31"/>
      <c r="DG377" s="31"/>
      <c r="DH377" s="31"/>
      <c r="DI377" s="31"/>
      <c r="DJ377" s="31"/>
      <c r="DK377" s="79"/>
      <c r="DL377" s="80" t="s">
        <v>421</v>
      </c>
      <c r="DM377" s="31"/>
      <c r="DN377" s="31"/>
      <c r="DO377" s="31"/>
      <c r="DP377" s="31"/>
      <c r="DQ377" s="31"/>
      <c r="DR377" s="31"/>
      <c r="DS377" s="31"/>
      <c r="DT377" s="31"/>
      <c r="DU377" s="31"/>
      <c r="DV377" s="79"/>
      <c r="DW377" s="105">
        <f>'Распределение по статьям'!C31+'Распределение по статьям'!C32+'Распределение по статьям'!C33</f>
        <v>0</v>
      </c>
      <c r="DX377" s="89"/>
      <c r="DY377" s="89"/>
      <c r="DZ377" s="89"/>
      <c r="EA377" s="89"/>
      <c r="EB377" s="89"/>
      <c r="EC377" s="89"/>
      <c r="ED377" s="89"/>
      <c r="EE377" s="89"/>
      <c r="EF377" s="114"/>
      <c r="EG377" s="105"/>
      <c r="EH377" s="89"/>
      <c r="EI377" s="89"/>
      <c r="EJ377" s="89"/>
      <c r="EK377" s="89"/>
      <c r="EL377" s="89"/>
      <c r="EM377" s="89"/>
      <c r="EN377" s="89"/>
      <c r="EO377" s="89"/>
      <c r="EP377" s="114"/>
      <c r="EQ377" s="105"/>
      <c r="ER377" s="89"/>
      <c r="ES377" s="89"/>
      <c r="ET377" s="89"/>
      <c r="EU377" s="89"/>
      <c r="EV377" s="89"/>
      <c r="EW377" s="89"/>
      <c r="EX377" s="89"/>
      <c r="EY377" s="89"/>
      <c r="EZ377" s="114"/>
      <c r="FA377" s="126"/>
      <c r="FB377" s="126"/>
      <c r="FC377" s="126"/>
      <c r="FD377" s="126"/>
      <c r="FE377" s="126"/>
      <c r="FF377" s="192"/>
      <c r="FG377" s="192"/>
      <c r="FH377" s="192"/>
      <c r="FI377" s="192"/>
      <c r="FJ377" s="192"/>
      <c r="FK377" s="192"/>
    </row>
    <row r="378" ht="15.75" customHeight="1">
      <c r="A378" s="168"/>
      <c r="B378" s="168"/>
      <c r="C378" s="168"/>
      <c r="D378" s="168"/>
      <c r="E378" s="168"/>
      <c r="F378" s="168"/>
      <c r="G378" s="169"/>
      <c r="H378" s="247" t="s">
        <v>487</v>
      </c>
      <c r="I378" s="248"/>
      <c r="J378" s="248"/>
      <c r="K378" s="248"/>
      <c r="L378" s="248"/>
      <c r="M378" s="248"/>
      <c r="N378" s="248"/>
      <c r="O378" s="248"/>
      <c r="P378" s="248"/>
      <c r="Q378" s="248"/>
      <c r="R378" s="248"/>
      <c r="S378" s="248"/>
      <c r="T378" s="248"/>
      <c r="U378" s="248"/>
      <c r="V378" s="248"/>
      <c r="W378" s="248"/>
      <c r="X378" s="248"/>
      <c r="Y378" s="248"/>
      <c r="Z378" s="248"/>
      <c r="AA378" s="248"/>
      <c r="AB378" s="248"/>
      <c r="AC378" s="248"/>
      <c r="AD378" s="248"/>
      <c r="AE378" s="248"/>
      <c r="AF378" s="248"/>
      <c r="AG378" s="248"/>
      <c r="AH378" s="248"/>
      <c r="AI378" s="248"/>
      <c r="AJ378" s="248"/>
      <c r="AK378" s="248"/>
      <c r="AL378" s="248"/>
      <c r="AM378" s="248"/>
      <c r="AN378" s="248"/>
      <c r="AO378" s="248"/>
      <c r="AP378" s="248"/>
      <c r="AQ378" s="248"/>
      <c r="AR378" s="248"/>
      <c r="AS378" s="248"/>
      <c r="AT378" s="248"/>
      <c r="AU378" s="248"/>
      <c r="AV378" s="248"/>
      <c r="AW378" s="248"/>
      <c r="AX378" s="248"/>
      <c r="AY378" s="248"/>
      <c r="AZ378" s="248"/>
      <c r="BA378" s="248"/>
      <c r="BB378" s="248"/>
      <c r="BC378" s="248"/>
      <c r="BD378" s="248"/>
      <c r="BE378" s="248"/>
      <c r="BF378" s="248"/>
      <c r="BG378" s="248"/>
      <c r="BH378" s="248"/>
      <c r="BI378" s="248"/>
      <c r="BJ378" s="248"/>
      <c r="BK378" s="248"/>
      <c r="BL378" s="248"/>
      <c r="BM378" s="248"/>
      <c r="BN378" s="248"/>
      <c r="BO378" s="248"/>
      <c r="BP378" s="248"/>
      <c r="BQ378" s="248"/>
      <c r="BR378" s="248"/>
      <c r="BS378" s="248"/>
      <c r="BT378" s="248"/>
      <c r="BU378" s="248"/>
      <c r="BV378" s="248"/>
      <c r="BW378" s="248"/>
      <c r="BX378" s="248"/>
      <c r="BY378" s="248"/>
      <c r="BZ378" s="248"/>
      <c r="CA378" s="248"/>
      <c r="CB378" s="248"/>
      <c r="CC378" s="248"/>
      <c r="CD378" s="248"/>
      <c r="CE378" s="248"/>
      <c r="CF378" s="248"/>
      <c r="CG378" s="248"/>
      <c r="CH378" s="248"/>
      <c r="CI378" s="248"/>
      <c r="CJ378" s="248"/>
      <c r="CK378" s="248"/>
      <c r="CL378" s="30" t="s">
        <v>488</v>
      </c>
      <c r="CM378" s="31"/>
      <c r="CN378" s="31"/>
      <c r="CO378" s="31"/>
      <c r="CP378" s="31"/>
      <c r="CQ378" s="31"/>
      <c r="CR378" s="79"/>
      <c r="CS378" s="80" t="s">
        <v>59</v>
      </c>
      <c r="CT378" s="31"/>
      <c r="CU378" s="31"/>
      <c r="CV378" s="31"/>
      <c r="CW378" s="31"/>
      <c r="CX378" s="31"/>
      <c r="CY378" s="79"/>
      <c r="CZ378" s="80" t="s">
        <v>218</v>
      </c>
      <c r="DA378" s="31"/>
      <c r="DB378" s="31"/>
      <c r="DC378" s="31"/>
      <c r="DD378" s="31"/>
      <c r="DE378" s="31"/>
      <c r="DF378" s="31"/>
      <c r="DG378" s="31"/>
      <c r="DH378" s="31"/>
      <c r="DI378" s="31"/>
      <c r="DJ378" s="31"/>
      <c r="DK378" s="79"/>
      <c r="DL378" s="80" t="s">
        <v>421</v>
      </c>
      <c r="DM378" s="31"/>
      <c r="DN378" s="31"/>
      <c r="DO378" s="31"/>
      <c r="DP378" s="31"/>
      <c r="DQ378" s="31"/>
      <c r="DR378" s="31"/>
      <c r="DS378" s="31"/>
      <c r="DT378" s="31"/>
      <c r="DU378" s="31"/>
      <c r="DV378" s="79"/>
      <c r="DW378" s="105">
        <f>'Распределение по статьям'!C29+'Распределение по статьям'!C30</f>
        <v>550000</v>
      </c>
      <c r="DX378" s="89"/>
      <c r="DY378" s="89"/>
      <c r="DZ378" s="89"/>
      <c r="EA378" s="89"/>
      <c r="EB378" s="89"/>
      <c r="EC378" s="89"/>
      <c r="ED378" s="89"/>
      <c r="EE378" s="89"/>
      <c r="EF378" s="114"/>
      <c r="EG378" s="105">
        <v>537600</v>
      </c>
      <c r="EH378" s="89"/>
      <c r="EI378" s="89"/>
      <c r="EJ378" s="89"/>
      <c r="EK378" s="89"/>
      <c r="EL378" s="89"/>
      <c r="EM378" s="89"/>
      <c r="EN378" s="89"/>
      <c r="EO378" s="89"/>
      <c r="EP378" s="114"/>
      <c r="EQ378" s="105">
        <v>557400</v>
      </c>
      <c r="ER378" s="89"/>
      <c r="ES378" s="89"/>
      <c r="ET378" s="89"/>
      <c r="EU378" s="89"/>
      <c r="EV378" s="89"/>
      <c r="EW378" s="89"/>
      <c r="EX378" s="89"/>
      <c r="EY378" s="89"/>
      <c r="EZ378" s="89"/>
      <c r="FA378" s="126"/>
      <c r="FB378" s="126"/>
      <c r="FC378" s="126"/>
      <c r="FD378" s="126"/>
      <c r="FE378" s="126"/>
      <c r="FF378" s="192"/>
      <c r="FG378" s="192"/>
      <c r="FH378" s="192"/>
      <c r="FI378" s="192"/>
      <c r="FJ378" s="192"/>
      <c r="FK378" s="192"/>
    </row>
    <row r="379" ht="22.5" customHeight="1">
      <c r="A379" s="168"/>
      <c r="B379" s="168"/>
      <c r="C379" s="168"/>
      <c r="D379" s="168"/>
      <c r="E379" s="168"/>
      <c r="F379" s="168"/>
      <c r="G379" s="169"/>
      <c r="H379" s="247" t="s">
        <v>469</v>
      </c>
      <c r="I379" s="248"/>
      <c r="J379" s="248"/>
      <c r="K379" s="248"/>
      <c r="L379" s="248"/>
      <c r="M379" s="248"/>
      <c r="N379" s="248"/>
      <c r="O379" s="248"/>
      <c r="P379" s="248"/>
      <c r="Q379" s="248"/>
      <c r="R379" s="248"/>
      <c r="S379" s="248"/>
      <c r="T379" s="248"/>
      <c r="U379" s="248"/>
      <c r="V379" s="248"/>
      <c r="W379" s="248"/>
      <c r="X379" s="248"/>
      <c r="Y379" s="248"/>
      <c r="Z379" s="248"/>
      <c r="AA379" s="248"/>
      <c r="AB379" s="248"/>
      <c r="AC379" s="248"/>
      <c r="AD379" s="248"/>
      <c r="AE379" s="248"/>
      <c r="AF379" s="248"/>
      <c r="AG379" s="248"/>
      <c r="AH379" s="248"/>
      <c r="AI379" s="248"/>
      <c r="AJ379" s="248"/>
      <c r="AK379" s="248"/>
      <c r="AL379" s="248"/>
      <c r="AM379" s="248"/>
      <c r="AN379" s="248"/>
      <c r="AO379" s="248"/>
      <c r="AP379" s="248"/>
      <c r="AQ379" s="248"/>
      <c r="AR379" s="248"/>
      <c r="AS379" s="248"/>
      <c r="AT379" s="248"/>
      <c r="AU379" s="248"/>
      <c r="AV379" s="248"/>
      <c r="AW379" s="248"/>
      <c r="AX379" s="248"/>
      <c r="AY379" s="248"/>
      <c r="AZ379" s="248"/>
      <c r="BA379" s="248"/>
      <c r="BB379" s="248"/>
      <c r="BC379" s="248"/>
      <c r="BD379" s="248"/>
      <c r="BE379" s="248"/>
      <c r="BF379" s="248"/>
      <c r="BG379" s="248"/>
      <c r="BH379" s="248"/>
      <c r="BI379" s="248"/>
      <c r="BJ379" s="248"/>
      <c r="BK379" s="248"/>
      <c r="BL379" s="248"/>
      <c r="BM379" s="248"/>
      <c r="BN379" s="248"/>
      <c r="BO379" s="248"/>
      <c r="BP379" s="248"/>
      <c r="BQ379" s="248"/>
      <c r="BR379" s="248"/>
      <c r="BS379" s="248"/>
      <c r="BT379" s="248"/>
      <c r="BU379" s="248"/>
      <c r="BV379" s="248"/>
      <c r="BW379" s="248"/>
      <c r="BX379" s="248"/>
      <c r="BY379" s="248"/>
      <c r="BZ379" s="248"/>
      <c r="CA379" s="248"/>
      <c r="CB379" s="248"/>
      <c r="CC379" s="248"/>
      <c r="CD379" s="248"/>
      <c r="CE379" s="248"/>
      <c r="CF379" s="248"/>
      <c r="CG379" s="248"/>
      <c r="CH379" s="248"/>
      <c r="CI379" s="248"/>
      <c r="CJ379" s="248"/>
      <c r="CK379" s="248"/>
      <c r="CL379" s="30" t="s">
        <v>489</v>
      </c>
      <c r="CM379" s="31"/>
      <c r="CN379" s="31"/>
      <c r="CO379" s="31"/>
      <c r="CP379" s="31"/>
      <c r="CQ379" s="31"/>
      <c r="CR379" s="79"/>
      <c r="CS379" s="80" t="s">
        <v>59</v>
      </c>
      <c r="CT379" s="31"/>
      <c r="CU379" s="31"/>
      <c r="CV379" s="31"/>
      <c r="CW379" s="31"/>
      <c r="CX379" s="31"/>
      <c r="CY379" s="79"/>
      <c r="CZ379" s="80" t="s">
        <v>212</v>
      </c>
      <c r="DA379" s="31"/>
      <c r="DB379" s="31"/>
      <c r="DC379" s="31"/>
      <c r="DD379" s="31"/>
      <c r="DE379" s="31"/>
      <c r="DF379" s="31"/>
      <c r="DG379" s="31"/>
      <c r="DH379" s="31"/>
      <c r="DI379" s="31"/>
      <c r="DJ379" s="31"/>
      <c r="DK379" s="79"/>
      <c r="DL379" s="80" t="s">
        <v>399</v>
      </c>
      <c r="DM379" s="31"/>
      <c r="DN379" s="31"/>
      <c r="DO379" s="31"/>
      <c r="DP379" s="31"/>
      <c r="DQ379" s="31"/>
      <c r="DR379" s="31"/>
      <c r="DS379" s="31"/>
      <c r="DT379" s="31"/>
      <c r="DU379" s="31"/>
      <c r="DV379" s="79"/>
      <c r="DW379" s="105">
        <f>'Распределение по статьям'!C35</f>
        <v>0</v>
      </c>
      <c r="DX379" s="89"/>
      <c r="DY379" s="89"/>
      <c r="DZ379" s="89"/>
      <c r="EA379" s="89"/>
      <c r="EB379" s="89"/>
      <c r="EC379" s="89"/>
      <c r="ED379" s="89"/>
      <c r="EE379" s="89"/>
      <c r="EF379" s="114"/>
      <c r="EG379" s="105"/>
      <c r="EH379" s="89"/>
      <c r="EI379" s="89"/>
      <c r="EJ379" s="89"/>
      <c r="EK379" s="89"/>
      <c r="EL379" s="89"/>
      <c r="EM379" s="89"/>
      <c r="EN379" s="89"/>
      <c r="EO379" s="89"/>
      <c r="EP379" s="114"/>
      <c r="EQ379" s="105"/>
      <c r="ER379" s="89"/>
      <c r="ES379" s="89"/>
      <c r="ET379" s="89"/>
      <c r="EU379" s="89"/>
      <c r="EV379" s="89"/>
      <c r="EW379" s="89"/>
      <c r="EX379" s="89"/>
      <c r="EY379" s="89"/>
      <c r="EZ379" s="89"/>
      <c r="FA379" s="126"/>
      <c r="FB379" s="126"/>
      <c r="FC379" s="126"/>
      <c r="FD379" s="126"/>
      <c r="FE379" s="126"/>
      <c r="FF379" s="192"/>
      <c r="FG379" s="192"/>
      <c r="FH379" s="192"/>
      <c r="FI379" s="192"/>
      <c r="FJ379" s="192"/>
      <c r="FK379" s="192"/>
    </row>
    <row r="380" ht="20.25" customHeight="1">
      <c r="A380" s="168"/>
      <c r="B380" s="168"/>
      <c r="C380" s="168"/>
      <c r="D380" s="168"/>
      <c r="E380" s="168"/>
      <c r="F380" s="168"/>
      <c r="G380" s="169"/>
      <c r="H380" s="247" t="s">
        <v>490</v>
      </c>
      <c r="I380" s="248"/>
      <c r="J380" s="248"/>
      <c r="K380" s="248"/>
      <c r="L380" s="248"/>
      <c r="M380" s="248"/>
      <c r="N380" s="248"/>
      <c r="O380" s="248"/>
      <c r="P380" s="248"/>
      <c r="Q380" s="248"/>
      <c r="R380" s="248"/>
      <c r="S380" s="248"/>
      <c r="T380" s="248"/>
      <c r="U380" s="248"/>
      <c r="V380" s="248"/>
      <c r="W380" s="248"/>
      <c r="X380" s="248"/>
      <c r="Y380" s="248"/>
      <c r="Z380" s="248"/>
      <c r="AA380" s="248"/>
      <c r="AB380" s="248"/>
      <c r="AC380" s="248"/>
      <c r="AD380" s="248"/>
      <c r="AE380" s="248"/>
      <c r="AF380" s="248"/>
      <c r="AG380" s="248"/>
      <c r="AH380" s="248"/>
      <c r="AI380" s="248"/>
      <c r="AJ380" s="248"/>
      <c r="AK380" s="248"/>
      <c r="AL380" s="248"/>
      <c r="AM380" s="248"/>
      <c r="AN380" s="248"/>
      <c r="AO380" s="248"/>
      <c r="AP380" s="248"/>
      <c r="AQ380" s="248"/>
      <c r="AR380" s="248"/>
      <c r="AS380" s="248"/>
      <c r="AT380" s="248"/>
      <c r="AU380" s="248"/>
      <c r="AV380" s="248"/>
      <c r="AW380" s="248"/>
      <c r="AX380" s="248"/>
      <c r="AY380" s="248"/>
      <c r="AZ380" s="248"/>
      <c r="BA380" s="248"/>
      <c r="BB380" s="248"/>
      <c r="BC380" s="248"/>
      <c r="BD380" s="248"/>
      <c r="BE380" s="248"/>
      <c r="BF380" s="248"/>
      <c r="BG380" s="248"/>
      <c r="BH380" s="248"/>
      <c r="BI380" s="248"/>
      <c r="BJ380" s="248"/>
      <c r="BK380" s="248"/>
      <c r="BL380" s="248"/>
      <c r="BM380" s="248"/>
      <c r="BN380" s="248"/>
      <c r="BO380" s="248"/>
      <c r="BP380" s="248"/>
      <c r="BQ380" s="248"/>
      <c r="BR380" s="248"/>
      <c r="BS380" s="248"/>
      <c r="BT380" s="248"/>
      <c r="BU380" s="248"/>
      <c r="BV380" s="248"/>
      <c r="BW380" s="248"/>
      <c r="BX380" s="248"/>
      <c r="BY380" s="248"/>
      <c r="BZ380" s="248"/>
      <c r="CA380" s="248"/>
      <c r="CB380" s="248"/>
      <c r="CC380" s="248"/>
      <c r="CD380" s="248"/>
      <c r="CE380" s="248"/>
      <c r="CF380" s="248"/>
      <c r="CG380" s="248"/>
      <c r="CH380" s="248"/>
      <c r="CI380" s="248"/>
      <c r="CJ380" s="248"/>
      <c r="CK380" s="248"/>
      <c r="CL380" s="30" t="s">
        <v>491</v>
      </c>
      <c r="CM380" s="31"/>
      <c r="CN380" s="31"/>
      <c r="CO380" s="31"/>
      <c r="CP380" s="31"/>
      <c r="CQ380" s="31"/>
      <c r="CR380" s="79"/>
      <c r="CS380" s="80" t="s">
        <v>59</v>
      </c>
      <c r="CT380" s="31"/>
      <c r="CU380" s="31"/>
      <c r="CV380" s="31"/>
      <c r="CW380" s="31"/>
      <c r="CX380" s="31"/>
      <c r="CY380" s="79"/>
      <c r="CZ380" s="80" t="s">
        <v>212</v>
      </c>
      <c r="DA380" s="31"/>
      <c r="DB380" s="31"/>
      <c r="DC380" s="31"/>
      <c r="DD380" s="31"/>
      <c r="DE380" s="31"/>
      <c r="DF380" s="31"/>
      <c r="DG380" s="31"/>
      <c r="DH380" s="31"/>
      <c r="DI380" s="31"/>
      <c r="DJ380" s="31"/>
      <c r="DK380" s="79"/>
      <c r="DL380" s="80" t="s">
        <v>340</v>
      </c>
      <c r="DM380" s="31"/>
      <c r="DN380" s="31"/>
      <c r="DO380" s="31"/>
      <c r="DP380" s="31"/>
      <c r="DQ380" s="31"/>
      <c r="DR380" s="31"/>
      <c r="DS380" s="31"/>
      <c r="DT380" s="31"/>
      <c r="DU380" s="31"/>
      <c r="DV380" s="79"/>
      <c r="DW380" s="105">
        <f>'Распределение по статьям'!C42</f>
        <v>0</v>
      </c>
      <c r="DX380" s="89"/>
      <c r="DY380" s="89"/>
      <c r="DZ380" s="89"/>
      <c r="EA380" s="89"/>
      <c r="EB380" s="89"/>
      <c r="EC380" s="89"/>
      <c r="ED380" s="89"/>
      <c r="EE380" s="89"/>
      <c r="EF380" s="114"/>
      <c r="EG380" s="105"/>
      <c r="EH380" s="89"/>
      <c r="EI380" s="89"/>
      <c r="EJ380" s="89"/>
      <c r="EK380" s="89"/>
      <c r="EL380" s="89"/>
      <c r="EM380" s="89"/>
      <c r="EN380" s="89"/>
      <c r="EO380" s="89"/>
      <c r="EP380" s="114"/>
      <c r="EQ380" s="105"/>
      <c r="ER380" s="89"/>
      <c r="ES380" s="89"/>
      <c r="ET380" s="89"/>
      <c r="EU380" s="89"/>
      <c r="EV380" s="89"/>
      <c r="EW380" s="89"/>
      <c r="EX380" s="89"/>
      <c r="EY380" s="89"/>
      <c r="EZ380" s="89"/>
      <c r="FA380" s="126"/>
      <c r="FB380" s="126"/>
      <c r="FC380" s="126"/>
      <c r="FD380" s="126"/>
      <c r="FE380" s="126"/>
      <c r="FF380" s="192"/>
      <c r="FG380" s="192"/>
      <c r="FH380" s="192"/>
      <c r="FI380" s="192"/>
      <c r="FJ380" s="192"/>
      <c r="FK380" s="192"/>
    </row>
    <row r="381">
      <c r="A381" s="168"/>
      <c r="B381" s="168"/>
      <c r="C381" s="168"/>
      <c r="D381" s="168"/>
      <c r="E381" s="168"/>
      <c r="F381" s="168"/>
      <c r="G381" s="169"/>
      <c r="H381" s="247" t="s">
        <v>492</v>
      </c>
      <c r="I381" s="248"/>
      <c r="J381" s="248"/>
      <c r="K381" s="248"/>
      <c r="L381" s="248"/>
      <c r="M381" s="248"/>
      <c r="N381" s="248"/>
      <c r="O381" s="248"/>
      <c r="P381" s="248"/>
      <c r="Q381" s="248"/>
      <c r="R381" s="248"/>
      <c r="S381" s="248"/>
      <c r="T381" s="248"/>
      <c r="U381" s="248"/>
      <c r="V381" s="248"/>
      <c r="W381" s="248"/>
      <c r="X381" s="248"/>
      <c r="Y381" s="248"/>
      <c r="Z381" s="248"/>
      <c r="AA381" s="248"/>
      <c r="AB381" s="248"/>
      <c r="AC381" s="248"/>
      <c r="AD381" s="248"/>
      <c r="AE381" s="248"/>
      <c r="AF381" s="248"/>
      <c r="AG381" s="248"/>
      <c r="AH381" s="248"/>
      <c r="AI381" s="248"/>
      <c r="AJ381" s="248"/>
      <c r="AK381" s="248"/>
      <c r="AL381" s="248"/>
      <c r="AM381" s="248"/>
      <c r="AN381" s="248"/>
      <c r="AO381" s="248"/>
      <c r="AP381" s="248"/>
      <c r="AQ381" s="248"/>
      <c r="AR381" s="248"/>
      <c r="AS381" s="248"/>
      <c r="AT381" s="248"/>
      <c r="AU381" s="248"/>
      <c r="AV381" s="248"/>
      <c r="AW381" s="248"/>
      <c r="AX381" s="248"/>
      <c r="AY381" s="248"/>
      <c r="AZ381" s="248"/>
      <c r="BA381" s="248"/>
      <c r="BB381" s="248"/>
      <c r="BC381" s="248"/>
      <c r="BD381" s="248"/>
      <c r="BE381" s="248"/>
      <c r="BF381" s="248"/>
      <c r="BG381" s="248"/>
      <c r="BH381" s="248"/>
      <c r="BI381" s="248"/>
      <c r="BJ381" s="248"/>
      <c r="BK381" s="248"/>
      <c r="BL381" s="248"/>
      <c r="BM381" s="248"/>
      <c r="BN381" s="248"/>
      <c r="BO381" s="248"/>
      <c r="BP381" s="248"/>
      <c r="BQ381" s="248"/>
      <c r="BR381" s="248"/>
      <c r="BS381" s="248"/>
      <c r="BT381" s="248"/>
      <c r="BU381" s="248"/>
      <c r="BV381" s="248"/>
      <c r="BW381" s="248"/>
      <c r="BX381" s="248"/>
      <c r="BY381" s="248"/>
      <c r="BZ381" s="248"/>
      <c r="CA381" s="248"/>
      <c r="CB381" s="248"/>
      <c r="CC381" s="248"/>
      <c r="CD381" s="248"/>
      <c r="CE381" s="248"/>
      <c r="CF381" s="248"/>
      <c r="CG381" s="248"/>
      <c r="CH381" s="248"/>
      <c r="CI381" s="248"/>
      <c r="CJ381" s="248"/>
      <c r="CK381" s="248"/>
      <c r="CL381" s="30" t="s">
        <v>493</v>
      </c>
      <c r="CM381" s="31"/>
      <c r="CN381" s="31"/>
      <c r="CO381" s="31"/>
      <c r="CP381" s="31"/>
      <c r="CQ381" s="31"/>
      <c r="CR381" s="79"/>
      <c r="CS381" s="80" t="s">
        <v>59</v>
      </c>
      <c r="CT381" s="31"/>
      <c r="CU381" s="31"/>
      <c r="CV381" s="31"/>
      <c r="CW381" s="31"/>
      <c r="CX381" s="31"/>
      <c r="CY381" s="79"/>
      <c r="CZ381" s="80" t="s">
        <v>212</v>
      </c>
      <c r="DA381" s="31"/>
      <c r="DB381" s="31"/>
      <c r="DC381" s="31"/>
      <c r="DD381" s="31"/>
      <c r="DE381" s="31"/>
      <c r="DF381" s="31"/>
      <c r="DG381" s="31"/>
      <c r="DH381" s="31"/>
      <c r="DI381" s="31"/>
      <c r="DJ381" s="31"/>
      <c r="DK381" s="79"/>
      <c r="DL381" s="80" t="s">
        <v>158</v>
      </c>
      <c r="DM381" s="31"/>
      <c r="DN381" s="31"/>
      <c r="DO381" s="31"/>
      <c r="DP381" s="31"/>
      <c r="DQ381" s="31"/>
      <c r="DR381" s="31"/>
      <c r="DS381" s="31"/>
      <c r="DT381" s="31"/>
      <c r="DU381" s="31"/>
      <c r="DV381" s="79"/>
      <c r="DW381" s="105">
        <f>'Распределение по статьям'!C64</f>
        <v>1986000</v>
      </c>
      <c r="DX381" s="89"/>
      <c r="DY381" s="89"/>
      <c r="DZ381" s="89"/>
      <c r="EA381" s="89"/>
      <c r="EB381" s="89"/>
      <c r="EC381" s="89"/>
      <c r="ED381" s="89"/>
      <c r="EE381" s="89"/>
      <c r="EF381" s="114"/>
      <c r="EG381" s="105">
        <v>1941100</v>
      </c>
      <c r="EH381" s="89"/>
      <c r="EI381" s="89"/>
      <c r="EJ381" s="89"/>
      <c r="EK381" s="89"/>
      <c r="EL381" s="89"/>
      <c r="EM381" s="89"/>
      <c r="EN381" s="89"/>
      <c r="EO381" s="89"/>
      <c r="EP381" s="114"/>
      <c r="EQ381" s="105">
        <v>2012300</v>
      </c>
      <c r="ER381" s="89"/>
      <c r="ES381" s="89"/>
      <c r="ET381" s="89"/>
      <c r="EU381" s="89"/>
      <c r="EV381" s="89"/>
      <c r="EW381" s="89"/>
      <c r="EX381" s="89"/>
      <c r="EY381" s="89"/>
      <c r="EZ381" s="89"/>
      <c r="FA381" s="126"/>
      <c r="FB381" s="126"/>
      <c r="FC381" s="126"/>
      <c r="FD381" s="126"/>
      <c r="FE381" s="126"/>
      <c r="FF381" s="192"/>
      <c r="FG381" s="192"/>
      <c r="FH381" s="192"/>
      <c r="FI381" s="192"/>
      <c r="FJ381" s="192"/>
      <c r="FK381" s="192"/>
    </row>
    <row r="382">
      <c r="A382" s="25" t="s">
        <v>494</v>
      </c>
      <c r="B382" s="25"/>
      <c r="C382" s="25"/>
      <c r="D382" s="25"/>
      <c r="E382" s="25"/>
      <c r="F382" s="25"/>
      <c r="G382" s="144"/>
      <c r="H382" s="246" t="s">
        <v>495</v>
      </c>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c r="BJ382" s="156"/>
      <c r="BK382" s="156"/>
      <c r="BL382" s="156"/>
      <c r="BM382" s="156"/>
      <c r="BN382" s="156"/>
      <c r="BO382" s="156"/>
      <c r="BP382" s="156"/>
      <c r="BQ382" s="156"/>
      <c r="BR382" s="156"/>
      <c r="BS382" s="156"/>
      <c r="BT382" s="156"/>
      <c r="BU382" s="156"/>
      <c r="BV382" s="156"/>
      <c r="BW382" s="156"/>
      <c r="BX382" s="156"/>
      <c r="BY382" s="156"/>
      <c r="BZ382" s="156"/>
      <c r="CA382" s="156"/>
      <c r="CB382" s="156"/>
      <c r="CC382" s="156"/>
      <c r="CD382" s="156"/>
      <c r="CE382" s="156"/>
      <c r="CF382" s="156"/>
      <c r="CG382" s="156"/>
      <c r="CH382" s="156"/>
      <c r="CI382" s="156"/>
      <c r="CJ382" s="156"/>
      <c r="CK382" s="156"/>
      <c r="CL382" s="30" t="s">
        <v>496</v>
      </c>
      <c r="CM382" s="31"/>
      <c r="CN382" s="31"/>
      <c r="CO382" s="31"/>
      <c r="CP382" s="31"/>
      <c r="CQ382" s="31"/>
      <c r="CR382" s="79"/>
      <c r="CS382" s="80" t="s">
        <v>59</v>
      </c>
      <c r="CT382" s="31"/>
      <c r="CU382" s="31"/>
      <c r="CV382" s="31"/>
      <c r="CW382" s="31"/>
      <c r="CX382" s="31"/>
      <c r="CY382" s="79"/>
      <c r="CZ382" s="80"/>
      <c r="DA382" s="31"/>
      <c r="DB382" s="31"/>
      <c r="DC382" s="31"/>
      <c r="DD382" s="31"/>
      <c r="DE382" s="31"/>
      <c r="DF382" s="31"/>
      <c r="DG382" s="31"/>
      <c r="DH382" s="31"/>
      <c r="DI382" s="31"/>
      <c r="DJ382" s="31"/>
      <c r="DK382" s="79"/>
      <c r="DL382" s="80"/>
      <c r="DM382" s="31"/>
      <c r="DN382" s="31"/>
      <c r="DO382" s="31"/>
      <c r="DP382" s="31"/>
      <c r="DQ382" s="31"/>
      <c r="DR382" s="31"/>
      <c r="DS382" s="31"/>
      <c r="DT382" s="31"/>
      <c r="DU382" s="31"/>
      <c r="DV382" s="79"/>
      <c r="DW382" s="88"/>
      <c r="DX382" s="89"/>
      <c r="DY382" s="89"/>
      <c r="DZ382" s="89"/>
      <c r="EA382" s="89"/>
      <c r="EB382" s="89"/>
      <c r="EC382" s="89"/>
      <c r="ED382" s="89"/>
      <c r="EE382" s="89"/>
      <c r="EF382" s="114"/>
      <c r="EG382" s="88"/>
      <c r="EH382" s="89"/>
      <c r="EI382" s="89"/>
      <c r="EJ382" s="89"/>
      <c r="EK382" s="89"/>
      <c r="EL382" s="89"/>
      <c r="EM382" s="89"/>
      <c r="EN382" s="89"/>
      <c r="EO382" s="89"/>
      <c r="EP382" s="114"/>
      <c r="EQ382" s="88"/>
      <c r="ER382" s="89"/>
      <c r="ES382" s="89"/>
      <c r="ET382" s="89"/>
      <c r="EU382" s="89"/>
      <c r="EV382" s="89"/>
      <c r="EW382" s="89"/>
      <c r="EX382" s="89"/>
      <c r="EY382" s="89"/>
      <c r="EZ382" s="89"/>
      <c r="FA382" s="126"/>
      <c r="FB382" s="126"/>
      <c r="FC382" s="126"/>
      <c r="FD382" s="126"/>
      <c r="FE382" s="126"/>
      <c r="FF382" s="192"/>
      <c r="FG382" s="192"/>
      <c r="FH382" s="192"/>
      <c r="FI382" s="192"/>
      <c r="FJ382" s="192"/>
      <c r="FK382" s="192"/>
    </row>
    <row r="383" ht="22.5" customHeight="1">
      <c r="A383" s="31" t="s">
        <v>497</v>
      </c>
      <c r="B383" s="31"/>
      <c r="C383" s="31"/>
      <c r="D383" s="31"/>
      <c r="E383" s="31"/>
      <c r="F383" s="31"/>
      <c r="G383" s="79"/>
      <c r="H383" s="148" t="s">
        <v>498</v>
      </c>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c r="CA383" s="101"/>
      <c r="CB383" s="101"/>
      <c r="CC383" s="101"/>
      <c r="CD383" s="101"/>
      <c r="CE383" s="101"/>
      <c r="CF383" s="101"/>
      <c r="CG383" s="101"/>
      <c r="CH383" s="101"/>
      <c r="CI383" s="101"/>
      <c r="CJ383" s="101"/>
      <c r="CK383" s="101"/>
      <c r="CL383" s="30" t="s">
        <v>499</v>
      </c>
      <c r="CM383" s="31"/>
      <c r="CN383" s="31"/>
      <c r="CO383" s="31"/>
      <c r="CP383" s="31"/>
      <c r="CQ383" s="31"/>
      <c r="CR383" s="79"/>
      <c r="CS383" s="80" t="s">
        <v>59</v>
      </c>
      <c r="CT383" s="31"/>
      <c r="CU383" s="31"/>
      <c r="CV383" s="31"/>
      <c r="CW383" s="31"/>
      <c r="CX383" s="31"/>
      <c r="CY383" s="79"/>
      <c r="CZ383" s="80"/>
      <c r="DA383" s="31"/>
      <c r="DB383" s="31"/>
      <c r="DC383" s="31"/>
      <c r="DD383" s="31"/>
      <c r="DE383" s="31"/>
      <c r="DF383" s="31"/>
      <c r="DG383" s="31"/>
      <c r="DH383" s="31"/>
      <c r="DI383" s="31"/>
      <c r="DJ383" s="31"/>
      <c r="DK383" s="79"/>
      <c r="DL383" s="80"/>
      <c r="DM383" s="31"/>
      <c r="DN383" s="31"/>
      <c r="DO383" s="31"/>
      <c r="DP383" s="31"/>
      <c r="DQ383" s="31"/>
      <c r="DR383" s="31"/>
      <c r="DS383" s="31"/>
      <c r="DT383" s="31"/>
      <c r="DU383" s="31"/>
      <c r="DV383" s="79"/>
      <c r="DW383" s="105">
        <f>DW384+DW388</f>
        <v>0</v>
      </c>
      <c r="DX383" s="106"/>
      <c r="DY383" s="106"/>
      <c r="DZ383" s="106"/>
      <c r="EA383" s="106"/>
      <c r="EB383" s="106"/>
      <c r="EC383" s="106"/>
      <c r="ED383" s="106"/>
      <c r="EE383" s="106"/>
      <c r="EF383" s="107"/>
      <c r="EG383" s="105"/>
      <c r="EH383" s="106"/>
      <c r="EI383" s="106"/>
      <c r="EJ383" s="106"/>
      <c r="EK383" s="106"/>
      <c r="EL383" s="106"/>
      <c r="EM383" s="106"/>
      <c r="EN383" s="106"/>
      <c r="EO383" s="106"/>
      <c r="EP383" s="107"/>
      <c r="EQ383" s="105"/>
      <c r="ER383" s="106"/>
      <c r="ES383" s="106"/>
      <c r="ET383" s="106"/>
      <c r="EU383" s="106"/>
      <c r="EV383" s="106"/>
      <c r="EW383" s="106"/>
      <c r="EX383" s="106"/>
      <c r="EY383" s="106"/>
      <c r="EZ383" s="107"/>
      <c r="FA383" s="126"/>
      <c r="FB383" s="126"/>
      <c r="FC383" s="126"/>
      <c r="FD383" s="126"/>
      <c r="FE383" s="126"/>
      <c r="FF383" s="192"/>
      <c r="FG383" s="192"/>
      <c r="FH383" s="192"/>
      <c r="FI383" s="192"/>
      <c r="FJ383" s="192"/>
      <c r="FK383" s="192"/>
    </row>
    <row r="384" ht="24" customHeight="1">
      <c r="A384" s="103" t="s">
        <v>500</v>
      </c>
      <c r="B384" s="103"/>
      <c r="C384" s="103"/>
      <c r="D384" s="103"/>
      <c r="E384" s="103"/>
      <c r="F384" s="103"/>
      <c r="G384" s="104"/>
      <c r="H384" s="246" t="s">
        <v>464</v>
      </c>
      <c r="I384" s="156"/>
      <c r="J384" s="156"/>
      <c r="K384" s="156"/>
      <c r="L384" s="156"/>
      <c r="M384" s="156"/>
      <c r="N384" s="156"/>
      <c r="O384" s="156"/>
      <c r="P384" s="156"/>
      <c r="Q384" s="156"/>
      <c r="R384" s="156"/>
      <c r="S384" s="156"/>
      <c r="T384" s="156"/>
      <c r="U384" s="156"/>
      <c r="V384" s="156"/>
      <c r="W384" s="156"/>
      <c r="X384" s="156"/>
      <c r="Y384" s="156"/>
      <c r="Z384" s="156"/>
      <c r="AA384" s="156"/>
      <c r="AB384" s="156"/>
      <c r="AC384" s="156"/>
      <c r="AD384" s="156"/>
      <c r="AE384" s="156"/>
      <c r="AF384" s="156"/>
      <c r="AG384" s="156"/>
      <c r="AH384" s="156"/>
      <c r="AI384" s="156"/>
      <c r="AJ384" s="156"/>
      <c r="AK384" s="156"/>
      <c r="AL384" s="156"/>
      <c r="AM384" s="156"/>
      <c r="AN384" s="156"/>
      <c r="AO384" s="156"/>
      <c r="AP384" s="156"/>
      <c r="AQ384" s="156"/>
      <c r="AR384" s="156"/>
      <c r="AS384" s="156"/>
      <c r="AT384" s="156"/>
      <c r="AU384" s="156"/>
      <c r="AV384" s="156"/>
      <c r="AW384" s="156"/>
      <c r="AX384" s="156"/>
      <c r="AY384" s="156"/>
      <c r="AZ384" s="156"/>
      <c r="BA384" s="156"/>
      <c r="BB384" s="156"/>
      <c r="BC384" s="156"/>
      <c r="BD384" s="156"/>
      <c r="BE384" s="156"/>
      <c r="BF384" s="156"/>
      <c r="BG384" s="156"/>
      <c r="BH384" s="156"/>
      <c r="BI384" s="156"/>
      <c r="BJ384" s="156"/>
      <c r="BK384" s="156"/>
      <c r="BL384" s="156"/>
      <c r="BM384" s="156"/>
      <c r="BN384" s="156"/>
      <c r="BO384" s="156"/>
      <c r="BP384" s="156"/>
      <c r="BQ384" s="156"/>
      <c r="BR384" s="156"/>
      <c r="BS384" s="156"/>
      <c r="BT384" s="156"/>
      <c r="BU384" s="156"/>
      <c r="BV384" s="156"/>
      <c r="BW384" s="156"/>
      <c r="BX384" s="156"/>
      <c r="BY384" s="156"/>
      <c r="BZ384" s="156"/>
      <c r="CA384" s="156"/>
      <c r="CB384" s="156"/>
      <c r="CC384" s="156"/>
      <c r="CD384" s="156"/>
      <c r="CE384" s="156"/>
      <c r="CF384" s="156"/>
      <c r="CG384" s="156"/>
      <c r="CH384" s="156"/>
      <c r="CI384" s="156"/>
      <c r="CJ384" s="156"/>
      <c r="CK384" s="156"/>
      <c r="CL384" s="30" t="s">
        <v>501</v>
      </c>
      <c r="CM384" s="31"/>
      <c r="CN384" s="31"/>
      <c r="CO384" s="31"/>
      <c r="CP384" s="31"/>
      <c r="CQ384" s="31"/>
      <c r="CR384" s="79"/>
      <c r="CS384" s="80" t="s">
        <v>59</v>
      </c>
      <c r="CT384" s="31"/>
      <c r="CU384" s="31"/>
      <c r="CV384" s="31"/>
      <c r="CW384" s="31"/>
      <c r="CX384" s="31"/>
      <c r="CY384" s="79"/>
      <c r="CZ384" s="80"/>
      <c r="DA384" s="31"/>
      <c r="DB384" s="31"/>
      <c r="DC384" s="31"/>
      <c r="DD384" s="31"/>
      <c r="DE384" s="31"/>
      <c r="DF384" s="31"/>
      <c r="DG384" s="31"/>
      <c r="DH384" s="31"/>
      <c r="DI384" s="31"/>
      <c r="DJ384" s="31"/>
      <c r="DK384" s="79"/>
      <c r="DL384" s="80"/>
      <c r="DM384" s="31"/>
      <c r="DN384" s="31"/>
      <c r="DO384" s="31"/>
      <c r="DP384" s="31"/>
      <c r="DQ384" s="31"/>
      <c r="DR384" s="31"/>
      <c r="DS384" s="31"/>
      <c r="DT384" s="31"/>
      <c r="DU384" s="31"/>
      <c r="DV384" s="79"/>
      <c r="DW384" s="105">
        <f>DW386+DW387</f>
        <v>0</v>
      </c>
      <c r="DX384" s="89"/>
      <c r="DY384" s="89"/>
      <c r="DZ384" s="89"/>
      <c r="EA384" s="89"/>
      <c r="EB384" s="89"/>
      <c r="EC384" s="89"/>
      <c r="ED384" s="89"/>
      <c r="EE384" s="89"/>
      <c r="EF384" s="114"/>
      <c r="EG384" s="105"/>
      <c r="EH384" s="89"/>
      <c r="EI384" s="89"/>
      <c r="EJ384" s="89"/>
      <c r="EK384" s="89"/>
      <c r="EL384" s="89"/>
      <c r="EM384" s="89"/>
      <c r="EN384" s="89"/>
      <c r="EO384" s="89"/>
      <c r="EP384" s="114"/>
      <c r="EQ384" s="105"/>
      <c r="ER384" s="89"/>
      <c r="ES384" s="89"/>
      <c r="ET384" s="89"/>
      <c r="EU384" s="89"/>
      <c r="EV384" s="89"/>
      <c r="EW384" s="89"/>
      <c r="EX384" s="89"/>
      <c r="EY384" s="89"/>
      <c r="EZ384" s="114"/>
      <c r="FA384" s="126"/>
      <c r="FB384" s="126"/>
      <c r="FC384" s="126"/>
      <c r="FD384" s="126"/>
      <c r="FE384" s="126"/>
      <c r="FF384" s="192"/>
      <c r="FG384" s="192"/>
      <c r="FH384" s="192"/>
      <c r="FI384" s="192"/>
      <c r="FJ384" s="192"/>
      <c r="FK384" s="249"/>
    </row>
    <row r="385" ht="11.25" customHeight="1">
      <c r="A385" s="168"/>
      <c r="B385" s="168"/>
      <c r="C385" s="168"/>
      <c r="D385" s="168"/>
      <c r="E385" s="168"/>
      <c r="F385" s="168"/>
      <c r="G385" s="169"/>
      <c r="H385" s="240" t="s">
        <v>466</v>
      </c>
      <c r="I385" s="240"/>
      <c r="J385" s="240"/>
      <c r="K385" s="240"/>
      <c r="L385" s="240"/>
      <c r="M385" s="240"/>
      <c r="N385" s="240"/>
      <c r="O385" s="240"/>
      <c r="P385" s="240"/>
      <c r="Q385" s="240"/>
      <c r="R385" s="240"/>
      <c r="S385" s="240"/>
      <c r="T385" s="240"/>
      <c r="U385" s="240"/>
      <c r="V385" s="240"/>
      <c r="W385" s="240"/>
      <c r="X385" s="240"/>
      <c r="Y385" s="240"/>
      <c r="Z385" s="240"/>
      <c r="AA385" s="240"/>
      <c r="AB385" s="240"/>
      <c r="AC385" s="240"/>
      <c r="AD385" s="240"/>
      <c r="AE385" s="240"/>
      <c r="AF385" s="240"/>
      <c r="AG385" s="240"/>
      <c r="AH385" s="240"/>
      <c r="AI385" s="240"/>
      <c r="AJ385" s="240"/>
      <c r="AK385" s="240"/>
      <c r="AL385" s="240"/>
      <c r="AM385" s="240"/>
      <c r="AN385" s="240"/>
      <c r="AO385" s="240"/>
      <c r="AP385" s="240"/>
      <c r="AQ385" s="240"/>
      <c r="AR385" s="240"/>
      <c r="AS385" s="240"/>
      <c r="AT385" s="240"/>
      <c r="AU385" s="240"/>
      <c r="AV385" s="240"/>
      <c r="AW385" s="240"/>
      <c r="AX385" s="240"/>
      <c r="AY385" s="240"/>
      <c r="AZ385" s="240"/>
      <c r="BA385" s="240"/>
      <c r="BB385" s="240"/>
      <c r="BC385" s="240"/>
      <c r="BD385" s="240"/>
      <c r="BE385" s="240"/>
      <c r="BF385" s="240"/>
      <c r="BG385" s="240"/>
      <c r="BH385" s="240"/>
      <c r="BI385" s="240"/>
      <c r="BJ385" s="240"/>
      <c r="BK385" s="240"/>
      <c r="BL385" s="240"/>
      <c r="BM385" s="240"/>
      <c r="BN385" s="240"/>
      <c r="BO385" s="240"/>
      <c r="BP385" s="240"/>
      <c r="BQ385" s="240"/>
      <c r="BR385" s="240"/>
      <c r="BS385" s="240"/>
      <c r="BT385" s="240"/>
      <c r="BU385" s="240"/>
      <c r="BV385" s="240"/>
      <c r="BW385" s="240"/>
      <c r="BX385" s="240"/>
      <c r="BY385" s="240"/>
      <c r="BZ385" s="240"/>
      <c r="CA385" s="240"/>
      <c r="CB385" s="240"/>
      <c r="CC385" s="240"/>
      <c r="CD385" s="240"/>
      <c r="CE385" s="240"/>
      <c r="CF385" s="240"/>
      <c r="CG385" s="240"/>
      <c r="CH385" s="240"/>
      <c r="CI385" s="240"/>
      <c r="CJ385" s="240"/>
      <c r="CK385" s="241"/>
      <c r="CL385" s="102"/>
      <c r="CM385" s="103"/>
      <c r="CN385" s="103"/>
      <c r="CO385" s="103"/>
      <c r="CP385" s="103"/>
      <c r="CQ385" s="103"/>
      <c r="CR385" s="104"/>
      <c r="CS385" s="80" t="s">
        <v>59</v>
      </c>
      <c r="CT385" s="31"/>
      <c r="CU385" s="31"/>
      <c r="CV385" s="31"/>
      <c r="CW385" s="31"/>
      <c r="CX385" s="31"/>
      <c r="CY385" s="79"/>
      <c r="CZ385" s="117"/>
      <c r="DA385" s="103"/>
      <c r="DB385" s="103"/>
      <c r="DC385" s="103"/>
      <c r="DD385" s="103"/>
      <c r="DE385" s="103"/>
      <c r="DF385" s="103"/>
      <c r="DG385" s="103"/>
      <c r="DH385" s="103"/>
      <c r="DI385" s="103"/>
      <c r="DJ385" s="103"/>
      <c r="DK385" s="104"/>
      <c r="DL385" s="117"/>
      <c r="DM385" s="103"/>
      <c r="DN385" s="103"/>
      <c r="DO385" s="103"/>
      <c r="DP385" s="103"/>
      <c r="DQ385" s="103"/>
      <c r="DR385" s="103"/>
      <c r="DS385" s="103"/>
      <c r="DT385" s="103"/>
      <c r="DU385" s="103"/>
      <c r="DV385" s="104"/>
      <c r="DW385" s="250"/>
      <c r="DX385" s="109"/>
      <c r="DY385" s="109"/>
      <c r="DZ385" s="109"/>
      <c r="EA385" s="109"/>
      <c r="EB385" s="109"/>
      <c r="EC385" s="109"/>
      <c r="ED385" s="109"/>
      <c r="EE385" s="109"/>
      <c r="EF385" s="118"/>
      <c r="EG385" s="108"/>
      <c r="EH385" s="109"/>
      <c r="EI385" s="109"/>
      <c r="EJ385" s="109"/>
      <c r="EK385" s="109"/>
      <c r="EL385" s="109"/>
      <c r="EM385" s="109"/>
      <c r="EN385" s="109"/>
      <c r="EO385" s="109"/>
      <c r="EP385" s="118"/>
      <c r="EQ385" s="108"/>
      <c r="ER385" s="109"/>
      <c r="ES385" s="109"/>
      <c r="ET385" s="109"/>
      <c r="EU385" s="109"/>
      <c r="EV385" s="109"/>
      <c r="EW385" s="109"/>
      <c r="EX385" s="109"/>
      <c r="EY385" s="109"/>
      <c r="EZ385" s="118"/>
      <c r="FA385" s="126"/>
      <c r="FB385" s="126"/>
      <c r="FC385" s="126"/>
      <c r="FD385" s="126"/>
      <c r="FE385" s="126"/>
      <c r="FF385" s="192"/>
      <c r="FG385" s="192"/>
      <c r="FH385" s="192"/>
      <c r="FI385" s="192"/>
      <c r="FJ385" s="192"/>
      <c r="FK385" s="249"/>
    </row>
    <row r="386">
      <c r="A386" s="168"/>
      <c r="B386" s="168"/>
      <c r="C386" s="168"/>
      <c r="D386" s="168"/>
      <c r="E386" s="168"/>
      <c r="F386" s="168"/>
      <c r="G386" s="169"/>
      <c r="H386" s="178" t="s">
        <v>490</v>
      </c>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c r="AH386" s="178"/>
      <c r="AI386" s="178"/>
      <c r="AJ386" s="178"/>
      <c r="AK386" s="178"/>
      <c r="AL386" s="178"/>
      <c r="AM386" s="178"/>
      <c r="AN386" s="178"/>
      <c r="AO386" s="178"/>
      <c r="AP386" s="178"/>
      <c r="AQ386" s="178"/>
      <c r="AR386" s="178"/>
      <c r="AS386" s="178"/>
      <c r="AT386" s="178"/>
      <c r="AU386" s="178"/>
      <c r="AV386" s="178"/>
      <c r="AW386" s="178"/>
      <c r="AX386" s="178"/>
      <c r="AY386" s="178"/>
      <c r="AZ386" s="178"/>
      <c r="BA386" s="178"/>
      <c r="BB386" s="178"/>
      <c r="BC386" s="178"/>
      <c r="BD386" s="178"/>
      <c r="BE386" s="178"/>
      <c r="BF386" s="178"/>
      <c r="BG386" s="178"/>
      <c r="BH386" s="178"/>
      <c r="BI386" s="178"/>
      <c r="BJ386" s="178"/>
      <c r="BK386" s="178"/>
      <c r="BL386" s="178"/>
      <c r="BM386" s="178"/>
      <c r="BN386" s="178"/>
      <c r="BO386" s="178"/>
      <c r="BP386" s="178"/>
      <c r="BQ386" s="178"/>
      <c r="BR386" s="178"/>
      <c r="BS386" s="178"/>
      <c r="BT386" s="178"/>
      <c r="BU386" s="178"/>
      <c r="BV386" s="178"/>
      <c r="BW386" s="178"/>
      <c r="BX386" s="178"/>
      <c r="BY386" s="178"/>
      <c r="BZ386" s="178"/>
      <c r="CA386" s="178"/>
      <c r="CB386" s="178"/>
      <c r="CC386" s="178"/>
      <c r="CD386" s="178"/>
      <c r="CE386" s="178"/>
      <c r="CF386" s="178"/>
      <c r="CG386" s="178"/>
      <c r="CH386" s="178"/>
      <c r="CI386" s="178"/>
      <c r="CJ386" s="178"/>
      <c r="CK386" s="178"/>
      <c r="CL386" s="102" t="s">
        <v>502</v>
      </c>
      <c r="CM386" s="103"/>
      <c r="CN386" s="103"/>
      <c r="CO386" s="103"/>
      <c r="CP386" s="103"/>
      <c r="CQ386" s="103"/>
      <c r="CR386" s="104"/>
      <c r="CS386" s="80" t="s">
        <v>59</v>
      </c>
      <c r="CT386" s="31"/>
      <c r="CU386" s="31"/>
      <c r="CV386" s="31"/>
      <c r="CW386" s="31"/>
      <c r="CX386" s="31"/>
      <c r="CY386" s="79"/>
      <c r="CZ386" s="117" t="s">
        <v>212</v>
      </c>
      <c r="DA386" s="103"/>
      <c r="DB386" s="103"/>
      <c r="DC386" s="103"/>
      <c r="DD386" s="103"/>
      <c r="DE386" s="103"/>
      <c r="DF386" s="103"/>
      <c r="DG386" s="103"/>
      <c r="DH386" s="103"/>
      <c r="DI386" s="103"/>
      <c r="DJ386" s="103"/>
      <c r="DK386" s="104"/>
      <c r="DL386" s="117" t="s">
        <v>503</v>
      </c>
      <c r="DM386" s="103"/>
      <c r="DN386" s="103"/>
      <c r="DO386" s="103"/>
      <c r="DP386" s="103"/>
      <c r="DQ386" s="103"/>
      <c r="DR386" s="103"/>
      <c r="DS386" s="103"/>
      <c r="DT386" s="103"/>
      <c r="DU386" s="103"/>
      <c r="DV386" s="104"/>
      <c r="DW386" s="250">
        <f>'Субсидии на иные цели'!G12</f>
        <v>0</v>
      </c>
      <c r="DX386" s="109"/>
      <c r="DY386" s="109"/>
      <c r="DZ386" s="109"/>
      <c r="EA386" s="109"/>
      <c r="EB386" s="109"/>
      <c r="EC386" s="109"/>
      <c r="ED386" s="109"/>
      <c r="EE386" s="109"/>
      <c r="EF386" s="118"/>
      <c r="EG386" s="250"/>
      <c r="EH386" s="109"/>
      <c r="EI386" s="109"/>
      <c r="EJ386" s="109"/>
      <c r="EK386" s="109"/>
      <c r="EL386" s="109"/>
      <c r="EM386" s="109"/>
      <c r="EN386" s="109"/>
      <c r="EO386" s="109"/>
      <c r="EP386" s="118"/>
      <c r="EQ386" s="108"/>
      <c r="ER386" s="109"/>
      <c r="ES386" s="109"/>
      <c r="ET386" s="109"/>
      <c r="EU386" s="109"/>
      <c r="EV386" s="109"/>
      <c r="EW386" s="109"/>
      <c r="EX386" s="109"/>
      <c r="EY386" s="109"/>
      <c r="EZ386" s="118"/>
      <c r="FA386" s="126"/>
      <c r="FB386" s="126"/>
      <c r="FC386" s="126"/>
      <c r="FD386" s="126"/>
      <c r="FE386" s="126"/>
      <c r="FF386" s="192"/>
      <c r="FG386" s="192"/>
      <c r="FH386" s="192"/>
      <c r="FI386" s="192"/>
      <c r="FJ386" s="192"/>
      <c r="FK386" s="192"/>
    </row>
    <row r="387">
      <c r="A387" s="168"/>
      <c r="B387" s="168"/>
      <c r="C387" s="168"/>
      <c r="D387" s="168"/>
      <c r="E387" s="168"/>
      <c r="F387" s="168"/>
      <c r="G387" s="169"/>
      <c r="H387" s="251" t="s">
        <v>504</v>
      </c>
      <c r="I387" s="252"/>
      <c r="J387" s="252"/>
      <c r="K387" s="252"/>
      <c r="L387" s="252"/>
      <c r="M387" s="252"/>
      <c r="N387" s="252"/>
      <c r="O387" s="252"/>
      <c r="P387" s="252"/>
      <c r="Q387" s="252"/>
      <c r="R387" s="252"/>
      <c r="S387" s="252"/>
      <c r="T387" s="252"/>
      <c r="U387" s="252"/>
      <c r="V387" s="252"/>
      <c r="W387" s="252"/>
      <c r="X387" s="252"/>
      <c r="Y387" s="252"/>
      <c r="Z387" s="252"/>
      <c r="AA387" s="252"/>
      <c r="AB387" s="252"/>
      <c r="AC387" s="252"/>
      <c r="AD387" s="252"/>
      <c r="AE387" s="252"/>
      <c r="AF387" s="252"/>
      <c r="AG387" s="252"/>
      <c r="AH387" s="252"/>
      <c r="AI387" s="252"/>
      <c r="AJ387" s="252"/>
      <c r="AK387" s="252"/>
      <c r="AL387" s="252"/>
      <c r="AM387" s="252"/>
      <c r="AN387" s="252"/>
      <c r="AO387" s="252"/>
      <c r="AP387" s="252"/>
      <c r="AQ387" s="252"/>
      <c r="AR387" s="252"/>
      <c r="AS387" s="252"/>
      <c r="AT387" s="252"/>
      <c r="AU387" s="252"/>
      <c r="AV387" s="252"/>
      <c r="AW387" s="252"/>
      <c r="AX387" s="252"/>
      <c r="AY387" s="252"/>
      <c r="AZ387" s="252"/>
      <c r="BA387" s="252"/>
      <c r="BB387" s="252"/>
      <c r="BC387" s="252"/>
      <c r="BD387" s="252"/>
      <c r="BE387" s="252"/>
      <c r="BF387" s="252"/>
      <c r="BG387" s="252"/>
      <c r="BH387" s="252"/>
      <c r="BI387" s="252"/>
      <c r="BJ387" s="252"/>
      <c r="BK387" s="252"/>
      <c r="BL387" s="252"/>
      <c r="BM387" s="252"/>
      <c r="BN387" s="252"/>
      <c r="BO387" s="252"/>
      <c r="BP387" s="252"/>
      <c r="BQ387" s="252"/>
      <c r="BR387" s="252"/>
      <c r="BS387" s="252"/>
      <c r="BT387" s="252"/>
      <c r="BU387" s="252"/>
      <c r="BV387" s="252"/>
      <c r="BW387" s="252"/>
      <c r="BX387" s="252"/>
      <c r="BY387" s="252"/>
      <c r="BZ387" s="252"/>
      <c r="CA387" s="252"/>
      <c r="CB387" s="252"/>
      <c r="CC387" s="252"/>
      <c r="CD387" s="252"/>
      <c r="CE387" s="252"/>
      <c r="CF387" s="252"/>
      <c r="CG387" s="252"/>
      <c r="CH387" s="252"/>
      <c r="CI387" s="252"/>
      <c r="CJ387" s="252"/>
      <c r="CK387" s="252"/>
      <c r="CL387" s="253" t="s">
        <v>505</v>
      </c>
      <c r="CM387" s="254"/>
      <c r="CN387" s="254"/>
      <c r="CO387" s="254"/>
      <c r="CP387" s="254"/>
      <c r="CQ387" s="254"/>
      <c r="CR387" s="255"/>
      <c r="CS387" s="80" t="s">
        <v>59</v>
      </c>
      <c r="CT387" s="31"/>
      <c r="CU387" s="31"/>
      <c r="CV387" s="31"/>
      <c r="CW387" s="31"/>
      <c r="CX387" s="31"/>
      <c r="CY387" s="79"/>
      <c r="CZ387" s="256" t="s">
        <v>212</v>
      </c>
      <c r="DA387" s="254"/>
      <c r="DB387" s="254"/>
      <c r="DC387" s="254"/>
      <c r="DD387" s="254"/>
      <c r="DE387" s="254"/>
      <c r="DF387" s="254"/>
      <c r="DG387" s="254"/>
      <c r="DH387" s="254"/>
      <c r="DI387" s="254"/>
      <c r="DJ387" s="254"/>
      <c r="DK387" s="255"/>
      <c r="DL387" s="257" t="s">
        <v>506</v>
      </c>
      <c r="DM387" s="258"/>
      <c r="DN387" s="258"/>
      <c r="DO387" s="258"/>
      <c r="DP387" s="258"/>
      <c r="DQ387" s="258"/>
      <c r="DR387" s="258"/>
      <c r="DS387" s="258"/>
      <c r="DT387" s="258"/>
      <c r="DU387" s="258"/>
      <c r="DV387" s="259"/>
      <c r="DW387" s="260">
        <f>'Субсидии на иные цели'!G15</f>
        <v>0</v>
      </c>
      <c r="DX387" s="19"/>
      <c r="DY387" s="19"/>
      <c r="DZ387" s="19"/>
      <c r="EA387" s="19"/>
      <c r="EB387" s="19"/>
      <c r="EC387" s="19"/>
      <c r="ED387" s="19"/>
      <c r="EE387" s="19"/>
      <c r="EF387" s="20"/>
      <c r="EG387" s="260"/>
      <c r="EH387" s="19"/>
      <c r="EI387" s="19"/>
      <c r="EJ387" s="19"/>
      <c r="EK387" s="19"/>
      <c r="EL387" s="19"/>
      <c r="EM387" s="19"/>
      <c r="EN387" s="19"/>
      <c r="EO387" s="19"/>
      <c r="EP387" s="20"/>
      <c r="EQ387" s="260"/>
      <c r="ER387" s="19"/>
      <c r="ES387" s="19"/>
      <c r="ET387" s="19"/>
      <c r="EU387" s="19"/>
      <c r="EV387" s="19"/>
      <c r="EW387" s="19"/>
      <c r="EX387" s="19"/>
      <c r="EY387" s="19"/>
      <c r="EZ387" s="20"/>
      <c r="FA387" s="126"/>
      <c r="FB387" s="126"/>
      <c r="FC387" s="126"/>
      <c r="FD387" s="126"/>
      <c r="FE387" s="126"/>
      <c r="FF387" s="192"/>
      <c r="FG387" s="192"/>
      <c r="FH387" s="192"/>
      <c r="FI387" s="192"/>
      <c r="FJ387" s="192"/>
      <c r="FK387" s="192"/>
    </row>
    <row r="388" ht="11.25" customHeight="1">
      <c r="A388" s="31" t="s">
        <v>507</v>
      </c>
      <c r="B388" s="31"/>
      <c r="C388" s="31"/>
      <c r="D388" s="31"/>
      <c r="E388" s="31"/>
      <c r="F388" s="31"/>
      <c r="G388" s="79"/>
      <c r="H388" s="246" t="s">
        <v>495</v>
      </c>
      <c r="I388" s="156"/>
      <c r="J388" s="156"/>
      <c r="K388" s="156"/>
      <c r="L388" s="156"/>
      <c r="M388" s="156"/>
      <c r="N388" s="156"/>
      <c r="O388" s="156"/>
      <c r="P388" s="156"/>
      <c r="Q388" s="156"/>
      <c r="R388" s="156"/>
      <c r="S388" s="156"/>
      <c r="T388" s="156"/>
      <c r="U388" s="156"/>
      <c r="V388" s="156"/>
      <c r="W388" s="156"/>
      <c r="X388" s="156"/>
      <c r="Y388" s="156"/>
      <c r="Z388" s="156"/>
      <c r="AA388" s="156"/>
      <c r="AB388" s="156"/>
      <c r="AC388" s="156"/>
      <c r="AD388" s="156"/>
      <c r="AE388" s="156"/>
      <c r="AF388" s="156"/>
      <c r="AG388" s="156"/>
      <c r="AH388" s="156"/>
      <c r="AI388" s="156"/>
      <c r="AJ388" s="156"/>
      <c r="AK388" s="156"/>
      <c r="AL388" s="156"/>
      <c r="AM388" s="156"/>
      <c r="AN388" s="156"/>
      <c r="AO388" s="156"/>
      <c r="AP388" s="156"/>
      <c r="AQ388" s="156"/>
      <c r="AR388" s="156"/>
      <c r="AS388" s="156"/>
      <c r="AT388" s="156"/>
      <c r="AU388" s="156"/>
      <c r="AV388" s="156"/>
      <c r="AW388" s="156"/>
      <c r="AX388" s="156"/>
      <c r="AY388" s="156"/>
      <c r="AZ388" s="156"/>
      <c r="BA388" s="156"/>
      <c r="BB388" s="156"/>
      <c r="BC388" s="156"/>
      <c r="BD388" s="156"/>
      <c r="BE388" s="156"/>
      <c r="BF388" s="156"/>
      <c r="BG388" s="156"/>
      <c r="BH388" s="156"/>
      <c r="BI388" s="156"/>
      <c r="BJ388" s="156"/>
      <c r="BK388" s="156"/>
      <c r="BL388" s="156"/>
      <c r="BM388" s="156"/>
      <c r="BN388" s="156"/>
      <c r="BO388" s="156"/>
      <c r="BP388" s="156"/>
      <c r="BQ388" s="156"/>
      <c r="BR388" s="156"/>
      <c r="BS388" s="156"/>
      <c r="BT388" s="156"/>
      <c r="BU388" s="156"/>
      <c r="BV388" s="156"/>
      <c r="BW388" s="156"/>
      <c r="BX388" s="156"/>
      <c r="BY388" s="156"/>
      <c r="BZ388" s="156"/>
      <c r="CA388" s="156"/>
      <c r="CB388" s="156"/>
      <c r="CC388" s="156"/>
      <c r="CD388" s="156"/>
      <c r="CE388" s="156"/>
      <c r="CF388" s="156"/>
      <c r="CG388" s="156"/>
      <c r="CH388" s="156"/>
      <c r="CI388" s="156"/>
      <c r="CJ388" s="156"/>
      <c r="CK388" s="156"/>
      <c r="CL388" s="30" t="s">
        <v>508</v>
      </c>
      <c r="CM388" s="31"/>
      <c r="CN388" s="31"/>
      <c r="CO388" s="31"/>
      <c r="CP388" s="31"/>
      <c r="CQ388" s="31"/>
      <c r="CR388" s="79"/>
      <c r="CS388" s="80" t="s">
        <v>59</v>
      </c>
      <c r="CT388" s="31"/>
      <c r="CU388" s="31"/>
      <c r="CV388" s="31"/>
      <c r="CW388" s="31"/>
      <c r="CX388" s="31"/>
      <c r="CY388" s="79"/>
      <c r="CZ388" s="80"/>
      <c r="DA388" s="31"/>
      <c r="DB388" s="31"/>
      <c r="DC388" s="31"/>
      <c r="DD388" s="31"/>
      <c r="DE388" s="31"/>
      <c r="DF388" s="31"/>
      <c r="DG388" s="31"/>
      <c r="DH388" s="31"/>
      <c r="DI388" s="31"/>
      <c r="DJ388" s="31"/>
      <c r="DK388" s="79"/>
      <c r="DL388" s="80"/>
      <c r="DM388" s="31"/>
      <c r="DN388" s="31"/>
      <c r="DO388" s="31"/>
      <c r="DP388" s="31"/>
      <c r="DQ388" s="31"/>
      <c r="DR388" s="31"/>
      <c r="DS388" s="31"/>
      <c r="DT388" s="31"/>
      <c r="DU388" s="31"/>
      <c r="DV388" s="79"/>
      <c r="DW388" s="88"/>
      <c r="DX388" s="89"/>
      <c r="DY388" s="89"/>
      <c r="DZ388" s="89"/>
      <c r="EA388" s="89"/>
      <c r="EB388" s="89"/>
      <c r="EC388" s="89"/>
      <c r="ED388" s="89"/>
      <c r="EE388" s="89"/>
      <c r="EF388" s="114"/>
      <c r="EG388" s="88"/>
      <c r="EH388" s="89"/>
      <c r="EI388" s="89"/>
      <c r="EJ388" s="89"/>
      <c r="EK388" s="89"/>
      <c r="EL388" s="89"/>
      <c r="EM388" s="89"/>
      <c r="EN388" s="89"/>
      <c r="EO388" s="89"/>
      <c r="EP388" s="114"/>
      <c r="EQ388" s="88"/>
      <c r="ER388" s="89"/>
      <c r="ES388" s="89"/>
      <c r="ET388" s="89"/>
      <c r="EU388" s="89"/>
      <c r="EV388" s="89"/>
      <c r="EW388" s="89"/>
      <c r="EX388" s="89"/>
      <c r="EY388" s="89"/>
      <c r="EZ388" s="89"/>
      <c r="FA388" s="126"/>
      <c r="FB388" s="126"/>
      <c r="FC388" s="126"/>
      <c r="FD388" s="126"/>
      <c r="FE388" s="126"/>
      <c r="FF388" s="192"/>
      <c r="FG388" s="192"/>
      <c r="FH388" s="192"/>
      <c r="FI388" s="192"/>
      <c r="FJ388" s="192"/>
      <c r="FK388" s="192"/>
    </row>
    <row r="389">
      <c r="A389" s="31" t="s">
        <v>509</v>
      </c>
      <c r="B389" s="31"/>
      <c r="C389" s="31"/>
      <c r="D389" s="31"/>
      <c r="E389" s="31"/>
      <c r="F389" s="31"/>
      <c r="G389" s="79"/>
      <c r="H389" s="148" t="s">
        <v>510</v>
      </c>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101"/>
      <c r="AQ389" s="101"/>
      <c r="AR389" s="101"/>
      <c r="AS389" s="101"/>
      <c r="AT389" s="101"/>
      <c r="AU389" s="101"/>
      <c r="AV389" s="101"/>
      <c r="AW389" s="101"/>
      <c r="AX389" s="101"/>
      <c r="AY389" s="101"/>
      <c r="AZ389" s="101"/>
      <c r="BA389" s="101"/>
      <c r="BB389" s="101"/>
      <c r="BC389" s="101"/>
      <c r="BD389" s="101"/>
      <c r="BE389" s="101"/>
      <c r="BF389" s="101"/>
      <c r="BG389" s="101"/>
      <c r="BH389" s="101"/>
      <c r="BI389" s="101"/>
      <c r="BJ389" s="101"/>
      <c r="BK389" s="101"/>
      <c r="BL389" s="101"/>
      <c r="BM389" s="101"/>
      <c r="BN389" s="101"/>
      <c r="BO389" s="101"/>
      <c r="BP389" s="101"/>
      <c r="BQ389" s="101"/>
      <c r="BR389" s="101"/>
      <c r="BS389" s="101"/>
      <c r="BT389" s="101"/>
      <c r="BU389" s="101"/>
      <c r="BV389" s="101"/>
      <c r="BW389" s="101"/>
      <c r="BX389" s="101"/>
      <c r="BY389" s="101"/>
      <c r="BZ389" s="101"/>
      <c r="CA389" s="101"/>
      <c r="CB389" s="101"/>
      <c r="CC389" s="101"/>
      <c r="CD389" s="101"/>
      <c r="CE389" s="101"/>
      <c r="CF389" s="101"/>
      <c r="CG389" s="101"/>
      <c r="CH389" s="101"/>
      <c r="CI389" s="101"/>
      <c r="CJ389" s="101"/>
      <c r="CK389" s="101"/>
      <c r="CL389" s="30" t="s">
        <v>511</v>
      </c>
      <c r="CM389" s="31"/>
      <c r="CN389" s="31"/>
      <c r="CO389" s="31"/>
      <c r="CP389" s="31"/>
      <c r="CQ389" s="31"/>
      <c r="CR389" s="79"/>
      <c r="CS389" s="80" t="s">
        <v>59</v>
      </c>
      <c r="CT389" s="31"/>
      <c r="CU389" s="31"/>
      <c r="CV389" s="31"/>
      <c r="CW389" s="31"/>
      <c r="CX389" s="31"/>
      <c r="CY389" s="79"/>
      <c r="CZ389" s="80"/>
      <c r="DA389" s="31"/>
      <c r="DB389" s="31"/>
      <c r="DC389" s="31"/>
      <c r="DD389" s="31"/>
      <c r="DE389" s="31"/>
      <c r="DF389" s="31"/>
      <c r="DG389" s="31"/>
      <c r="DH389" s="31"/>
      <c r="DI389" s="31"/>
      <c r="DJ389" s="31"/>
      <c r="DK389" s="79"/>
      <c r="DL389" s="80"/>
      <c r="DM389" s="31"/>
      <c r="DN389" s="31"/>
      <c r="DO389" s="31"/>
      <c r="DP389" s="31"/>
      <c r="DQ389" s="31"/>
      <c r="DR389" s="31"/>
      <c r="DS389" s="31"/>
      <c r="DT389" s="31"/>
      <c r="DU389" s="31"/>
      <c r="DV389" s="79"/>
      <c r="DW389" s="88"/>
      <c r="DX389" s="89"/>
      <c r="DY389" s="89"/>
      <c r="DZ389" s="89"/>
      <c r="EA389" s="89"/>
      <c r="EB389" s="89"/>
      <c r="EC389" s="89"/>
      <c r="ED389" s="89"/>
      <c r="EE389" s="89"/>
      <c r="EF389" s="114"/>
      <c r="EG389" s="88"/>
      <c r="EH389" s="89"/>
      <c r="EI389" s="89"/>
      <c r="EJ389" s="89"/>
      <c r="EK389" s="89"/>
      <c r="EL389" s="89"/>
      <c r="EM389" s="89"/>
      <c r="EN389" s="89"/>
      <c r="EO389" s="89"/>
      <c r="EP389" s="114"/>
      <c r="EQ389" s="88"/>
      <c r="ER389" s="89"/>
      <c r="ES389" s="89"/>
      <c r="ET389" s="89"/>
      <c r="EU389" s="89"/>
      <c r="EV389" s="89"/>
      <c r="EW389" s="89"/>
      <c r="EX389" s="89"/>
      <c r="EY389" s="89"/>
      <c r="EZ389" s="89"/>
      <c r="FA389" s="126"/>
      <c r="FB389" s="126"/>
      <c r="FC389" s="126"/>
      <c r="FD389" s="126"/>
      <c r="FE389" s="126"/>
      <c r="FF389" s="192"/>
      <c r="FG389" s="192"/>
      <c r="FH389" s="192"/>
      <c r="FI389" s="192"/>
      <c r="FJ389" s="192"/>
      <c r="FK389" s="192"/>
    </row>
    <row r="390" ht="11.25" customHeight="1">
      <c r="A390" s="103"/>
      <c r="B390" s="103"/>
      <c r="C390" s="103"/>
      <c r="D390" s="103"/>
      <c r="E390" s="103"/>
      <c r="F390" s="103"/>
      <c r="G390" s="104"/>
      <c r="H390" s="261" t="s">
        <v>466</v>
      </c>
      <c r="I390" s="240"/>
      <c r="J390" s="240"/>
      <c r="K390" s="240"/>
      <c r="L390" s="240"/>
      <c r="M390" s="240"/>
      <c r="N390" s="240"/>
      <c r="O390" s="240"/>
      <c r="P390" s="240"/>
      <c r="Q390" s="240"/>
      <c r="R390" s="240"/>
      <c r="S390" s="240"/>
      <c r="T390" s="240"/>
      <c r="U390" s="240"/>
      <c r="V390" s="240"/>
      <c r="W390" s="240"/>
      <c r="X390" s="240"/>
      <c r="Y390" s="240"/>
      <c r="Z390" s="240"/>
      <c r="AA390" s="240"/>
      <c r="AB390" s="240"/>
      <c r="AC390" s="240"/>
      <c r="AD390" s="240"/>
      <c r="AE390" s="240"/>
      <c r="AF390" s="240"/>
      <c r="AG390" s="240"/>
      <c r="AH390" s="240"/>
      <c r="AI390" s="240"/>
      <c r="AJ390" s="240"/>
      <c r="AK390" s="240"/>
      <c r="AL390" s="240"/>
      <c r="AM390" s="240"/>
      <c r="AN390" s="240"/>
      <c r="AO390" s="240"/>
      <c r="AP390" s="240"/>
      <c r="AQ390" s="240"/>
      <c r="AR390" s="240"/>
      <c r="AS390" s="240"/>
      <c r="AT390" s="240"/>
      <c r="AU390" s="240"/>
      <c r="AV390" s="240"/>
      <c r="AW390" s="240"/>
      <c r="AX390" s="240"/>
      <c r="AY390" s="240"/>
      <c r="AZ390" s="240"/>
      <c r="BA390" s="240"/>
      <c r="BB390" s="240"/>
      <c r="BC390" s="240"/>
      <c r="BD390" s="240"/>
      <c r="BE390" s="240"/>
      <c r="BF390" s="240"/>
      <c r="BG390" s="240"/>
      <c r="BH390" s="240"/>
      <c r="BI390" s="240"/>
      <c r="BJ390" s="240"/>
      <c r="BK390" s="240"/>
      <c r="BL390" s="240"/>
      <c r="BM390" s="240"/>
      <c r="BN390" s="240"/>
      <c r="BO390" s="240"/>
      <c r="BP390" s="240"/>
      <c r="BQ390" s="240"/>
      <c r="BR390" s="240"/>
      <c r="BS390" s="240"/>
      <c r="BT390" s="240"/>
      <c r="BU390" s="240"/>
      <c r="BV390" s="240"/>
      <c r="BW390" s="240"/>
      <c r="BX390" s="240"/>
      <c r="BY390" s="240"/>
      <c r="BZ390" s="240"/>
      <c r="CA390" s="240"/>
      <c r="CB390" s="240"/>
      <c r="CC390" s="240"/>
      <c r="CD390" s="240"/>
      <c r="CE390" s="240"/>
      <c r="CF390" s="240"/>
      <c r="CG390" s="240"/>
      <c r="CH390" s="240"/>
      <c r="CI390" s="240"/>
      <c r="CJ390" s="240"/>
      <c r="CK390" s="241"/>
      <c r="CL390" s="102" t="s">
        <v>512</v>
      </c>
      <c r="CM390" s="103"/>
      <c r="CN390" s="103"/>
      <c r="CO390" s="103"/>
      <c r="CP390" s="103"/>
      <c r="CQ390" s="103"/>
      <c r="CR390" s="104"/>
      <c r="CS390" s="117"/>
      <c r="CT390" s="103"/>
      <c r="CU390" s="103"/>
      <c r="CV390" s="103"/>
      <c r="CW390" s="103"/>
      <c r="CX390" s="103"/>
      <c r="CY390" s="104"/>
      <c r="CZ390" s="117"/>
      <c r="DA390" s="103"/>
      <c r="DB390" s="103"/>
      <c r="DC390" s="103"/>
      <c r="DD390" s="103"/>
      <c r="DE390" s="103"/>
      <c r="DF390" s="103"/>
      <c r="DG390" s="103"/>
      <c r="DH390" s="103"/>
      <c r="DI390" s="103"/>
      <c r="DJ390" s="103"/>
      <c r="DK390" s="104"/>
      <c r="DL390" s="117"/>
      <c r="DM390" s="103"/>
      <c r="DN390" s="103"/>
      <c r="DO390" s="103"/>
      <c r="DP390" s="103"/>
      <c r="DQ390" s="103"/>
      <c r="DR390" s="103"/>
      <c r="DS390" s="103"/>
      <c r="DT390" s="103"/>
      <c r="DU390" s="103"/>
      <c r="DV390" s="104"/>
      <c r="DW390" s="108"/>
      <c r="DX390" s="109"/>
      <c r="DY390" s="109"/>
      <c r="DZ390" s="109"/>
      <c r="EA390" s="109"/>
      <c r="EB390" s="109"/>
      <c r="EC390" s="109"/>
      <c r="ED390" s="109"/>
      <c r="EE390" s="109"/>
      <c r="EF390" s="118"/>
      <c r="EG390" s="108"/>
      <c r="EH390" s="109"/>
      <c r="EI390" s="109"/>
      <c r="EJ390" s="109"/>
      <c r="EK390" s="109"/>
      <c r="EL390" s="109"/>
      <c r="EM390" s="109"/>
      <c r="EN390" s="109"/>
      <c r="EO390" s="109"/>
      <c r="EP390" s="118"/>
      <c r="EQ390" s="108"/>
      <c r="ER390" s="109"/>
      <c r="ES390" s="109"/>
      <c r="ET390" s="109"/>
      <c r="EU390" s="109"/>
      <c r="EV390" s="109"/>
      <c r="EW390" s="109"/>
      <c r="EX390" s="109"/>
      <c r="EY390" s="109"/>
      <c r="EZ390" s="109"/>
      <c r="FA390" s="126"/>
      <c r="FB390" s="126"/>
      <c r="FC390" s="126"/>
      <c r="FD390" s="126"/>
      <c r="FE390" s="126"/>
      <c r="FF390" s="192"/>
      <c r="FG390" s="192"/>
      <c r="FH390" s="192"/>
      <c r="FI390" s="192"/>
      <c r="FJ390" s="192"/>
      <c r="FK390" s="192"/>
    </row>
    <row r="391" ht="11.25" hidden="1" customHeight="1">
      <c r="A391" s="25"/>
      <c r="B391" s="25"/>
      <c r="C391" s="25"/>
      <c r="D391" s="25"/>
      <c r="E391" s="25"/>
      <c r="F391" s="25"/>
      <c r="G391" s="144"/>
      <c r="H391" s="262"/>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c r="AH391" s="178"/>
      <c r="AI391" s="178"/>
      <c r="AJ391" s="178"/>
      <c r="AK391" s="178"/>
      <c r="AL391" s="178"/>
      <c r="AM391" s="178"/>
      <c r="AN391" s="178"/>
      <c r="AO391" s="178"/>
      <c r="AP391" s="178"/>
      <c r="AQ391" s="178"/>
      <c r="AR391" s="178"/>
      <c r="AS391" s="178"/>
      <c r="AT391" s="178"/>
      <c r="AU391" s="178"/>
      <c r="AV391" s="178"/>
      <c r="AW391" s="178"/>
      <c r="AX391" s="178"/>
      <c r="AY391" s="178"/>
      <c r="AZ391" s="178"/>
      <c r="BA391" s="178"/>
      <c r="BB391" s="178"/>
      <c r="BC391" s="178"/>
      <c r="BD391" s="178"/>
      <c r="BE391" s="178"/>
      <c r="BF391" s="178"/>
      <c r="BG391" s="178"/>
      <c r="BH391" s="178"/>
      <c r="BI391" s="178"/>
      <c r="BJ391" s="178"/>
      <c r="BK391" s="178"/>
      <c r="BL391" s="178"/>
      <c r="BM391" s="178"/>
      <c r="BN391" s="178"/>
      <c r="BO391" s="178"/>
      <c r="BP391" s="178"/>
      <c r="BQ391" s="178"/>
      <c r="BR391" s="178"/>
      <c r="BS391" s="178"/>
      <c r="BT391" s="178"/>
      <c r="BU391" s="178"/>
      <c r="BV391" s="178"/>
      <c r="BW391" s="178"/>
      <c r="BX391" s="178"/>
      <c r="BY391" s="178"/>
      <c r="BZ391" s="178"/>
      <c r="CA391" s="178"/>
      <c r="CB391" s="178"/>
      <c r="CC391" s="178"/>
      <c r="CD391" s="178"/>
      <c r="CE391" s="178"/>
      <c r="CF391" s="178"/>
      <c r="CG391" s="178"/>
      <c r="CH391" s="178"/>
      <c r="CI391" s="178"/>
      <c r="CJ391" s="178"/>
      <c r="CK391" s="178"/>
      <c r="CL391" s="143"/>
      <c r="CM391" s="25"/>
      <c r="CN391" s="25"/>
      <c r="CO391" s="25"/>
      <c r="CP391" s="25"/>
      <c r="CQ391" s="25"/>
      <c r="CR391" s="144"/>
      <c r="CS391" s="242"/>
      <c r="CT391" s="25"/>
      <c r="CU391" s="25"/>
      <c r="CV391" s="25"/>
      <c r="CW391" s="25"/>
      <c r="CX391" s="25"/>
      <c r="CY391" s="144"/>
      <c r="CZ391" s="242"/>
      <c r="DA391" s="25"/>
      <c r="DB391" s="25"/>
      <c r="DC391" s="25"/>
      <c r="DD391" s="25"/>
      <c r="DE391" s="25"/>
      <c r="DF391" s="25"/>
      <c r="DG391" s="25"/>
      <c r="DH391" s="25"/>
      <c r="DI391" s="25"/>
      <c r="DJ391" s="25"/>
      <c r="DK391" s="144"/>
      <c r="DL391" s="242"/>
      <c r="DM391" s="25"/>
      <c r="DN391" s="25"/>
      <c r="DO391" s="25"/>
      <c r="DP391" s="25"/>
      <c r="DQ391" s="25"/>
      <c r="DR391" s="25"/>
      <c r="DS391" s="25"/>
      <c r="DT391" s="25"/>
      <c r="DU391" s="25"/>
      <c r="DV391" s="144"/>
      <c r="DW391" s="81"/>
      <c r="DX391" s="82"/>
      <c r="DY391" s="82"/>
      <c r="DZ391" s="82"/>
      <c r="EA391" s="82"/>
      <c r="EB391" s="82"/>
      <c r="EC391" s="82"/>
      <c r="ED391" s="82"/>
      <c r="EE391" s="82"/>
      <c r="EF391" s="83"/>
      <c r="EG391" s="81"/>
      <c r="EH391" s="82"/>
      <c r="EI391" s="82"/>
      <c r="EJ391" s="82"/>
      <c r="EK391" s="82"/>
      <c r="EL391" s="82"/>
      <c r="EM391" s="82"/>
      <c r="EN391" s="82"/>
      <c r="EO391" s="82"/>
      <c r="EP391" s="83"/>
      <c r="EQ391" s="81"/>
      <c r="ER391" s="82"/>
      <c r="ES391" s="82"/>
      <c r="ET391" s="82"/>
      <c r="EU391" s="82"/>
      <c r="EV391" s="82"/>
      <c r="EW391" s="82"/>
      <c r="EX391" s="82"/>
      <c r="EY391" s="82"/>
      <c r="EZ391" s="82"/>
      <c r="FA391" s="126"/>
      <c r="FB391" s="126"/>
      <c r="FC391" s="126"/>
      <c r="FD391" s="126"/>
      <c r="FE391" s="126"/>
      <c r="FF391" s="192"/>
      <c r="FG391" s="192"/>
      <c r="FH391" s="192"/>
      <c r="FI391" s="192"/>
      <c r="FJ391" s="192"/>
      <c r="FK391" s="192"/>
    </row>
    <row r="392" ht="12" hidden="1">
      <c r="A392" s="103"/>
      <c r="B392" s="103"/>
      <c r="C392" s="103"/>
      <c r="D392" s="103"/>
      <c r="E392" s="103"/>
      <c r="F392" s="103"/>
      <c r="G392" s="104"/>
      <c r="H392" s="261" t="s">
        <v>513</v>
      </c>
      <c r="I392" s="240"/>
      <c r="J392" s="240"/>
      <c r="K392" s="240"/>
      <c r="L392" s="240"/>
      <c r="M392" s="240"/>
      <c r="N392" s="240"/>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40"/>
      <c r="AT392" s="240"/>
      <c r="AU392" s="240"/>
      <c r="AV392" s="240"/>
      <c r="AW392" s="240"/>
      <c r="AX392" s="240"/>
      <c r="AY392" s="240"/>
      <c r="AZ392" s="240"/>
      <c r="BA392" s="240"/>
      <c r="BB392" s="240"/>
      <c r="BC392" s="240"/>
      <c r="BD392" s="240"/>
      <c r="BE392" s="240"/>
      <c r="BF392" s="240"/>
      <c r="BG392" s="240"/>
      <c r="BH392" s="240"/>
      <c r="BI392" s="240"/>
      <c r="BJ392" s="240"/>
      <c r="BK392" s="240"/>
      <c r="BL392" s="240"/>
      <c r="BM392" s="240"/>
      <c r="BN392" s="240"/>
      <c r="BO392" s="240"/>
      <c r="BP392" s="240"/>
      <c r="BQ392" s="240"/>
      <c r="BR392" s="240"/>
      <c r="BS392" s="240"/>
      <c r="BT392" s="240"/>
      <c r="BU392" s="240"/>
      <c r="BV392" s="240"/>
      <c r="BW392" s="240"/>
      <c r="BX392" s="240"/>
      <c r="BY392" s="240"/>
      <c r="BZ392" s="240"/>
      <c r="CA392" s="240"/>
      <c r="CB392" s="240"/>
      <c r="CC392" s="240"/>
      <c r="CD392" s="240"/>
      <c r="CE392" s="240"/>
      <c r="CF392" s="240"/>
      <c r="CG392" s="240"/>
      <c r="CH392" s="240"/>
      <c r="CI392" s="240"/>
      <c r="CJ392" s="240"/>
      <c r="CK392" s="241"/>
      <c r="CL392" s="102" t="s">
        <v>514</v>
      </c>
      <c r="CM392" s="103"/>
      <c r="CN392" s="103"/>
      <c r="CO392" s="103"/>
      <c r="CP392" s="103"/>
      <c r="CQ392" s="103"/>
      <c r="CR392" s="104"/>
      <c r="CS392" s="117"/>
      <c r="CT392" s="103"/>
      <c r="CU392" s="103"/>
      <c r="CV392" s="103"/>
      <c r="CW392" s="103"/>
      <c r="CX392" s="103"/>
      <c r="CY392" s="104"/>
      <c r="CZ392" s="117"/>
      <c r="DA392" s="103"/>
      <c r="DB392" s="103"/>
      <c r="DC392" s="103"/>
      <c r="DD392" s="103"/>
      <c r="DE392" s="103"/>
      <c r="DF392" s="103"/>
      <c r="DG392" s="103"/>
      <c r="DH392" s="103"/>
      <c r="DI392" s="103"/>
      <c r="DJ392" s="103"/>
      <c r="DK392" s="104"/>
      <c r="DL392" s="117"/>
      <c r="DM392" s="103"/>
      <c r="DN392" s="103"/>
      <c r="DO392" s="103"/>
      <c r="DP392" s="103"/>
      <c r="DQ392" s="103"/>
      <c r="DR392" s="103"/>
      <c r="DS392" s="103"/>
      <c r="DT392" s="103"/>
      <c r="DU392" s="103"/>
      <c r="DV392" s="104"/>
      <c r="DW392" s="108"/>
      <c r="DX392" s="109"/>
      <c r="DY392" s="109"/>
      <c r="DZ392" s="109"/>
      <c r="EA392" s="109"/>
      <c r="EB392" s="109"/>
      <c r="EC392" s="109"/>
      <c r="ED392" s="109"/>
      <c r="EE392" s="109"/>
      <c r="EF392" s="118"/>
      <c r="EG392" s="108"/>
      <c r="EH392" s="109"/>
      <c r="EI392" s="109"/>
      <c r="EJ392" s="109"/>
      <c r="EK392" s="109"/>
      <c r="EL392" s="109"/>
      <c r="EM392" s="109"/>
      <c r="EN392" s="109"/>
      <c r="EO392" s="109"/>
      <c r="EP392" s="118"/>
      <c r="EQ392" s="108"/>
      <c r="ER392" s="109"/>
      <c r="ES392" s="109"/>
      <c r="ET392" s="109"/>
      <c r="EU392" s="109"/>
      <c r="EV392" s="109"/>
      <c r="EW392" s="109"/>
      <c r="EX392" s="109"/>
      <c r="EY392" s="109"/>
      <c r="EZ392" s="109"/>
      <c r="FA392" s="126"/>
      <c r="FB392" s="126"/>
      <c r="FC392" s="126"/>
      <c r="FD392" s="126"/>
      <c r="FE392" s="126"/>
      <c r="FF392" s="22"/>
      <c r="FG392" s="22"/>
      <c r="FH392" s="22"/>
      <c r="FI392" s="22"/>
      <c r="FJ392" s="22"/>
      <c r="FK392" s="22"/>
    </row>
    <row r="393" ht="12" hidden="1">
      <c r="A393" s="25"/>
      <c r="B393" s="25"/>
      <c r="C393" s="25"/>
      <c r="D393" s="25"/>
      <c r="E393" s="25"/>
      <c r="F393" s="25"/>
      <c r="G393" s="144"/>
      <c r="H393" s="262"/>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c r="AH393" s="178"/>
      <c r="AI393" s="178"/>
      <c r="AJ393" s="178"/>
      <c r="AK393" s="178"/>
      <c r="AL393" s="178"/>
      <c r="AM393" s="178"/>
      <c r="AN393" s="178"/>
      <c r="AO393" s="178"/>
      <c r="AP393" s="178"/>
      <c r="AQ393" s="178"/>
      <c r="AR393" s="178"/>
      <c r="AS393" s="178"/>
      <c r="AT393" s="178"/>
      <c r="AU393" s="178"/>
      <c r="AV393" s="178"/>
      <c r="AW393" s="178"/>
      <c r="AX393" s="178"/>
      <c r="AY393" s="178"/>
      <c r="AZ393" s="178"/>
      <c r="BA393" s="178"/>
      <c r="BB393" s="178"/>
      <c r="BC393" s="178"/>
      <c r="BD393" s="178"/>
      <c r="BE393" s="178"/>
      <c r="BF393" s="178"/>
      <c r="BG393" s="178"/>
      <c r="BH393" s="178"/>
      <c r="BI393" s="178"/>
      <c r="BJ393" s="178"/>
      <c r="BK393" s="178"/>
      <c r="BL393" s="178"/>
      <c r="BM393" s="178"/>
      <c r="BN393" s="178"/>
      <c r="BO393" s="178"/>
      <c r="BP393" s="178"/>
      <c r="BQ393" s="178"/>
      <c r="BR393" s="178"/>
      <c r="BS393" s="178"/>
      <c r="BT393" s="178"/>
      <c r="BU393" s="178"/>
      <c r="BV393" s="178"/>
      <c r="BW393" s="178"/>
      <c r="BX393" s="178"/>
      <c r="BY393" s="178"/>
      <c r="BZ393" s="178"/>
      <c r="CA393" s="178"/>
      <c r="CB393" s="178"/>
      <c r="CC393" s="178"/>
      <c r="CD393" s="178"/>
      <c r="CE393" s="178"/>
      <c r="CF393" s="178"/>
      <c r="CG393" s="178"/>
      <c r="CH393" s="178"/>
      <c r="CI393" s="178"/>
      <c r="CJ393" s="178"/>
      <c r="CK393" s="178"/>
      <c r="CL393" s="143"/>
      <c r="CM393" s="25"/>
      <c r="CN393" s="25"/>
      <c r="CO393" s="25"/>
      <c r="CP393" s="25"/>
      <c r="CQ393" s="25"/>
      <c r="CR393" s="144"/>
      <c r="CS393" s="242"/>
      <c r="CT393" s="25"/>
      <c r="CU393" s="25"/>
      <c r="CV393" s="25"/>
      <c r="CW393" s="25"/>
      <c r="CX393" s="25"/>
      <c r="CY393" s="144"/>
      <c r="CZ393" s="242"/>
      <c r="DA393" s="25"/>
      <c r="DB393" s="25"/>
      <c r="DC393" s="25"/>
      <c r="DD393" s="25"/>
      <c r="DE393" s="25"/>
      <c r="DF393" s="25"/>
      <c r="DG393" s="25"/>
      <c r="DH393" s="25"/>
      <c r="DI393" s="25"/>
      <c r="DJ393" s="25"/>
      <c r="DK393" s="144"/>
      <c r="DL393" s="242"/>
      <c r="DM393" s="25"/>
      <c r="DN393" s="25"/>
      <c r="DO393" s="25"/>
      <c r="DP393" s="25"/>
      <c r="DQ393" s="25"/>
      <c r="DR393" s="25"/>
      <c r="DS393" s="25"/>
      <c r="DT393" s="25"/>
      <c r="DU393" s="25"/>
      <c r="DV393" s="144"/>
      <c r="DW393" s="81"/>
      <c r="DX393" s="82"/>
      <c r="DY393" s="82"/>
      <c r="DZ393" s="82"/>
      <c r="EA393" s="82"/>
      <c r="EB393" s="82"/>
      <c r="EC393" s="82"/>
      <c r="ED393" s="82"/>
      <c r="EE393" s="82"/>
      <c r="EF393" s="83"/>
      <c r="EG393" s="81"/>
      <c r="EH393" s="82"/>
      <c r="EI393" s="82"/>
      <c r="EJ393" s="82"/>
      <c r="EK393" s="82"/>
      <c r="EL393" s="82"/>
      <c r="EM393" s="82"/>
      <c r="EN393" s="82"/>
      <c r="EO393" s="82"/>
      <c r="EP393" s="83"/>
      <c r="EQ393" s="81"/>
      <c r="ER393" s="82"/>
      <c r="ES393" s="82"/>
      <c r="ET393" s="82"/>
      <c r="EU393" s="82"/>
      <c r="EV393" s="82"/>
      <c r="EW393" s="82"/>
      <c r="EX393" s="82"/>
      <c r="EY393" s="82"/>
      <c r="EZ393" s="82"/>
      <c r="FA393" s="126"/>
      <c r="FB393" s="126"/>
      <c r="FC393" s="126"/>
      <c r="FD393" s="126"/>
      <c r="FE393" s="126"/>
      <c r="FF393" s="47"/>
      <c r="FG393" s="47"/>
      <c r="FH393" s="47"/>
      <c r="FI393" s="47"/>
      <c r="FJ393" s="47"/>
      <c r="FK393" s="47"/>
    </row>
    <row r="394" ht="12.75" hidden="1" customHeight="1">
      <c r="A394" s="41" t="s">
        <v>441</v>
      </c>
      <c r="B394" s="41"/>
      <c r="C394" s="41"/>
      <c r="D394" s="41"/>
      <c r="E394" s="41"/>
      <c r="F394" s="41"/>
      <c r="G394" s="42"/>
      <c r="H394" s="19" t="s">
        <v>39</v>
      </c>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20"/>
      <c r="CL394" s="40" t="s">
        <v>442</v>
      </c>
      <c r="CM394" s="41"/>
      <c r="CN394" s="41"/>
      <c r="CO394" s="41"/>
      <c r="CP394" s="41"/>
      <c r="CQ394" s="41"/>
      <c r="CR394" s="42"/>
      <c r="CS394" s="40" t="s">
        <v>443</v>
      </c>
      <c r="CT394" s="41"/>
      <c r="CU394" s="41"/>
      <c r="CV394" s="41"/>
      <c r="CW394" s="41"/>
      <c r="CX394" s="41"/>
      <c r="CY394" s="42"/>
      <c r="CZ394" s="40" t="s">
        <v>444</v>
      </c>
      <c r="DA394" s="41"/>
      <c r="DB394" s="41"/>
      <c r="DC394" s="41"/>
      <c r="DD394" s="41"/>
      <c r="DE394" s="41"/>
      <c r="DF394" s="41"/>
      <c r="DG394" s="41"/>
      <c r="DH394" s="41"/>
      <c r="DI394" s="41"/>
      <c r="DJ394" s="41"/>
      <c r="DK394" s="42"/>
      <c r="DL394" s="40" t="s">
        <v>445</v>
      </c>
      <c r="DM394" s="41"/>
      <c r="DN394" s="41"/>
      <c r="DO394" s="41"/>
      <c r="DP394" s="41"/>
      <c r="DQ394" s="41"/>
      <c r="DR394" s="41"/>
      <c r="DS394" s="41"/>
      <c r="DT394" s="41"/>
      <c r="DU394" s="41"/>
      <c r="DV394" s="42"/>
      <c r="DW394" s="43" t="s">
        <v>43</v>
      </c>
      <c r="DX394" s="44"/>
      <c r="DY394" s="44"/>
      <c r="DZ394" s="44"/>
      <c r="EA394" s="44"/>
      <c r="EB394" s="44"/>
      <c r="EC394" s="44"/>
      <c r="ED394" s="44"/>
      <c r="EE394" s="44"/>
      <c r="EF394" s="44"/>
      <c r="EG394" s="44"/>
      <c r="EH394" s="44"/>
      <c r="EI394" s="44"/>
      <c r="EJ394" s="44"/>
      <c r="EK394" s="44"/>
      <c r="EL394" s="44"/>
      <c r="EM394" s="44"/>
      <c r="EN394" s="44"/>
      <c r="EO394" s="44"/>
      <c r="EP394" s="44"/>
      <c r="EQ394" s="44"/>
      <c r="ER394" s="44"/>
      <c r="ES394" s="44"/>
      <c r="ET394" s="44"/>
      <c r="EU394" s="44"/>
      <c r="EV394" s="44"/>
      <c r="EW394" s="44"/>
      <c r="EX394" s="44"/>
      <c r="EY394" s="44"/>
      <c r="EZ394" s="44"/>
      <c r="FA394" s="126"/>
      <c r="FB394" s="126"/>
      <c r="FC394" s="126"/>
      <c r="FD394" s="126"/>
      <c r="FE394" s="126"/>
      <c r="FF394" s="47"/>
      <c r="FG394" s="47"/>
      <c r="FH394" s="47"/>
      <c r="FI394" s="47"/>
      <c r="FJ394" s="47"/>
      <c r="FK394" s="47"/>
    </row>
    <row r="395" ht="12" hidden="1">
      <c r="A395" s="47"/>
      <c r="B395" s="47"/>
      <c r="C395" s="47"/>
      <c r="D395" s="47"/>
      <c r="E395" s="47"/>
      <c r="F395" s="47"/>
      <c r="G395" s="48"/>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c r="AN395" s="22"/>
      <c r="AO395" s="22"/>
      <c r="AP395" s="22"/>
      <c r="AQ395" s="22"/>
      <c r="AR395" s="22"/>
      <c r="AS395" s="22"/>
      <c r="AT395" s="22"/>
      <c r="AU395" s="22"/>
      <c r="AV395" s="22"/>
      <c r="AW395" s="22"/>
      <c r="AX395" s="22"/>
      <c r="AY395" s="22"/>
      <c r="AZ395" s="22"/>
      <c r="BA395" s="22"/>
      <c r="BB395" s="22"/>
      <c r="BC395" s="22"/>
      <c r="BD395" s="22"/>
      <c r="BE395" s="22"/>
      <c r="BF395" s="22"/>
      <c r="BG395" s="22"/>
      <c r="BH395" s="22"/>
      <c r="BI395" s="22"/>
      <c r="BJ395" s="22"/>
      <c r="BK395" s="22"/>
      <c r="BL395" s="22"/>
      <c r="BM395" s="22"/>
      <c r="BN395" s="22"/>
      <c r="BO395" s="22"/>
      <c r="BP395" s="22"/>
      <c r="BQ395" s="22"/>
      <c r="BR395" s="22"/>
      <c r="BS395" s="22"/>
      <c r="BT395" s="22"/>
      <c r="BU395" s="22"/>
      <c r="BV395" s="22"/>
      <c r="BW395" s="22"/>
      <c r="BX395" s="22"/>
      <c r="BY395" s="22"/>
      <c r="BZ395" s="22"/>
      <c r="CA395" s="22"/>
      <c r="CB395" s="22"/>
      <c r="CC395" s="22"/>
      <c r="CD395" s="22"/>
      <c r="CE395" s="22"/>
      <c r="CF395" s="22"/>
      <c r="CG395" s="22"/>
      <c r="CH395" s="22"/>
      <c r="CI395" s="22"/>
      <c r="CJ395" s="22"/>
      <c r="CK395" s="23"/>
      <c r="CL395" s="46"/>
      <c r="CM395" s="47"/>
      <c r="CN395" s="47"/>
      <c r="CO395" s="47"/>
      <c r="CP395" s="47"/>
      <c r="CQ395" s="47"/>
      <c r="CR395" s="48"/>
      <c r="CS395" s="46"/>
      <c r="CT395" s="47"/>
      <c r="CU395" s="47"/>
      <c r="CV395" s="47"/>
      <c r="CW395" s="47"/>
      <c r="CX395" s="47"/>
      <c r="CY395" s="48"/>
      <c r="CZ395" s="46"/>
      <c r="DA395" s="47"/>
      <c r="DB395" s="47"/>
      <c r="DC395" s="47"/>
      <c r="DD395" s="47"/>
      <c r="DE395" s="47"/>
      <c r="DF395" s="47"/>
      <c r="DG395" s="47"/>
      <c r="DH395" s="47"/>
      <c r="DI395" s="47"/>
      <c r="DJ395" s="47"/>
      <c r="DK395" s="48"/>
      <c r="DL395" s="46"/>
      <c r="DM395" s="47"/>
      <c r="DN395" s="47"/>
      <c r="DO395" s="47"/>
      <c r="DP395" s="47"/>
      <c r="DQ395" s="47"/>
      <c r="DR395" s="47"/>
      <c r="DS395" s="47"/>
      <c r="DT395" s="47"/>
      <c r="DU395" s="47"/>
      <c r="DV395" s="48"/>
      <c r="DW395" s="49" t="s">
        <v>44</v>
      </c>
      <c r="DX395" s="50"/>
      <c r="DY395" s="50"/>
      <c r="DZ395" s="50"/>
      <c r="EA395" s="50"/>
      <c r="EB395" s="51"/>
      <c r="EC395" s="51"/>
      <c r="ED395" s="51"/>
      <c r="EE395" s="109" t="s">
        <v>446</v>
      </c>
      <c r="EF395" s="118"/>
      <c r="EG395" s="49"/>
      <c r="EH395" s="50"/>
      <c r="EI395" s="50"/>
      <c r="EJ395" s="50"/>
      <c r="EK395" s="50"/>
      <c r="EL395" s="51"/>
      <c r="EM395" s="51"/>
      <c r="EN395" s="51"/>
      <c r="EO395" s="109"/>
      <c r="EP395" s="118"/>
      <c r="EQ395" s="49" t="s">
        <v>44</v>
      </c>
      <c r="ER395" s="50"/>
      <c r="ES395" s="50"/>
      <c r="ET395" s="50"/>
      <c r="EU395" s="50"/>
      <c r="EV395" s="51"/>
      <c r="EW395" s="51"/>
      <c r="EX395" s="51"/>
      <c r="EY395" s="109" t="s">
        <v>446</v>
      </c>
      <c r="EZ395" s="109"/>
      <c r="FA395" s="126"/>
      <c r="FB395" s="126"/>
      <c r="FC395" s="126"/>
      <c r="FD395" s="126"/>
      <c r="FE395" s="126"/>
      <c r="FF395" s="70"/>
      <c r="FG395" s="70"/>
      <c r="FH395" s="70"/>
      <c r="FI395" s="70"/>
      <c r="FJ395" s="70"/>
      <c r="FK395" s="70"/>
    </row>
    <row r="396" ht="12" hidden="1">
      <c r="A396" s="209"/>
      <c r="B396" s="209"/>
      <c r="C396" s="209"/>
      <c r="D396" s="209"/>
      <c r="E396" s="209"/>
      <c r="F396" s="209"/>
      <c r="G396" s="210"/>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c r="AY396" s="55"/>
      <c r="AZ396" s="55"/>
      <c r="BA396" s="55"/>
      <c r="BB396" s="55"/>
      <c r="BC396" s="55"/>
      <c r="BD396" s="55"/>
      <c r="BE396" s="55"/>
      <c r="BF396" s="55"/>
      <c r="BG396" s="55"/>
      <c r="BH396" s="55"/>
      <c r="BI396" s="55"/>
      <c r="BJ396" s="55"/>
      <c r="BK396" s="55"/>
      <c r="BL396" s="55"/>
      <c r="BM396" s="55"/>
      <c r="BN396" s="55"/>
      <c r="BO396" s="55"/>
      <c r="BP396" s="55"/>
      <c r="BQ396" s="55"/>
      <c r="BR396" s="55"/>
      <c r="BS396" s="55"/>
      <c r="BT396" s="55"/>
      <c r="BU396" s="55"/>
      <c r="BV396" s="55"/>
      <c r="BW396" s="55"/>
      <c r="BX396" s="55"/>
      <c r="BY396" s="55"/>
      <c r="BZ396" s="55"/>
      <c r="CA396" s="55"/>
      <c r="CB396" s="55"/>
      <c r="CC396" s="55"/>
      <c r="CD396" s="55"/>
      <c r="CE396" s="55"/>
      <c r="CF396" s="55"/>
      <c r="CG396" s="55"/>
      <c r="CH396" s="55"/>
      <c r="CI396" s="55"/>
      <c r="CJ396" s="55"/>
      <c r="CK396" s="56"/>
      <c r="CL396" s="211"/>
      <c r="CM396" s="209"/>
      <c r="CN396" s="209"/>
      <c r="CO396" s="209"/>
      <c r="CP396" s="209"/>
      <c r="CQ396" s="209"/>
      <c r="CR396" s="210"/>
      <c r="CS396" s="211"/>
      <c r="CT396" s="209"/>
      <c r="CU396" s="209"/>
      <c r="CV396" s="209"/>
      <c r="CW396" s="209"/>
      <c r="CX396" s="209"/>
      <c r="CY396" s="210"/>
      <c r="CZ396" s="46"/>
      <c r="DA396" s="47"/>
      <c r="DB396" s="47"/>
      <c r="DC396" s="47"/>
      <c r="DD396" s="47"/>
      <c r="DE396" s="47"/>
      <c r="DF396" s="47"/>
      <c r="DG396" s="47"/>
      <c r="DH396" s="47"/>
      <c r="DI396" s="47"/>
      <c r="DJ396" s="47"/>
      <c r="DK396" s="48"/>
      <c r="DL396" s="211"/>
      <c r="DM396" s="209"/>
      <c r="DN396" s="209"/>
      <c r="DO396" s="209"/>
      <c r="DP396" s="209"/>
      <c r="DQ396" s="209"/>
      <c r="DR396" s="209"/>
      <c r="DS396" s="209"/>
      <c r="DT396" s="209"/>
      <c r="DU396" s="209"/>
      <c r="DV396" s="210"/>
      <c r="DW396" s="212" t="s">
        <v>447</v>
      </c>
      <c r="DX396" s="213"/>
      <c r="DY396" s="213"/>
      <c r="DZ396" s="213"/>
      <c r="EA396" s="213"/>
      <c r="EB396" s="213"/>
      <c r="EC396" s="213"/>
      <c r="ED396" s="213"/>
      <c r="EE396" s="213"/>
      <c r="EF396" s="214"/>
      <c r="EG396" s="212"/>
      <c r="EH396" s="213"/>
      <c r="EI396" s="213"/>
      <c r="EJ396" s="213"/>
      <c r="EK396" s="213"/>
      <c r="EL396" s="213"/>
      <c r="EM396" s="213"/>
      <c r="EN396" s="213"/>
      <c r="EO396" s="213"/>
      <c r="EP396" s="214"/>
      <c r="EQ396" s="212" t="s">
        <v>449</v>
      </c>
      <c r="ER396" s="213"/>
      <c r="ES396" s="213"/>
      <c r="ET396" s="213"/>
      <c r="EU396" s="213"/>
      <c r="EV396" s="213"/>
      <c r="EW396" s="213"/>
      <c r="EX396" s="213"/>
      <c r="EY396" s="213"/>
      <c r="EZ396" s="213"/>
      <c r="FA396" s="126"/>
      <c r="FB396" s="126"/>
      <c r="FC396" s="126"/>
      <c r="FD396" s="126"/>
      <c r="FE396" s="126"/>
      <c r="FF396" s="192"/>
      <c r="FG396" s="192"/>
      <c r="FH396" s="192"/>
      <c r="FI396" s="192"/>
      <c r="FJ396" s="192"/>
      <c r="FK396" s="192"/>
    </row>
    <row r="397" ht="12.75" hidden="1" customHeight="1">
      <c r="A397" s="65" t="s">
        <v>49</v>
      </c>
      <c r="B397" s="65"/>
      <c r="C397" s="65"/>
      <c r="D397" s="65"/>
      <c r="E397" s="65"/>
      <c r="F397" s="65"/>
      <c r="G397" s="215"/>
      <c r="H397" s="65" t="s">
        <v>50</v>
      </c>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65"/>
      <c r="BA397" s="65"/>
      <c r="BB397" s="65"/>
      <c r="BC397" s="65"/>
      <c r="BD397" s="65"/>
      <c r="BE397" s="65"/>
      <c r="BF397" s="65"/>
      <c r="BG397" s="65"/>
      <c r="BH397" s="65"/>
      <c r="BI397" s="65"/>
      <c r="BJ397" s="65"/>
      <c r="BK397" s="65"/>
      <c r="BL397" s="65"/>
      <c r="BM397" s="65"/>
      <c r="BN397" s="65"/>
      <c r="BO397" s="65"/>
      <c r="BP397" s="65"/>
      <c r="BQ397" s="65"/>
      <c r="BR397" s="65"/>
      <c r="BS397" s="65"/>
      <c r="BT397" s="65"/>
      <c r="BU397" s="65"/>
      <c r="BV397" s="65"/>
      <c r="BW397" s="65"/>
      <c r="BX397" s="65"/>
      <c r="BY397" s="65"/>
      <c r="BZ397" s="65"/>
      <c r="CA397" s="65"/>
      <c r="CB397" s="65"/>
      <c r="CC397" s="65"/>
      <c r="CD397" s="65"/>
      <c r="CE397" s="65"/>
      <c r="CF397" s="65"/>
      <c r="CG397" s="65"/>
      <c r="CH397" s="65"/>
      <c r="CI397" s="65"/>
      <c r="CJ397" s="65"/>
      <c r="CK397" s="215"/>
      <c r="CL397" s="216" t="s">
        <v>51</v>
      </c>
      <c r="CM397" s="217"/>
      <c r="CN397" s="217"/>
      <c r="CO397" s="217"/>
      <c r="CP397" s="217"/>
      <c r="CQ397" s="217"/>
      <c r="CR397" s="218"/>
      <c r="CS397" s="216" t="s">
        <v>52</v>
      </c>
      <c r="CT397" s="217"/>
      <c r="CU397" s="217"/>
      <c r="CV397" s="217"/>
      <c r="CW397" s="217"/>
      <c r="CX397" s="217"/>
      <c r="CY397" s="217"/>
      <c r="CZ397" s="263" t="s">
        <v>450</v>
      </c>
      <c r="DA397" s="263"/>
      <c r="DB397" s="263"/>
      <c r="DC397" s="263"/>
      <c r="DD397" s="263"/>
      <c r="DE397" s="263"/>
      <c r="DF397" s="263"/>
      <c r="DG397" s="263"/>
      <c r="DH397" s="263"/>
      <c r="DI397" s="263"/>
      <c r="DJ397" s="263"/>
      <c r="DK397" s="263"/>
      <c r="DL397" s="217" t="s">
        <v>451</v>
      </c>
      <c r="DM397" s="217"/>
      <c r="DN397" s="217"/>
      <c r="DO397" s="217"/>
      <c r="DP397" s="217"/>
      <c r="DQ397" s="217"/>
      <c r="DR397" s="217"/>
      <c r="DS397" s="217"/>
      <c r="DT397" s="217"/>
      <c r="DU397" s="217"/>
      <c r="DV397" s="218"/>
      <c r="DW397" s="216" t="s">
        <v>53</v>
      </c>
      <c r="DX397" s="217"/>
      <c r="DY397" s="217"/>
      <c r="DZ397" s="217"/>
      <c r="EA397" s="217"/>
      <c r="EB397" s="217"/>
      <c r="EC397" s="217"/>
      <c r="ED397" s="217"/>
      <c r="EE397" s="217"/>
      <c r="EF397" s="218"/>
      <c r="EG397" s="216"/>
      <c r="EH397" s="217"/>
      <c r="EI397" s="217"/>
      <c r="EJ397" s="217"/>
      <c r="EK397" s="217"/>
      <c r="EL397" s="217"/>
      <c r="EM397" s="217"/>
      <c r="EN397" s="217"/>
      <c r="EO397" s="217"/>
      <c r="EP397" s="218"/>
      <c r="EQ397" s="216" t="s">
        <v>55</v>
      </c>
      <c r="ER397" s="217"/>
      <c r="ES397" s="217"/>
      <c r="ET397" s="217"/>
      <c r="EU397" s="217"/>
      <c r="EV397" s="217"/>
      <c r="EW397" s="217"/>
      <c r="EX397" s="217"/>
      <c r="EY397" s="217"/>
      <c r="EZ397" s="217"/>
      <c r="FA397" s="126"/>
      <c r="FB397" s="126"/>
      <c r="FC397" s="126"/>
      <c r="FD397" s="126"/>
      <c r="FE397" s="126"/>
      <c r="FF397" s="192"/>
      <c r="FG397" s="192"/>
      <c r="FH397" s="192"/>
      <c r="FI397" s="192"/>
      <c r="FJ397" s="192"/>
      <c r="FK397" s="192"/>
    </row>
    <row r="398" ht="15.75" customHeight="1">
      <c r="A398" s="31" t="s">
        <v>515</v>
      </c>
      <c r="B398" s="31"/>
      <c r="C398" s="31"/>
      <c r="D398" s="31"/>
      <c r="E398" s="31"/>
      <c r="F398" s="31"/>
      <c r="G398" s="79"/>
      <c r="H398" s="148" t="s">
        <v>516</v>
      </c>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c r="AO398" s="101"/>
      <c r="AP398" s="101"/>
      <c r="AQ398" s="101"/>
      <c r="AR398" s="101"/>
      <c r="AS398" s="101"/>
      <c r="AT398" s="101"/>
      <c r="AU398" s="101"/>
      <c r="AV398" s="101"/>
      <c r="AW398" s="101"/>
      <c r="AX398" s="101"/>
      <c r="AY398" s="101"/>
      <c r="AZ398" s="101"/>
      <c r="BA398" s="101"/>
      <c r="BB398" s="101"/>
      <c r="BC398" s="101"/>
      <c r="BD398" s="101"/>
      <c r="BE398" s="101"/>
      <c r="BF398" s="101"/>
      <c r="BG398" s="101"/>
      <c r="BH398" s="101"/>
      <c r="BI398" s="101"/>
      <c r="BJ398" s="101"/>
      <c r="BK398" s="101"/>
      <c r="BL398" s="101"/>
      <c r="BM398" s="101"/>
      <c r="BN398" s="101"/>
      <c r="BO398" s="101"/>
      <c r="BP398" s="101"/>
      <c r="BQ398" s="101"/>
      <c r="BR398" s="101"/>
      <c r="BS398" s="101"/>
      <c r="BT398" s="101"/>
      <c r="BU398" s="101"/>
      <c r="BV398" s="101"/>
      <c r="BW398" s="101"/>
      <c r="BX398" s="101"/>
      <c r="BY398" s="101"/>
      <c r="BZ398" s="101"/>
      <c r="CA398" s="101"/>
      <c r="CB398" s="101"/>
      <c r="CC398" s="101"/>
      <c r="CD398" s="101"/>
      <c r="CE398" s="101"/>
      <c r="CF398" s="101"/>
      <c r="CG398" s="101"/>
      <c r="CH398" s="101"/>
      <c r="CI398" s="101"/>
      <c r="CJ398" s="101"/>
      <c r="CK398" s="101"/>
      <c r="CL398" s="264" t="s">
        <v>517</v>
      </c>
      <c r="CM398" s="28"/>
      <c r="CN398" s="28"/>
      <c r="CO398" s="28"/>
      <c r="CP398" s="28"/>
      <c r="CQ398" s="28"/>
      <c r="CR398" s="229"/>
      <c r="CS398" s="228" t="s">
        <v>59</v>
      </c>
      <c r="CT398" s="28"/>
      <c r="CU398" s="28"/>
      <c r="CV398" s="28"/>
      <c r="CW398" s="28"/>
      <c r="CX398" s="28"/>
      <c r="CY398" s="229"/>
      <c r="CZ398" s="242"/>
      <c r="DA398" s="25"/>
      <c r="DB398" s="25"/>
      <c r="DC398" s="25"/>
      <c r="DD398" s="25"/>
      <c r="DE398" s="25"/>
      <c r="DF398" s="25"/>
      <c r="DG398" s="25"/>
      <c r="DH398" s="25"/>
      <c r="DI398" s="25"/>
      <c r="DJ398" s="25"/>
      <c r="DK398" s="144"/>
      <c r="DL398" s="228"/>
      <c r="DM398" s="28"/>
      <c r="DN398" s="28"/>
      <c r="DO398" s="28"/>
      <c r="DP398" s="28"/>
      <c r="DQ398" s="28"/>
      <c r="DR398" s="28"/>
      <c r="DS398" s="28"/>
      <c r="DT398" s="28"/>
      <c r="DU398" s="28"/>
      <c r="DV398" s="229"/>
      <c r="DW398" s="265"/>
      <c r="DX398" s="231"/>
      <c r="DY398" s="231"/>
      <c r="DZ398" s="231"/>
      <c r="EA398" s="231"/>
      <c r="EB398" s="231"/>
      <c r="EC398" s="231"/>
      <c r="ED398" s="231"/>
      <c r="EE398" s="231"/>
      <c r="EF398" s="232"/>
      <c r="EG398" s="265"/>
      <c r="EH398" s="231"/>
      <c r="EI398" s="231"/>
      <c r="EJ398" s="231"/>
      <c r="EK398" s="231"/>
      <c r="EL398" s="231"/>
      <c r="EM398" s="231"/>
      <c r="EN398" s="231"/>
      <c r="EO398" s="231"/>
      <c r="EP398" s="232"/>
      <c r="EQ398" s="265"/>
      <c r="ER398" s="231"/>
      <c r="ES398" s="231"/>
      <c r="ET398" s="231"/>
      <c r="EU398" s="231"/>
      <c r="EV398" s="231"/>
      <c r="EW398" s="231"/>
      <c r="EX398" s="231"/>
      <c r="EY398" s="231"/>
      <c r="EZ398" s="231"/>
      <c r="FA398" s="126"/>
      <c r="FB398" s="126"/>
      <c r="FC398" s="126"/>
      <c r="FD398" s="126"/>
      <c r="FE398" s="126"/>
      <c r="FF398" s="192"/>
      <c r="FG398" s="192"/>
      <c r="FH398" s="192"/>
      <c r="FI398" s="192"/>
      <c r="FJ398" s="192"/>
      <c r="FK398" s="192"/>
    </row>
    <row r="399">
      <c r="A399" s="31" t="s">
        <v>518</v>
      </c>
      <c r="B399" s="31"/>
      <c r="C399" s="31"/>
      <c r="D399" s="31"/>
      <c r="E399" s="31"/>
      <c r="F399" s="31"/>
      <c r="G399" s="79"/>
      <c r="H399" s="246" t="s">
        <v>464</v>
      </c>
      <c r="I399" s="156"/>
      <c r="J399" s="156"/>
      <c r="K399" s="156"/>
      <c r="L399" s="156"/>
      <c r="M399" s="156"/>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156"/>
      <c r="AL399" s="156"/>
      <c r="AM399" s="156"/>
      <c r="AN399" s="156"/>
      <c r="AO399" s="156"/>
      <c r="AP399" s="156"/>
      <c r="AQ399" s="156"/>
      <c r="AR399" s="156"/>
      <c r="AS399" s="156"/>
      <c r="AT399" s="156"/>
      <c r="AU399" s="156"/>
      <c r="AV399" s="156"/>
      <c r="AW399" s="156"/>
      <c r="AX399" s="156"/>
      <c r="AY399" s="156"/>
      <c r="AZ399" s="156"/>
      <c r="BA399" s="156"/>
      <c r="BB399" s="156"/>
      <c r="BC399" s="156"/>
      <c r="BD399" s="156"/>
      <c r="BE399" s="156"/>
      <c r="BF399" s="156"/>
      <c r="BG399" s="156"/>
      <c r="BH399" s="156"/>
      <c r="BI399" s="156"/>
      <c r="BJ399" s="156"/>
      <c r="BK399" s="156"/>
      <c r="BL399" s="156"/>
      <c r="BM399" s="156"/>
      <c r="BN399" s="156"/>
      <c r="BO399" s="156"/>
      <c r="BP399" s="156"/>
      <c r="BQ399" s="156"/>
      <c r="BR399" s="156"/>
      <c r="BS399" s="156"/>
      <c r="BT399" s="156"/>
      <c r="BU399" s="156"/>
      <c r="BV399" s="156"/>
      <c r="BW399" s="156"/>
      <c r="BX399" s="156"/>
      <c r="BY399" s="156"/>
      <c r="BZ399" s="156"/>
      <c r="CA399" s="156"/>
      <c r="CB399" s="156"/>
      <c r="CC399" s="156"/>
      <c r="CD399" s="156"/>
      <c r="CE399" s="156"/>
      <c r="CF399" s="156"/>
      <c r="CG399" s="156"/>
      <c r="CH399" s="156"/>
      <c r="CI399" s="156"/>
      <c r="CJ399" s="156"/>
      <c r="CK399" s="156"/>
      <c r="CL399" s="30" t="s">
        <v>519</v>
      </c>
      <c r="CM399" s="31"/>
      <c r="CN399" s="31"/>
      <c r="CO399" s="31"/>
      <c r="CP399" s="31"/>
      <c r="CQ399" s="31"/>
      <c r="CR399" s="79"/>
      <c r="CS399" s="80" t="s">
        <v>59</v>
      </c>
      <c r="CT399" s="31"/>
      <c r="CU399" s="31"/>
      <c r="CV399" s="31"/>
      <c r="CW399" s="31"/>
      <c r="CX399" s="31"/>
      <c r="CY399" s="79"/>
      <c r="CZ399" s="80"/>
      <c r="DA399" s="31"/>
      <c r="DB399" s="31"/>
      <c r="DC399" s="31"/>
      <c r="DD399" s="31"/>
      <c r="DE399" s="31"/>
      <c r="DF399" s="31"/>
      <c r="DG399" s="31"/>
      <c r="DH399" s="31"/>
      <c r="DI399" s="31"/>
      <c r="DJ399" s="31"/>
      <c r="DK399" s="79"/>
      <c r="DL399" s="80"/>
      <c r="DM399" s="31"/>
      <c r="DN399" s="31"/>
      <c r="DO399" s="31"/>
      <c r="DP399" s="31"/>
      <c r="DQ399" s="31"/>
      <c r="DR399" s="31"/>
      <c r="DS399" s="31"/>
      <c r="DT399" s="31"/>
      <c r="DU399" s="31"/>
      <c r="DV399" s="79"/>
      <c r="DW399" s="88"/>
      <c r="DX399" s="89"/>
      <c r="DY399" s="89"/>
      <c r="DZ399" s="89"/>
      <c r="EA399" s="89"/>
      <c r="EB399" s="89"/>
      <c r="EC399" s="89"/>
      <c r="ED399" s="89"/>
      <c r="EE399" s="89"/>
      <c r="EF399" s="114"/>
      <c r="EG399" s="88"/>
      <c r="EH399" s="89"/>
      <c r="EI399" s="89"/>
      <c r="EJ399" s="89"/>
      <c r="EK399" s="89"/>
      <c r="EL399" s="89"/>
      <c r="EM399" s="89"/>
      <c r="EN399" s="89"/>
      <c r="EO399" s="89"/>
      <c r="EP399" s="114"/>
      <c r="EQ399" s="88"/>
      <c r="ER399" s="89"/>
      <c r="ES399" s="89"/>
      <c r="ET399" s="89"/>
      <c r="EU399" s="89"/>
      <c r="EV399" s="89"/>
      <c r="EW399" s="89"/>
      <c r="EX399" s="89"/>
      <c r="EY399" s="89"/>
      <c r="EZ399" s="89"/>
      <c r="FA399" s="126"/>
      <c r="FB399" s="126"/>
      <c r="FC399" s="126"/>
      <c r="FD399" s="126"/>
      <c r="FE399" s="126"/>
      <c r="FF399" s="192"/>
      <c r="FG399" s="192"/>
      <c r="FH399" s="192"/>
      <c r="FI399" s="192"/>
      <c r="FJ399" s="192"/>
      <c r="FK399" s="192"/>
    </row>
    <row r="400">
      <c r="A400" s="31" t="s">
        <v>520</v>
      </c>
      <c r="B400" s="31"/>
      <c r="C400" s="31"/>
      <c r="D400" s="31"/>
      <c r="E400" s="31"/>
      <c r="F400" s="31"/>
      <c r="G400" s="79"/>
      <c r="H400" s="246" t="s">
        <v>495</v>
      </c>
      <c r="I400" s="156"/>
      <c r="J400" s="156"/>
      <c r="K400" s="156"/>
      <c r="L400" s="156"/>
      <c r="M400" s="156"/>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156"/>
      <c r="AL400" s="156"/>
      <c r="AM400" s="156"/>
      <c r="AN400" s="156"/>
      <c r="AO400" s="156"/>
      <c r="AP400" s="156"/>
      <c r="AQ400" s="156"/>
      <c r="AR400" s="156"/>
      <c r="AS400" s="156"/>
      <c r="AT400" s="156"/>
      <c r="AU400" s="156"/>
      <c r="AV400" s="156"/>
      <c r="AW400" s="156"/>
      <c r="AX400" s="156"/>
      <c r="AY400" s="156"/>
      <c r="AZ400" s="156"/>
      <c r="BA400" s="156"/>
      <c r="BB400" s="156"/>
      <c r="BC400" s="156"/>
      <c r="BD400" s="156"/>
      <c r="BE400" s="156"/>
      <c r="BF400" s="156"/>
      <c r="BG400" s="156"/>
      <c r="BH400" s="156"/>
      <c r="BI400" s="156"/>
      <c r="BJ400" s="156"/>
      <c r="BK400" s="156"/>
      <c r="BL400" s="156"/>
      <c r="BM400" s="156"/>
      <c r="BN400" s="156"/>
      <c r="BO400" s="156"/>
      <c r="BP400" s="156"/>
      <c r="BQ400" s="156"/>
      <c r="BR400" s="156"/>
      <c r="BS400" s="156"/>
      <c r="BT400" s="156"/>
      <c r="BU400" s="156"/>
      <c r="BV400" s="156"/>
      <c r="BW400" s="156"/>
      <c r="BX400" s="156"/>
      <c r="BY400" s="156"/>
      <c r="BZ400" s="156"/>
      <c r="CA400" s="156"/>
      <c r="CB400" s="156"/>
      <c r="CC400" s="156"/>
      <c r="CD400" s="156"/>
      <c r="CE400" s="156"/>
      <c r="CF400" s="156"/>
      <c r="CG400" s="156"/>
      <c r="CH400" s="156"/>
      <c r="CI400" s="156"/>
      <c r="CJ400" s="156"/>
      <c r="CK400" s="156"/>
      <c r="CL400" s="30" t="s">
        <v>521</v>
      </c>
      <c r="CM400" s="31"/>
      <c r="CN400" s="31"/>
      <c r="CO400" s="31"/>
      <c r="CP400" s="31"/>
      <c r="CQ400" s="31"/>
      <c r="CR400" s="79"/>
      <c r="CS400" s="80" t="s">
        <v>59</v>
      </c>
      <c r="CT400" s="31"/>
      <c r="CU400" s="31"/>
      <c r="CV400" s="31"/>
      <c r="CW400" s="31"/>
      <c r="CX400" s="31"/>
      <c r="CY400" s="79"/>
      <c r="CZ400" s="80"/>
      <c r="DA400" s="31"/>
      <c r="DB400" s="31"/>
      <c r="DC400" s="31"/>
      <c r="DD400" s="31"/>
      <c r="DE400" s="31"/>
      <c r="DF400" s="31"/>
      <c r="DG400" s="31"/>
      <c r="DH400" s="31"/>
      <c r="DI400" s="31"/>
      <c r="DJ400" s="31"/>
      <c r="DK400" s="79"/>
      <c r="DL400" s="80"/>
      <c r="DM400" s="31"/>
      <c r="DN400" s="31"/>
      <c r="DO400" s="31"/>
      <c r="DP400" s="31"/>
      <c r="DQ400" s="31"/>
      <c r="DR400" s="31"/>
      <c r="DS400" s="31"/>
      <c r="DT400" s="31"/>
      <c r="DU400" s="31"/>
      <c r="DV400" s="79"/>
      <c r="DW400" s="88"/>
      <c r="DX400" s="89"/>
      <c r="DY400" s="89"/>
      <c r="DZ400" s="89"/>
      <c r="EA400" s="89"/>
      <c r="EB400" s="89"/>
      <c r="EC400" s="89"/>
      <c r="ED400" s="89"/>
      <c r="EE400" s="89"/>
      <c r="EF400" s="114"/>
      <c r="EG400" s="88"/>
      <c r="EH400" s="89"/>
      <c r="EI400" s="89"/>
      <c r="EJ400" s="89"/>
      <c r="EK400" s="89"/>
      <c r="EL400" s="89"/>
      <c r="EM400" s="89"/>
      <c r="EN400" s="89"/>
      <c r="EO400" s="89"/>
      <c r="EP400" s="114"/>
      <c r="EQ400" s="88"/>
      <c r="ER400" s="89"/>
      <c r="ES400" s="89"/>
      <c r="ET400" s="89"/>
      <c r="EU400" s="89"/>
      <c r="EV400" s="89"/>
      <c r="EW400" s="89"/>
      <c r="EX400" s="89"/>
      <c r="EY400" s="89"/>
      <c r="EZ400" s="89"/>
      <c r="FA400" s="126"/>
      <c r="FB400" s="126"/>
      <c r="FC400" s="126"/>
      <c r="FD400" s="126"/>
      <c r="FE400" s="126"/>
      <c r="FF400" s="192"/>
      <c r="FG400" s="192"/>
      <c r="FH400" s="192"/>
      <c r="FI400" s="192"/>
      <c r="FJ400" s="192"/>
      <c r="FK400" s="192"/>
    </row>
    <row r="401">
      <c r="A401" s="31" t="s">
        <v>522</v>
      </c>
      <c r="B401" s="31"/>
      <c r="C401" s="31"/>
      <c r="D401" s="31"/>
      <c r="E401" s="31"/>
      <c r="F401" s="31"/>
      <c r="G401" s="79"/>
      <c r="H401" s="148" t="s">
        <v>523</v>
      </c>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01"/>
      <c r="BI401" s="101"/>
      <c r="BJ401" s="101"/>
      <c r="BK401" s="101"/>
      <c r="BL401" s="101"/>
      <c r="BM401" s="101"/>
      <c r="BN401" s="101"/>
      <c r="BO401" s="101"/>
      <c r="BP401" s="101"/>
      <c r="BQ401" s="101"/>
      <c r="BR401" s="101"/>
      <c r="BS401" s="101"/>
      <c r="BT401" s="101"/>
      <c r="BU401" s="101"/>
      <c r="BV401" s="101"/>
      <c r="BW401" s="101"/>
      <c r="BX401" s="101"/>
      <c r="BY401" s="101"/>
      <c r="BZ401" s="101"/>
      <c r="CA401" s="101"/>
      <c r="CB401" s="101"/>
      <c r="CC401" s="101"/>
      <c r="CD401" s="101"/>
      <c r="CE401" s="101"/>
      <c r="CF401" s="101"/>
      <c r="CG401" s="101"/>
      <c r="CH401" s="101"/>
      <c r="CI401" s="101"/>
      <c r="CJ401" s="101"/>
      <c r="CK401" s="101"/>
      <c r="CL401" s="30" t="s">
        <v>524</v>
      </c>
      <c r="CM401" s="31"/>
      <c r="CN401" s="31"/>
      <c r="CO401" s="31"/>
      <c r="CP401" s="31"/>
      <c r="CQ401" s="31"/>
      <c r="CR401" s="79"/>
      <c r="CS401" s="80" t="s">
        <v>59</v>
      </c>
      <c r="CT401" s="31"/>
      <c r="CU401" s="31"/>
      <c r="CV401" s="31"/>
      <c r="CW401" s="31"/>
      <c r="CX401" s="31"/>
      <c r="CY401" s="79"/>
      <c r="CZ401" s="80"/>
      <c r="DA401" s="31"/>
      <c r="DB401" s="31"/>
      <c r="DC401" s="31"/>
      <c r="DD401" s="31"/>
      <c r="DE401" s="31"/>
      <c r="DF401" s="31"/>
      <c r="DG401" s="31"/>
      <c r="DH401" s="31"/>
      <c r="DI401" s="31"/>
      <c r="DJ401" s="31"/>
      <c r="DK401" s="79"/>
      <c r="DL401" s="80"/>
      <c r="DM401" s="31"/>
      <c r="DN401" s="31"/>
      <c r="DO401" s="31"/>
      <c r="DP401" s="31"/>
      <c r="DQ401" s="31"/>
      <c r="DR401" s="31"/>
      <c r="DS401" s="31"/>
      <c r="DT401" s="31"/>
      <c r="DU401" s="31"/>
      <c r="DV401" s="79"/>
      <c r="DW401" s="105">
        <f>DW402+DW414</f>
        <v>5217044.5699999919</v>
      </c>
      <c r="DX401" s="106"/>
      <c r="DY401" s="106"/>
      <c r="DZ401" s="106"/>
      <c r="EA401" s="106"/>
      <c r="EB401" s="106"/>
      <c r="EC401" s="106"/>
      <c r="ED401" s="106"/>
      <c r="EE401" s="106"/>
      <c r="EF401" s="107"/>
      <c r="EG401" s="105">
        <v>5169161.9999999925</v>
      </c>
      <c r="EH401" s="106"/>
      <c r="EI401" s="106"/>
      <c r="EJ401" s="106"/>
      <c r="EK401" s="106"/>
      <c r="EL401" s="106"/>
      <c r="EM401" s="106"/>
      <c r="EN401" s="106"/>
      <c r="EO401" s="106"/>
      <c r="EP401" s="107"/>
      <c r="EQ401" s="105">
        <v>5169161.9999999925</v>
      </c>
      <c r="ER401" s="106"/>
      <c r="ES401" s="106"/>
      <c r="ET401" s="106"/>
      <c r="EU401" s="106"/>
      <c r="EV401" s="106"/>
      <c r="EW401" s="106"/>
      <c r="EX401" s="106"/>
      <c r="EY401" s="106"/>
      <c r="EZ401" s="107"/>
      <c r="FA401" s="126"/>
      <c r="FB401" s="126"/>
      <c r="FC401" s="126"/>
      <c r="FD401" s="126"/>
      <c r="FE401" s="126"/>
      <c r="FF401" s="192"/>
      <c r="FG401" s="192"/>
      <c r="FH401" s="192"/>
      <c r="FI401" s="192"/>
      <c r="FJ401" s="192"/>
      <c r="FK401" s="192"/>
    </row>
    <row r="402">
      <c r="A402" s="31" t="s">
        <v>525</v>
      </c>
      <c r="B402" s="31"/>
      <c r="C402" s="31"/>
      <c r="D402" s="31"/>
      <c r="E402" s="31"/>
      <c r="F402" s="31"/>
      <c r="G402" s="79"/>
      <c r="H402" s="246" t="s">
        <v>464</v>
      </c>
      <c r="I402" s="156"/>
      <c r="J402" s="156"/>
      <c r="K402" s="156"/>
      <c r="L402" s="156"/>
      <c r="M402" s="156"/>
      <c r="N402" s="156"/>
      <c r="O402" s="156"/>
      <c r="P402" s="156"/>
      <c r="Q402" s="156"/>
      <c r="R402" s="156"/>
      <c r="S402" s="156"/>
      <c r="T402" s="156"/>
      <c r="U402" s="156"/>
      <c r="V402" s="156"/>
      <c r="W402" s="156"/>
      <c r="X402" s="156"/>
      <c r="Y402" s="156"/>
      <c r="Z402" s="156"/>
      <c r="AA402" s="156"/>
      <c r="AB402" s="156"/>
      <c r="AC402" s="156"/>
      <c r="AD402" s="156"/>
      <c r="AE402" s="156"/>
      <c r="AF402" s="156"/>
      <c r="AG402" s="156"/>
      <c r="AH402" s="156"/>
      <c r="AI402" s="156"/>
      <c r="AJ402" s="156"/>
      <c r="AK402" s="156"/>
      <c r="AL402" s="156"/>
      <c r="AM402" s="156"/>
      <c r="AN402" s="156"/>
      <c r="AO402" s="156"/>
      <c r="AP402" s="156"/>
      <c r="AQ402" s="156"/>
      <c r="AR402" s="156"/>
      <c r="AS402" s="156"/>
      <c r="AT402" s="156"/>
      <c r="AU402" s="156"/>
      <c r="AV402" s="156"/>
      <c r="AW402" s="156"/>
      <c r="AX402" s="156"/>
      <c r="AY402" s="156"/>
      <c r="AZ402" s="156"/>
      <c r="BA402" s="156"/>
      <c r="BB402" s="156"/>
      <c r="BC402" s="156"/>
      <c r="BD402" s="156"/>
      <c r="BE402" s="156"/>
      <c r="BF402" s="156"/>
      <c r="BG402" s="156"/>
      <c r="BH402" s="156"/>
      <c r="BI402" s="156"/>
      <c r="BJ402" s="156"/>
      <c r="BK402" s="156"/>
      <c r="BL402" s="156"/>
      <c r="BM402" s="156"/>
      <c r="BN402" s="156"/>
      <c r="BO402" s="156"/>
      <c r="BP402" s="156"/>
      <c r="BQ402" s="156"/>
      <c r="BR402" s="156"/>
      <c r="BS402" s="156"/>
      <c r="BT402" s="156"/>
      <c r="BU402" s="156"/>
      <c r="BV402" s="156"/>
      <c r="BW402" s="156"/>
      <c r="BX402" s="156"/>
      <c r="BY402" s="156"/>
      <c r="BZ402" s="156"/>
      <c r="CA402" s="156"/>
      <c r="CB402" s="156"/>
      <c r="CC402" s="156"/>
      <c r="CD402" s="156"/>
      <c r="CE402" s="156"/>
      <c r="CF402" s="156"/>
      <c r="CG402" s="156"/>
      <c r="CH402" s="156"/>
      <c r="CI402" s="156"/>
      <c r="CJ402" s="156"/>
      <c r="CK402" s="156"/>
      <c r="CL402" s="30" t="s">
        <v>526</v>
      </c>
      <c r="CM402" s="31"/>
      <c r="CN402" s="31"/>
      <c r="CO402" s="31"/>
      <c r="CP402" s="31"/>
      <c r="CQ402" s="31"/>
      <c r="CR402" s="79"/>
      <c r="CS402" s="80" t="s">
        <v>59</v>
      </c>
      <c r="CT402" s="31"/>
      <c r="CU402" s="31"/>
      <c r="CV402" s="31"/>
      <c r="CW402" s="31"/>
      <c r="CX402" s="31"/>
      <c r="CY402" s="79"/>
      <c r="CZ402" s="80"/>
      <c r="DA402" s="31"/>
      <c r="DB402" s="31"/>
      <c r="DC402" s="31"/>
      <c r="DD402" s="31"/>
      <c r="DE402" s="31"/>
      <c r="DF402" s="31"/>
      <c r="DG402" s="31"/>
      <c r="DH402" s="31"/>
      <c r="DI402" s="31"/>
      <c r="DJ402" s="31"/>
      <c r="DK402" s="79"/>
      <c r="DL402" s="80"/>
      <c r="DM402" s="31"/>
      <c r="DN402" s="31"/>
      <c r="DO402" s="31"/>
      <c r="DP402" s="31"/>
      <c r="DQ402" s="31"/>
      <c r="DR402" s="31"/>
      <c r="DS402" s="31"/>
      <c r="DT402" s="31"/>
      <c r="DU402" s="31"/>
      <c r="DV402" s="79"/>
      <c r="DW402" s="105">
        <f>DW403+DW405+DW406+DW408+DW410+DW411+DW412+DW413+DW407+DW409</f>
        <v>5217044.5699999919</v>
      </c>
      <c r="DX402" s="89"/>
      <c r="DY402" s="89"/>
      <c r="DZ402" s="89"/>
      <c r="EA402" s="89"/>
      <c r="EB402" s="89"/>
      <c r="EC402" s="89"/>
      <c r="ED402" s="89"/>
      <c r="EE402" s="89"/>
      <c r="EF402" s="114"/>
      <c r="EG402" s="105">
        <v>5169161.9999999925</v>
      </c>
      <c r="EH402" s="89"/>
      <c r="EI402" s="89"/>
      <c r="EJ402" s="89"/>
      <c r="EK402" s="89"/>
      <c r="EL402" s="89"/>
      <c r="EM402" s="89"/>
      <c r="EN402" s="89"/>
      <c r="EO402" s="89"/>
      <c r="EP402" s="114"/>
      <c r="EQ402" s="105">
        <v>5169161.9999999925</v>
      </c>
      <c r="ER402" s="89"/>
      <c r="ES402" s="89"/>
      <c r="ET402" s="89"/>
      <c r="EU402" s="89"/>
      <c r="EV402" s="89"/>
      <c r="EW402" s="89"/>
      <c r="EX402" s="89"/>
      <c r="EY402" s="89"/>
      <c r="EZ402" s="114"/>
      <c r="FA402" s="126"/>
      <c r="FB402" s="126"/>
      <c r="FC402" s="126"/>
      <c r="FD402" s="126"/>
      <c r="FE402" s="126"/>
      <c r="FF402" s="192"/>
      <c r="FG402" s="192"/>
      <c r="FH402" s="192"/>
      <c r="FI402" s="192"/>
      <c r="FJ402" s="192"/>
      <c r="FK402" s="192"/>
    </row>
    <row r="403">
      <c r="A403" s="103"/>
      <c r="B403" s="103"/>
      <c r="C403" s="103"/>
      <c r="D403" s="103"/>
      <c r="E403" s="103"/>
      <c r="F403" s="103"/>
      <c r="G403" s="104"/>
      <c r="H403" s="240" t="s">
        <v>466</v>
      </c>
      <c r="I403" s="240"/>
      <c r="J403" s="240"/>
      <c r="K403" s="240"/>
      <c r="L403" s="240"/>
      <c r="M403" s="240"/>
      <c r="N403" s="240"/>
      <c r="O403" s="240"/>
      <c r="P403" s="240"/>
      <c r="Q403" s="240"/>
      <c r="R403" s="240"/>
      <c r="S403" s="240"/>
      <c r="T403" s="240"/>
      <c r="U403" s="240"/>
      <c r="V403" s="240"/>
      <c r="W403" s="240"/>
      <c r="X403" s="240"/>
      <c r="Y403" s="240"/>
      <c r="Z403" s="240"/>
      <c r="AA403" s="240"/>
      <c r="AB403" s="240"/>
      <c r="AC403" s="240"/>
      <c r="AD403" s="240"/>
      <c r="AE403" s="240"/>
      <c r="AF403" s="240"/>
      <c r="AG403" s="240"/>
      <c r="AH403" s="240"/>
      <c r="AI403" s="240"/>
      <c r="AJ403" s="240"/>
      <c r="AK403" s="240"/>
      <c r="AL403" s="240"/>
      <c r="AM403" s="240"/>
      <c r="AN403" s="240"/>
      <c r="AO403" s="240"/>
      <c r="AP403" s="240"/>
      <c r="AQ403" s="240"/>
      <c r="AR403" s="240"/>
      <c r="AS403" s="240"/>
      <c r="AT403" s="240"/>
      <c r="AU403" s="240"/>
      <c r="AV403" s="240"/>
      <c r="AW403" s="240"/>
      <c r="AX403" s="240"/>
      <c r="AY403" s="240"/>
      <c r="AZ403" s="240"/>
      <c r="BA403" s="240"/>
      <c r="BB403" s="240"/>
      <c r="BC403" s="240"/>
      <c r="BD403" s="240"/>
      <c r="BE403" s="240"/>
      <c r="BF403" s="240"/>
      <c r="BG403" s="240"/>
      <c r="BH403" s="240"/>
      <c r="BI403" s="240"/>
      <c r="BJ403" s="240"/>
      <c r="BK403" s="240"/>
      <c r="BL403" s="240"/>
      <c r="BM403" s="240"/>
      <c r="BN403" s="240"/>
      <c r="BO403" s="240"/>
      <c r="BP403" s="240"/>
      <c r="BQ403" s="240"/>
      <c r="BR403" s="240"/>
      <c r="BS403" s="240"/>
      <c r="BT403" s="240"/>
      <c r="BU403" s="240"/>
      <c r="BV403" s="240"/>
      <c r="BW403" s="240"/>
      <c r="BX403" s="240"/>
      <c r="BY403" s="240"/>
      <c r="BZ403" s="240"/>
      <c r="CA403" s="240"/>
      <c r="CB403" s="240"/>
      <c r="CC403" s="240"/>
      <c r="CD403" s="240"/>
      <c r="CE403" s="240"/>
      <c r="CF403" s="240"/>
      <c r="CG403" s="240"/>
      <c r="CH403" s="240"/>
      <c r="CI403" s="240"/>
      <c r="CJ403" s="240"/>
      <c r="CK403" s="241"/>
      <c r="CL403" s="102" t="s">
        <v>527</v>
      </c>
      <c r="CM403" s="103"/>
      <c r="CN403" s="103"/>
      <c r="CO403" s="103"/>
      <c r="CP403" s="103"/>
      <c r="CQ403" s="103"/>
      <c r="CR403" s="104"/>
      <c r="CS403" s="117" t="s">
        <v>468</v>
      </c>
      <c r="CT403" s="103"/>
      <c r="CU403" s="103"/>
      <c r="CV403" s="103"/>
      <c r="CW403" s="103"/>
      <c r="CX403" s="103"/>
      <c r="CY403" s="104"/>
      <c r="CZ403" s="117" t="s">
        <v>212</v>
      </c>
      <c r="DA403" s="103"/>
      <c r="DB403" s="103"/>
      <c r="DC403" s="103"/>
      <c r="DD403" s="103"/>
      <c r="DE403" s="103"/>
      <c r="DF403" s="103"/>
      <c r="DG403" s="103"/>
      <c r="DH403" s="103"/>
      <c r="DI403" s="103"/>
      <c r="DJ403" s="103"/>
      <c r="DK403" s="104"/>
      <c r="DL403" s="117" t="s">
        <v>417</v>
      </c>
      <c r="DM403" s="103"/>
      <c r="DN403" s="103"/>
      <c r="DO403" s="103"/>
      <c r="DP403" s="103"/>
      <c r="DQ403" s="103"/>
      <c r="DR403" s="103"/>
      <c r="DS403" s="103"/>
      <c r="DT403" s="103"/>
      <c r="DU403" s="103"/>
      <c r="DV403" s="104"/>
      <c r="DW403" s="250">
        <f>'Распределение по статьям'!E20+'Распределение по статьям'!F20</f>
        <v>109999.999999992</v>
      </c>
      <c r="DX403" s="109"/>
      <c r="DY403" s="109"/>
      <c r="DZ403" s="109"/>
      <c r="EA403" s="109"/>
      <c r="EB403" s="109"/>
      <c r="EC403" s="109"/>
      <c r="ED403" s="109"/>
      <c r="EE403" s="109"/>
      <c r="EF403" s="118"/>
      <c r="EG403" s="250">
        <v>110000</v>
      </c>
      <c r="EH403" s="266"/>
      <c r="EI403" s="266"/>
      <c r="EJ403" s="266"/>
      <c r="EK403" s="266"/>
      <c r="EL403" s="266"/>
      <c r="EM403" s="266"/>
      <c r="EN403" s="266"/>
      <c r="EO403" s="266"/>
      <c r="EP403" s="267"/>
      <c r="EQ403" s="250">
        <v>110000</v>
      </c>
      <c r="ER403" s="266"/>
      <c r="ES403" s="266"/>
      <c r="ET403" s="266"/>
      <c r="EU403" s="266"/>
      <c r="EV403" s="266"/>
      <c r="EW403" s="266"/>
      <c r="EX403" s="266"/>
      <c r="EY403" s="266"/>
      <c r="EZ403" s="266"/>
      <c r="FA403" s="126"/>
      <c r="FB403" s="126"/>
      <c r="FC403" s="126"/>
      <c r="FD403" s="126"/>
      <c r="FE403" s="126"/>
      <c r="FF403" s="192"/>
      <c r="FG403" s="192"/>
      <c r="FH403" s="192"/>
      <c r="FI403" s="192"/>
      <c r="FJ403" s="192"/>
      <c r="FK403" s="192"/>
    </row>
    <row r="404" ht="11.25" customHeight="1">
      <c r="A404" s="168"/>
      <c r="B404" s="168"/>
      <c r="C404" s="168"/>
      <c r="D404" s="168"/>
      <c r="E404" s="168"/>
      <c r="F404" s="168"/>
      <c r="G404" s="169"/>
      <c r="H404" s="178" t="s">
        <v>483</v>
      </c>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c r="AH404" s="178"/>
      <c r="AI404" s="178"/>
      <c r="AJ404" s="178"/>
      <c r="AK404" s="178"/>
      <c r="AL404" s="178"/>
      <c r="AM404" s="178"/>
      <c r="AN404" s="178"/>
      <c r="AO404" s="178"/>
      <c r="AP404" s="178"/>
      <c r="AQ404" s="178"/>
      <c r="AR404" s="178"/>
      <c r="AS404" s="178"/>
      <c r="AT404" s="178"/>
      <c r="AU404" s="178"/>
      <c r="AV404" s="178"/>
      <c r="AW404" s="178"/>
      <c r="AX404" s="178"/>
      <c r="AY404" s="178"/>
      <c r="AZ404" s="178"/>
      <c r="BA404" s="178"/>
      <c r="BB404" s="178"/>
      <c r="BC404" s="178"/>
      <c r="BD404" s="178"/>
      <c r="BE404" s="178"/>
      <c r="BF404" s="178"/>
      <c r="BG404" s="178"/>
      <c r="BH404" s="178"/>
      <c r="BI404" s="178"/>
      <c r="BJ404" s="178"/>
      <c r="BK404" s="178"/>
      <c r="BL404" s="178"/>
      <c r="BM404" s="178"/>
      <c r="BN404" s="178"/>
      <c r="BO404" s="178"/>
      <c r="BP404" s="178"/>
      <c r="BQ404" s="178"/>
      <c r="BR404" s="178"/>
      <c r="BS404" s="178"/>
      <c r="BT404" s="178"/>
      <c r="BU404" s="178"/>
      <c r="BV404" s="178"/>
      <c r="BW404" s="178"/>
      <c r="BX404" s="178"/>
      <c r="BY404" s="178"/>
      <c r="BZ404" s="178"/>
      <c r="CA404" s="178"/>
      <c r="CB404" s="178"/>
      <c r="CC404" s="178"/>
      <c r="CD404" s="178"/>
      <c r="CE404" s="178"/>
      <c r="CF404" s="178"/>
      <c r="CG404" s="178"/>
      <c r="CH404" s="178"/>
      <c r="CI404" s="178"/>
      <c r="CJ404" s="178"/>
      <c r="CK404" s="178"/>
      <c r="CL404" s="143"/>
      <c r="CM404" s="25"/>
      <c r="CN404" s="25"/>
      <c r="CO404" s="25"/>
      <c r="CP404" s="25"/>
      <c r="CQ404" s="25"/>
      <c r="CR404" s="144"/>
      <c r="CS404" s="242"/>
      <c r="CT404" s="25"/>
      <c r="CU404" s="25"/>
      <c r="CV404" s="25"/>
      <c r="CW404" s="25"/>
      <c r="CX404" s="25"/>
      <c r="CY404" s="144"/>
      <c r="CZ404" s="242"/>
      <c r="DA404" s="25"/>
      <c r="DB404" s="25"/>
      <c r="DC404" s="25"/>
      <c r="DD404" s="25"/>
      <c r="DE404" s="25"/>
      <c r="DF404" s="25"/>
      <c r="DG404" s="25"/>
      <c r="DH404" s="25"/>
      <c r="DI404" s="25"/>
      <c r="DJ404" s="25"/>
      <c r="DK404" s="144"/>
      <c r="DL404" s="242"/>
      <c r="DM404" s="25"/>
      <c r="DN404" s="25"/>
      <c r="DO404" s="25"/>
      <c r="DP404" s="25"/>
      <c r="DQ404" s="25"/>
      <c r="DR404" s="25"/>
      <c r="DS404" s="25"/>
      <c r="DT404" s="25"/>
      <c r="DU404" s="25"/>
      <c r="DV404" s="144"/>
      <c r="DW404" s="81"/>
      <c r="DX404" s="82"/>
      <c r="DY404" s="82"/>
      <c r="DZ404" s="82"/>
      <c r="EA404" s="82"/>
      <c r="EB404" s="82"/>
      <c r="EC404" s="82"/>
      <c r="ED404" s="82"/>
      <c r="EE404" s="82"/>
      <c r="EF404" s="83"/>
      <c r="EG404" s="268"/>
      <c r="EH404" s="269"/>
      <c r="EI404" s="269"/>
      <c r="EJ404" s="269"/>
      <c r="EK404" s="269"/>
      <c r="EL404" s="269"/>
      <c r="EM404" s="269"/>
      <c r="EN404" s="269"/>
      <c r="EO404" s="269"/>
      <c r="EP404" s="270"/>
      <c r="EQ404" s="268"/>
      <c r="ER404" s="269"/>
      <c r="ES404" s="269"/>
      <c r="ET404" s="269"/>
      <c r="EU404" s="269"/>
      <c r="EV404" s="269"/>
      <c r="EW404" s="269"/>
      <c r="EX404" s="269"/>
      <c r="EY404" s="269"/>
      <c r="EZ404" s="269"/>
      <c r="FA404" s="126"/>
      <c r="FB404" s="126"/>
      <c r="FC404" s="126"/>
      <c r="FD404" s="126"/>
      <c r="FE404" s="126"/>
      <c r="FF404" s="192"/>
      <c r="FG404" s="192"/>
      <c r="FH404" s="192"/>
      <c r="FI404" s="192"/>
      <c r="FJ404" s="192"/>
      <c r="FK404" s="192"/>
    </row>
    <row r="405" ht="11.25" customHeight="1">
      <c r="A405" s="168"/>
      <c r="B405" s="168"/>
      <c r="C405" s="168"/>
      <c r="D405" s="168"/>
      <c r="E405" s="168"/>
      <c r="F405" s="168"/>
      <c r="G405" s="169"/>
      <c r="H405" s="271" t="s">
        <v>528</v>
      </c>
      <c r="I405" s="271"/>
      <c r="J405" s="271"/>
      <c r="K405" s="271"/>
      <c r="L405" s="271"/>
      <c r="M405" s="271"/>
      <c r="N405" s="271"/>
      <c r="O405" s="271"/>
      <c r="P405" s="271"/>
      <c r="Q405" s="271"/>
      <c r="R405" s="271"/>
      <c r="S405" s="271"/>
      <c r="T405" s="271"/>
      <c r="U405" s="271"/>
      <c r="V405" s="271"/>
      <c r="W405" s="271"/>
      <c r="X405" s="271"/>
      <c r="Y405" s="271"/>
      <c r="Z405" s="271"/>
      <c r="AA405" s="271"/>
      <c r="AB405" s="271"/>
      <c r="AC405" s="271"/>
      <c r="AD405" s="271"/>
      <c r="AE405" s="271"/>
      <c r="AF405" s="271"/>
      <c r="AG405" s="271"/>
      <c r="AH405" s="271"/>
      <c r="AI405" s="271"/>
      <c r="AJ405" s="271"/>
      <c r="AK405" s="271"/>
      <c r="AL405" s="271"/>
      <c r="AM405" s="271"/>
      <c r="AN405" s="271"/>
      <c r="AO405" s="271"/>
      <c r="AP405" s="271"/>
      <c r="AQ405" s="271"/>
      <c r="AR405" s="271"/>
      <c r="AS405" s="271"/>
      <c r="AT405" s="271"/>
      <c r="AU405" s="271"/>
      <c r="AV405" s="271"/>
      <c r="AW405" s="271"/>
      <c r="AX405" s="271"/>
      <c r="AY405" s="271"/>
      <c r="AZ405" s="271"/>
      <c r="BA405" s="271"/>
      <c r="BB405" s="271"/>
      <c r="BC405" s="271"/>
      <c r="BD405" s="271"/>
      <c r="BE405" s="271"/>
      <c r="BF405" s="271"/>
      <c r="BG405" s="271"/>
      <c r="BH405" s="271"/>
      <c r="BI405" s="271"/>
      <c r="BJ405" s="271"/>
      <c r="BK405" s="271"/>
      <c r="BL405" s="271"/>
      <c r="BM405" s="271"/>
      <c r="BN405" s="271"/>
      <c r="BO405" s="271"/>
      <c r="BP405" s="271"/>
      <c r="BQ405" s="271"/>
      <c r="BR405" s="271"/>
      <c r="BS405" s="271"/>
      <c r="BT405" s="271"/>
      <c r="BU405" s="271"/>
      <c r="BV405" s="271"/>
      <c r="BW405" s="271"/>
      <c r="BX405" s="271"/>
      <c r="BY405" s="271"/>
      <c r="BZ405" s="271"/>
      <c r="CA405" s="271"/>
      <c r="CB405" s="271"/>
      <c r="CC405" s="271"/>
      <c r="CD405" s="271"/>
      <c r="CE405" s="271"/>
      <c r="CF405" s="271"/>
      <c r="CG405" s="271"/>
      <c r="CH405" s="271"/>
      <c r="CI405" s="271"/>
      <c r="CJ405" s="271"/>
      <c r="CK405" s="271"/>
      <c r="CL405" s="80" t="s">
        <v>529</v>
      </c>
      <c r="CM405" s="31"/>
      <c r="CN405" s="31"/>
      <c r="CO405" s="31"/>
      <c r="CP405" s="31"/>
      <c r="CQ405" s="31"/>
      <c r="CR405" s="79"/>
      <c r="CS405" s="117" t="s">
        <v>59</v>
      </c>
      <c r="CT405" s="103"/>
      <c r="CU405" s="103"/>
      <c r="CV405" s="103"/>
      <c r="CW405" s="103"/>
      <c r="CX405" s="103"/>
      <c r="CY405" s="104"/>
      <c r="CZ405" s="117" t="s">
        <v>212</v>
      </c>
      <c r="DA405" s="103"/>
      <c r="DB405" s="103"/>
      <c r="DC405" s="103"/>
      <c r="DD405" s="103"/>
      <c r="DE405" s="103"/>
      <c r="DF405" s="103"/>
      <c r="DG405" s="103"/>
      <c r="DH405" s="103"/>
      <c r="DI405" s="103"/>
      <c r="DJ405" s="103"/>
      <c r="DK405" s="104"/>
      <c r="DL405" s="117" t="s">
        <v>345</v>
      </c>
      <c r="DM405" s="103"/>
      <c r="DN405" s="103"/>
      <c r="DO405" s="103"/>
      <c r="DP405" s="103"/>
      <c r="DQ405" s="103"/>
      <c r="DR405" s="103"/>
      <c r="DS405" s="103"/>
      <c r="DT405" s="103"/>
      <c r="DU405" s="103"/>
      <c r="DV405" s="272"/>
      <c r="DW405" s="250">
        <f>'Распределение по статьям'!E24+'Распределение по статьям'!F24</f>
        <v>180000</v>
      </c>
      <c r="DX405" s="109"/>
      <c r="DY405" s="109"/>
      <c r="DZ405" s="109"/>
      <c r="EA405" s="109"/>
      <c r="EB405" s="109"/>
      <c r="EC405" s="109"/>
      <c r="ED405" s="109"/>
      <c r="EE405" s="109"/>
      <c r="EF405" s="118"/>
      <c r="EG405" s="250">
        <v>180000</v>
      </c>
      <c r="EH405" s="266"/>
      <c r="EI405" s="266"/>
      <c r="EJ405" s="266"/>
      <c r="EK405" s="266"/>
      <c r="EL405" s="266"/>
      <c r="EM405" s="266"/>
      <c r="EN405" s="266"/>
      <c r="EO405" s="266"/>
      <c r="EP405" s="267"/>
      <c r="EQ405" s="250">
        <v>180000</v>
      </c>
      <c r="ER405" s="266"/>
      <c r="ES405" s="266"/>
      <c r="ET405" s="266"/>
      <c r="EU405" s="266"/>
      <c r="EV405" s="266"/>
      <c r="EW405" s="266"/>
      <c r="EX405" s="266"/>
      <c r="EY405" s="266"/>
      <c r="EZ405" s="267"/>
      <c r="FA405" s="126"/>
      <c r="FB405" s="126"/>
      <c r="FC405" s="126"/>
      <c r="FD405" s="126"/>
      <c r="FE405" s="126"/>
      <c r="FF405" s="192"/>
      <c r="FG405" s="192"/>
      <c r="FH405" s="192"/>
      <c r="FI405" s="192"/>
      <c r="FJ405" s="192"/>
      <c r="FK405" s="192"/>
    </row>
    <row r="406">
      <c r="A406" s="168"/>
      <c r="B406" s="168"/>
      <c r="C406" s="168"/>
      <c r="D406" s="168"/>
      <c r="E406" s="168"/>
      <c r="F406" s="168"/>
      <c r="G406" s="169"/>
      <c r="H406" s="149" t="s">
        <v>485</v>
      </c>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c r="BI406" s="149"/>
      <c r="BJ406" s="149"/>
      <c r="BK406" s="149"/>
      <c r="BL406" s="149"/>
      <c r="BM406" s="149"/>
      <c r="BN406" s="149"/>
      <c r="BO406" s="149"/>
      <c r="BP406" s="149"/>
      <c r="BQ406" s="149"/>
      <c r="BR406" s="149"/>
      <c r="BS406" s="149"/>
      <c r="BT406" s="149"/>
      <c r="BU406" s="149"/>
      <c r="BV406" s="149"/>
      <c r="BW406" s="149"/>
      <c r="BX406" s="149"/>
      <c r="BY406" s="149"/>
      <c r="BZ406" s="149"/>
      <c r="CA406" s="149"/>
      <c r="CB406" s="149"/>
      <c r="CC406" s="149"/>
      <c r="CD406" s="149"/>
      <c r="CE406" s="149"/>
      <c r="CF406" s="149"/>
      <c r="CG406" s="149"/>
      <c r="CH406" s="149"/>
      <c r="CI406" s="149"/>
      <c r="CJ406" s="149"/>
      <c r="CK406" s="149"/>
      <c r="CL406" s="80" t="s">
        <v>530</v>
      </c>
      <c r="CM406" s="31"/>
      <c r="CN406" s="31"/>
      <c r="CO406" s="31"/>
      <c r="CP406" s="31"/>
      <c r="CQ406" s="31"/>
      <c r="CR406" s="79"/>
      <c r="CS406" s="117" t="s">
        <v>59</v>
      </c>
      <c r="CT406" s="103"/>
      <c r="CU406" s="103"/>
      <c r="CV406" s="103"/>
      <c r="CW406" s="103"/>
      <c r="CX406" s="103"/>
      <c r="CY406" s="104"/>
      <c r="CZ406" s="242" t="s">
        <v>212</v>
      </c>
      <c r="DA406" s="25"/>
      <c r="DB406" s="25"/>
      <c r="DC406" s="25"/>
      <c r="DD406" s="25"/>
      <c r="DE406" s="25"/>
      <c r="DF406" s="25"/>
      <c r="DG406" s="25"/>
      <c r="DH406" s="25"/>
      <c r="DI406" s="25"/>
      <c r="DJ406" s="25"/>
      <c r="DK406" s="144"/>
      <c r="DL406" s="117" t="s">
        <v>421</v>
      </c>
      <c r="DM406" s="103"/>
      <c r="DN406" s="103"/>
      <c r="DO406" s="103"/>
      <c r="DP406" s="103"/>
      <c r="DQ406" s="103"/>
      <c r="DR406" s="103"/>
      <c r="DS406" s="103"/>
      <c r="DT406" s="103"/>
      <c r="DU406" s="103"/>
      <c r="DV406" s="273"/>
      <c r="DW406" s="250">
        <f>'Распределение по статьям'!E28+'Распределение по статьям'!F28</f>
        <v>10000</v>
      </c>
      <c r="DX406" s="266"/>
      <c r="DY406" s="266"/>
      <c r="DZ406" s="266"/>
      <c r="EA406" s="266"/>
      <c r="EB406" s="266"/>
      <c r="EC406" s="266"/>
      <c r="ED406" s="266"/>
      <c r="EE406" s="266"/>
      <c r="EF406" s="267"/>
      <c r="EG406" s="250">
        <v>10000</v>
      </c>
      <c r="EH406" s="266"/>
      <c r="EI406" s="266"/>
      <c r="EJ406" s="266"/>
      <c r="EK406" s="266"/>
      <c r="EL406" s="266"/>
      <c r="EM406" s="266"/>
      <c r="EN406" s="266"/>
      <c r="EO406" s="266"/>
      <c r="EP406" s="267"/>
      <c r="EQ406" s="250">
        <v>10000</v>
      </c>
      <c r="ER406" s="266"/>
      <c r="ES406" s="266"/>
      <c r="ET406" s="266"/>
      <c r="EU406" s="266"/>
      <c r="EV406" s="266"/>
      <c r="EW406" s="266"/>
      <c r="EX406" s="266"/>
      <c r="EY406" s="266"/>
      <c r="EZ406" s="267"/>
      <c r="FA406" s="126"/>
      <c r="FB406" s="126"/>
      <c r="FC406" s="126"/>
      <c r="FD406" s="126"/>
      <c r="FE406" s="126"/>
      <c r="FF406" s="192"/>
      <c r="FG406" s="192"/>
      <c r="FH406" s="192"/>
      <c r="FI406" s="192"/>
      <c r="FJ406" s="192"/>
      <c r="FK406" s="192"/>
    </row>
    <row r="407">
      <c r="A407" s="168"/>
      <c r="B407" s="168"/>
      <c r="C407" s="168"/>
      <c r="D407" s="168"/>
      <c r="E407" s="168"/>
      <c r="F407" s="168"/>
      <c r="G407" s="169"/>
      <c r="H407" s="271" t="s">
        <v>487</v>
      </c>
      <c r="I407" s="271"/>
      <c r="J407" s="271"/>
      <c r="K407" s="271"/>
      <c r="L407" s="271"/>
      <c r="M407" s="271"/>
      <c r="N407" s="271"/>
      <c r="O407" s="271"/>
      <c r="P407" s="271"/>
      <c r="Q407" s="271"/>
      <c r="R407" s="271"/>
      <c r="S407" s="271"/>
      <c r="T407" s="271"/>
      <c r="U407" s="271"/>
      <c r="V407" s="271"/>
      <c r="W407" s="271"/>
      <c r="X407" s="271"/>
      <c r="Y407" s="271"/>
      <c r="Z407" s="271"/>
      <c r="AA407" s="271"/>
      <c r="AB407" s="271"/>
      <c r="AC407" s="271"/>
      <c r="AD407" s="271"/>
      <c r="AE407" s="271"/>
      <c r="AF407" s="271"/>
      <c r="AG407" s="271"/>
      <c r="AH407" s="271"/>
      <c r="AI407" s="271"/>
      <c r="AJ407" s="271"/>
      <c r="AK407" s="271"/>
      <c r="AL407" s="271"/>
      <c r="AM407" s="271"/>
      <c r="AN407" s="271"/>
      <c r="AO407" s="271"/>
      <c r="AP407" s="271"/>
      <c r="AQ407" s="271"/>
      <c r="AR407" s="271"/>
      <c r="AS407" s="271"/>
      <c r="AT407" s="271"/>
      <c r="AU407" s="271"/>
      <c r="AV407" s="271"/>
      <c r="AW407" s="271"/>
      <c r="AX407" s="271"/>
      <c r="AY407" s="271"/>
      <c r="AZ407" s="271"/>
      <c r="BA407" s="271"/>
      <c r="BB407" s="271"/>
      <c r="BC407" s="271"/>
      <c r="BD407" s="271"/>
      <c r="BE407" s="271"/>
      <c r="BF407" s="271"/>
      <c r="BG407" s="271"/>
      <c r="BH407" s="271"/>
      <c r="BI407" s="271"/>
      <c r="BJ407" s="271"/>
      <c r="BK407" s="271"/>
      <c r="BL407" s="271"/>
      <c r="BM407" s="271"/>
      <c r="BN407" s="271"/>
      <c r="BO407" s="271"/>
      <c r="BP407" s="271"/>
      <c r="BQ407" s="271"/>
      <c r="BR407" s="271"/>
      <c r="BS407" s="271"/>
      <c r="BT407" s="271"/>
      <c r="BU407" s="271"/>
      <c r="BV407" s="271"/>
      <c r="BW407" s="271"/>
      <c r="BX407" s="271"/>
      <c r="BY407" s="271"/>
      <c r="BZ407" s="271"/>
      <c r="CA407" s="271"/>
      <c r="CB407" s="271"/>
      <c r="CC407" s="271"/>
      <c r="CD407" s="271"/>
      <c r="CE407" s="271"/>
      <c r="CF407" s="271"/>
      <c r="CG407" s="271"/>
      <c r="CH407" s="271"/>
      <c r="CI407" s="271"/>
      <c r="CJ407" s="271"/>
      <c r="CK407" s="271"/>
      <c r="CL407" s="80" t="s">
        <v>531</v>
      </c>
      <c r="CM407" s="31"/>
      <c r="CN407" s="31"/>
      <c r="CO407" s="31"/>
      <c r="CP407" s="31"/>
      <c r="CQ407" s="31"/>
      <c r="CR407" s="79"/>
      <c r="CS407" s="117" t="s">
        <v>59</v>
      </c>
      <c r="CT407" s="103"/>
      <c r="CU407" s="103"/>
      <c r="CV407" s="103"/>
      <c r="CW407" s="103"/>
      <c r="CX407" s="103"/>
      <c r="CY407" s="104"/>
      <c r="CZ407" s="117" t="s">
        <v>218</v>
      </c>
      <c r="DA407" s="103"/>
      <c r="DB407" s="103"/>
      <c r="DC407" s="103"/>
      <c r="DD407" s="103"/>
      <c r="DE407" s="103"/>
      <c r="DF407" s="103"/>
      <c r="DG407" s="103"/>
      <c r="DH407" s="103"/>
      <c r="DI407" s="103"/>
      <c r="DJ407" s="103"/>
      <c r="DK407" s="104"/>
      <c r="DL407" s="117" t="s">
        <v>421</v>
      </c>
      <c r="DM407" s="103"/>
      <c r="DN407" s="103"/>
      <c r="DO407" s="103"/>
      <c r="DP407" s="103"/>
      <c r="DQ407" s="103"/>
      <c r="DR407" s="103"/>
      <c r="DS407" s="103"/>
      <c r="DT407" s="103"/>
      <c r="DU407" s="103"/>
      <c r="DV407" s="272"/>
      <c r="DW407" s="108">
        <f>'Распределение по статьям'!F30</f>
        <v>0</v>
      </c>
      <c r="DX407" s="109"/>
      <c r="DY407" s="109"/>
      <c r="DZ407" s="109"/>
      <c r="EA407" s="109"/>
      <c r="EB407" s="109"/>
      <c r="EC407" s="109"/>
      <c r="ED407" s="109"/>
      <c r="EE407" s="109"/>
      <c r="EF407" s="118"/>
      <c r="EG407" s="108">
        <v>0</v>
      </c>
      <c r="EH407" s="109"/>
      <c r="EI407" s="109"/>
      <c r="EJ407" s="109"/>
      <c r="EK407" s="109"/>
      <c r="EL407" s="109"/>
      <c r="EM407" s="109"/>
      <c r="EN407" s="109"/>
      <c r="EO407" s="109"/>
      <c r="EP407" s="118"/>
      <c r="EQ407" s="108">
        <v>0</v>
      </c>
      <c r="ER407" s="109"/>
      <c r="ES407" s="109"/>
      <c r="ET407" s="109"/>
      <c r="EU407" s="109"/>
      <c r="EV407" s="109"/>
      <c r="EW407" s="109"/>
      <c r="EX407" s="109"/>
      <c r="EY407" s="109"/>
      <c r="EZ407" s="118"/>
      <c r="FA407" s="126"/>
      <c r="FB407" s="126"/>
      <c r="FC407" s="126"/>
      <c r="FD407" s="126"/>
      <c r="FE407" s="126"/>
      <c r="FF407" s="192"/>
      <c r="FG407" s="192"/>
      <c r="FH407" s="192"/>
      <c r="FI407" s="192"/>
      <c r="FJ407" s="192"/>
      <c r="FK407" s="192"/>
    </row>
    <row r="408">
      <c r="A408" s="168"/>
      <c r="B408" s="168"/>
      <c r="C408" s="168"/>
      <c r="D408" s="168"/>
      <c r="E408" s="168"/>
      <c r="F408" s="168"/>
      <c r="G408" s="169"/>
      <c r="H408" s="271" t="s">
        <v>532</v>
      </c>
      <c r="I408" s="271"/>
      <c r="J408" s="271"/>
      <c r="K408" s="271"/>
      <c r="L408" s="271"/>
      <c r="M408" s="271"/>
      <c r="N408" s="271"/>
      <c r="O408" s="271"/>
      <c r="P408" s="271"/>
      <c r="Q408" s="271"/>
      <c r="R408" s="271"/>
      <c r="S408" s="271"/>
      <c r="T408" s="271"/>
      <c r="U408" s="271"/>
      <c r="V408" s="271"/>
      <c r="W408" s="271"/>
      <c r="X408" s="271"/>
      <c r="Y408" s="271"/>
      <c r="Z408" s="271"/>
      <c r="AA408" s="271"/>
      <c r="AB408" s="271"/>
      <c r="AC408" s="271"/>
      <c r="AD408" s="271"/>
      <c r="AE408" s="271"/>
      <c r="AF408" s="271"/>
      <c r="AG408" s="271"/>
      <c r="AH408" s="271"/>
      <c r="AI408" s="271"/>
      <c r="AJ408" s="271"/>
      <c r="AK408" s="271"/>
      <c r="AL408" s="271"/>
      <c r="AM408" s="271"/>
      <c r="AN408" s="271"/>
      <c r="AO408" s="271"/>
      <c r="AP408" s="271"/>
      <c r="AQ408" s="271"/>
      <c r="AR408" s="271"/>
      <c r="AS408" s="271"/>
      <c r="AT408" s="271"/>
      <c r="AU408" s="271"/>
      <c r="AV408" s="271"/>
      <c r="AW408" s="271"/>
      <c r="AX408" s="271"/>
      <c r="AY408" s="271"/>
      <c r="AZ408" s="271"/>
      <c r="BA408" s="271"/>
      <c r="BB408" s="271"/>
      <c r="BC408" s="271"/>
      <c r="BD408" s="271"/>
      <c r="BE408" s="271"/>
      <c r="BF408" s="271"/>
      <c r="BG408" s="271"/>
      <c r="BH408" s="271"/>
      <c r="BI408" s="271"/>
      <c r="BJ408" s="271"/>
      <c r="BK408" s="271"/>
      <c r="BL408" s="271"/>
      <c r="BM408" s="271"/>
      <c r="BN408" s="271"/>
      <c r="BO408" s="271"/>
      <c r="BP408" s="271"/>
      <c r="BQ408" s="271"/>
      <c r="BR408" s="271"/>
      <c r="BS408" s="271"/>
      <c r="BT408" s="271"/>
      <c r="BU408" s="271"/>
      <c r="BV408" s="271"/>
      <c r="BW408" s="271"/>
      <c r="BX408" s="271"/>
      <c r="BY408" s="271"/>
      <c r="BZ408" s="271"/>
      <c r="CA408" s="271"/>
      <c r="CB408" s="271"/>
      <c r="CC408" s="271"/>
      <c r="CD408" s="271"/>
      <c r="CE408" s="271"/>
      <c r="CF408" s="271"/>
      <c r="CG408" s="271"/>
      <c r="CH408" s="271"/>
      <c r="CI408" s="271"/>
      <c r="CJ408" s="271"/>
      <c r="CK408" s="271"/>
      <c r="CL408" s="80" t="s">
        <v>531</v>
      </c>
      <c r="CM408" s="31"/>
      <c r="CN408" s="31"/>
      <c r="CO408" s="31"/>
      <c r="CP408" s="31"/>
      <c r="CQ408" s="31"/>
      <c r="CR408" s="79"/>
      <c r="CS408" s="117" t="s">
        <v>59</v>
      </c>
      <c r="CT408" s="103"/>
      <c r="CU408" s="103"/>
      <c r="CV408" s="103"/>
      <c r="CW408" s="103"/>
      <c r="CX408" s="103"/>
      <c r="CY408" s="104"/>
      <c r="CZ408" s="117" t="s">
        <v>212</v>
      </c>
      <c r="DA408" s="103"/>
      <c r="DB408" s="103"/>
      <c r="DC408" s="103"/>
      <c r="DD408" s="103"/>
      <c r="DE408" s="103"/>
      <c r="DF408" s="103"/>
      <c r="DG408" s="103"/>
      <c r="DH408" s="103"/>
      <c r="DI408" s="103"/>
      <c r="DJ408" s="103"/>
      <c r="DK408" s="104"/>
      <c r="DL408" s="117" t="s">
        <v>397</v>
      </c>
      <c r="DM408" s="103"/>
      <c r="DN408" s="103"/>
      <c r="DO408" s="103"/>
      <c r="DP408" s="103"/>
      <c r="DQ408" s="103"/>
      <c r="DR408" s="103"/>
      <c r="DS408" s="103"/>
      <c r="DT408" s="103"/>
      <c r="DU408" s="103"/>
      <c r="DV408" s="272"/>
      <c r="DW408" s="250">
        <f>'Распределение по статьям'!F34</f>
        <v>32000</v>
      </c>
      <c r="DX408" s="109"/>
      <c r="DY408" s="109"/>
      <c r="DZ408" s="109"/>
      <c r="EA408" s="109"/>
      <c r="EB408" s="109"/>
      <c r="EC408" s="109"/>
      <c r="ED408" s="109"/>
      <c r="EE408" s="109"/>
      <c r="EF408" s="118"/>
      <c r="EG408" s="250">
        <v>32000</v>
      </c>
      <c r="EH408" s="266"/>
      <c r="EI408" s="266"/>
      <c r="EJ408" s="266"/>
      <c r="EK408" s="266"/>
      <c r="EL408" s="266"/>
      <c r="EM408" s="266"/>
      <c r="EN408" s="266"/>
      <c r="EO408" s="266"/>
      <c r="EP408" s="267"/>
      <c r="EQ408" s="250">
        <v>32000</v>
      </c>
      <c r="ER408" s="266"/>
      <c r="ES408" s="266"/>
      <c r="ET408" s="266"/>
      <c r="EU408" s="266"/>
      <c r="EV408" s="266"/>
      <c r="EW408" s="266"/>
      <c r="EX408" s="266"/>
      <c r="EY408" s="266"/>
      <c r="EZ408" s="267"/>
      <c r="FA408" s="126"/>
      <c r="FB408" s="126"/>
      <c r="FC408" s="126"/>
      <c r="FD408" s="126"/>
      <c r="FE408" s="126"/>
      <c r="FF408" s="192"/>
      <c r="FG408" s="192"/>
      <c r="FH408" s="192"/>
      <c r="FI408" s="192"/>
      <c r="FJ408" s="192"/>
      <c r="FK408" s="192"/>
    </row>
    <row r="409">
      <c r="A409" s="168"/>
      <c r="B409" s="168"/>
      <c r="C409" s="168"/>
      <c r="D409" s="168"/>
      <c r="E409" s="168"/>
      <c r="F409" s="168"/>
      <c r="G409" s="169"/>
      <c r="H409" s="246" t="s">
        <v>469</v>
      </c>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c r="AM409" s="155"/>
      <c r="AN409" s="155"/>
      <c r="AO409" s="155"/>
      <c r="AP409" s="155"/>
      <c r="AQ409" s="155"/>
      <c r="AR409" s="155"/>
      <c r="AS409" s="155"/>
      <c r="AT409" s="155"/>
      <c r="AU409" s="155"/>
      <c r="AV409" s="155"/>
      <c r="AW409" s="155"/>
      <c r="AX409" s="155"/>
      <c r="AY409" s="155"/>
      <c r="AZ409" s="155"/>
      <c r="BA409" s="155"/>
      <c r="BB409" s="155"/>
      <c r="BC409" s="155"/>
      <c r="BD409" s="155"/>
      <c r="BE409" s="155"/>
      <c r="BF409" s="155"/>
      <c r="BG409" s="155"/>
      <c r="BH409" s="155"/>
      <c r="BI409" s="155"/>
      <c r="BJ409" s="155"/>
      <c r="BK409" s="155"/>
      <c r="BL409" s="155"/>
      <c r="BM409" s="155"/>
      <c r="BN409" s="155"/>
      <c r="BO409" s="155"/>
      <c r="BP409" s="155"/>
      <c r="BQ409" s="155"/>
      <c r="BR409" s="155"/>
      <c r="BS409" s="155"/>
      <c r="BT409" s="155"/>
      <c r="BU409" s="155"/>
      <c r="BV409" s="155"/>
      <c r="BW409" s="155"/>
      <c r="BX409" s="155"/>
      <c r="BY409" s="155"/>
      <c r="BZ409" s="155"/>
      <c r="CA409" s="155"/>
      <c r="CB409" s="155"/>
      <c r="CC409" s="155"/>
      <c r="CD409" s="155"/>
      <c r="CE409" s="155"/>
      <c r="CF409" s="155"/>
      <c r="CG409" s="155"/>
      <c r="CH409" s="155"/>
      <c r="CI409" s="155"/>
      <c r="CJ409" s="155"/>
      <c r="CK409" s="274"/>
      <c r="CL409" s="80" t="s">
        <v>533</v>
      </c>
      <c r="CM409" s="31"/>
      <c r="CN409" s="31"/>
      <c r="CO409" s="31"/>
      <c r="CP409" s="31"/>
      <c r="CQ409" s="31"/>
      <c r="CR409" s="79"/>
      <c r="CS409" s="117" t="s">
        <v>59</v>
      </c>
      <c r="CT409" s="103"/>
      <c r="CU409" s="103"/>
      <c r="CV409" s="103"/>
      <c r="CW409" s="103"/>
      <c r="CX409" s="103"/>
      <c r="CY409" s="104"/>
      <c r="CZ409" s="117" t="s">
        <v>209</v>
      </c>
      <c r="DA409" s="103"/>
      <c r="DB409" s="103"/>
      <c r="DC409" s="103"/>
      <c r="DD409" s="103"/>
      <c r="DE409" s="103"/>
      <c r="DF409" s="103"/>
      <c r="DG409" s="103"/>
      <c r="DH409" s="103"/>
      <c r="DI409" s="103"/>
      <c r="DJ409" s="103"/>
      <c r="DK409" s="104"/>
      <c r="DL409" s="117" t="s">
        <v>399</v>
      </c>
      <c r="DM409" s="103"/>
      <c r="DN409" s="103"/>
      <c r="DO409" s="103"/>
      <c r="DP409" s="103"/>
      <c r="DQ409" s="103"/>
      <c r="DR409" s="103"/>
      <c r="DS409" s="103"/>
      <c r="DT409" s="103"/>
      <c r="DU409" s="103"/>
      <c r="DV409" s="273"/>
      <c r="DW409" s="250"/>
      <c r="DX409" s="109"/>
      <c r="DY409" s="109"/>
      <c r="DZ409" s="109"/>
      <c r="EA409" s="109"/>
      <c r="EB409" s="109"/>
      <c r="EC409" s="109"/>
      <c r="ED409" s="109"/>
      <c r="EE409" s="109"/>
      <c r="EF409" s="118"/>
      <c r="EG409" s="250"/>
      <c r="EH409" s="266"/>
      <c r="EI409" s="266"/>
      <c r="EJ409" s="266"/>
      <c r="EK409" s="266"/>
      <c r="EL409" s="266"/>
      <c r="EM409" s="266"/>
      <c r="EN409" s="266"/>
      <c r="EO409" s="266"/>
      <c r="EP409" s="267"/>
      <c r="EQ409" s="250"/>
      <c r="ER409" s="266"/>
      <c r="ES409" s="266"/>
      <c r="ET409" s="266"/>
      <c r="EU409" s="266"/>
      <c r="EV409" s="266"/>
      <c r="EW409" s="266"/>
      <c r="EX409" s="266"/>
      <c r="EY409" s="266"/>
      <c r="EZ409" s="267"/>
      <c r="FA409" s="126"/>
      <c r="FB409" s="126"/>
      <c r="FC409" s="126"/>
      <c r="FD409" s="126"/>
      <c r="FE409" s="126"/>
      <c r="FF409" s="192"/>
      <c r="FG409" s="192"/>
      <c r="FH409" s="192"/>
      <c r="FI409" s="192"/>
      <c r="FJ409" s="192"/>
      <c r="FK409" s="192"/>
    </row>
    <row r="410">
      <c r="A410" s="168"/>
      <c r="B410" s="168"/>
      <c r="C410" s="168"/>
      <c r="D410" s="168"/>
      <c r="E410" s="168"/>
      <c r="F410" s="168"/>
      <c r="G410" s="169"/>
      <c r="H410" s="246" t="s">
        <v>469</v>
      </c>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c r="AM410" s="155"/>
      <c r="AN410" s="155"/>
      <c r="AO410" s="155"/>
      <c r="AP410" s="155"/>
      <c r="AQ410" s="155"/>
      <c r="AR410" s="155"/>
      <c r="AS410" s="155"/>
      <c r="AT410" s="155"/>
      <c r="AU410" s="155"/>
      <c r="AV410" s="155"/>
      <c r="AW410" s="155"/>
      <c r="AX410" s="155"/>
      <c r="AY410" s="155"/>
      <c r="AZ410" s="155"/>
      <c r="BA410" s="155"/>
      <c r="BB410" s="155"/>
      <c r="BC410" s="155"/>
      <c r="BD410" s="155"/>
      <c r="BE410" s="155"/>
      <c r="BF410" s="155"/>
      <c r="BG410" s="155"/>
      <c r="BH410" s="155"/>
      <c r="BI410" s="155"/>
      <c r="BJ410" s="155"/>
      <c r="BK410" s="155"/>
      <c r="BL410" s="155"/>
      <c r="BM410" s="155"/>
      <c r="BN410" s="155"/>
      <c r="BO410" s="155"/>
      <c r="BP410" s="155"/>
      <c r="BQ410" s="155"/>
      <c r="BR410" s="155"/>
      <c r="BS410" s="155"/>
      <c r="BT410" s="155"/>
      <c r="BU410" s="155"/>
      <c r="BV410" s="155"/>
      <c r="BW410" s="155"/>
      <c r="BX410" s="155"/>
      <c r="BY410" s="155"/>
      <c r="BZ410" s="155"/>
      <c r="CA410" s="155"/>
      <c r="CB410" s="155"/>
      <c r="CC410" s="155"/>
      <c r="CD410" s="155"/>
      <c r="CE410" s="155"/>
      <c r="CF410" s="155"/>
      <c r="CG410" s="155"/>
      <c r="CH410" s="155"/>
      <c r="CI410" s="155"/>
      <c r="CJ410" s="155"/>
      <c r="CK410" s="274"/>
      <c r="CL410" s="80" t="s">
        <v>533</v>
      </c>
      <c r="CM410" s="31"/>
      <c r="CN410" s="31"/>
      <c r="CO410" s="31"/>
      <c r="CP410" s="31"/>
      <c r="CQ410" s="31"/>
      <c r="CR410" s="79"/>
      <c r="CS410" s="117" t="s">
        <v>59</v>
      </c>
      <c r="CT410" s="103"/>
      <c r="CU410" s="103"/>
      <c r="CV410" s="103"/>
      <c r="CW410" s="103"/>
      <c r="CX410" s="103"/>
      <c r="CY410" s="104"/>
      <c r="CZ410" s="117" t="s">
        <v>212</v>
      </c>
      <c r="DA410" s="103"/>
      <c r="DB410" s="103"/>
      <c r="DC410" s="103"/>
      <c r="DD410" s="103"/>
      <c r="DE410" s="103"/>
      <c r="DF410" s="103"/>
      <c r="DG410" s="103"/>
      <c r="DH410" s="103"/>
      <c r="DI410" s="103"/>
      <c r="DJ410" s="103"/>
      <c r="DK410" s="104"/>
      <c r="DL410" s="117" t="s">
        <v>399</v>
      </c>
      <c r="DM410" s="103"/>
      <c r="DN410" s="103"/>
      <c r="DO410" s="103"/>
      <c r="DP410" s="103"/>
      <c r="DQ410" s="103"/>
      <c r="DR410" s="103"/>
      <c r="DS410" s="103"/>
      <c r="DT410" s="103"/>
      <c r="DU410" s="103"/>
      <c r="DV410" s="273"/>
      <c r="DW410" s="250">
        <v>342000</v>
      </c>
      <c r="DX410" s="109"/>
      <c r="DY410" s="109"/>
      <c r="DZ410" s="109"/>
      <c r="EA410" s="109"/>
      <c r="EB410" s="109"/>
      <c r="EC410" s="109"/>
      <c r="ED410" s="109"/>
      <c r="EE410" s="109"/>
      <c r="EF410" s="118"/>
      <c r="EG410" s="250">
        <v>342000</v>
      </c>
      <c r="EH410" s="266"/>
      <c r="EI410" s="266"/>
      <c r="EJ410" s="266"/>
      <c r="EK410" s="266"/>
      <c r="EL410" s="266"/>
      <c r="EM410" s="266"/>
      <c r="EN410" s="266"/>
      <c r="EO410" s="266"/>
      <c r="EP410" s="267"/>
      <c r="EQ410" s="250">
        <v>342000</v>
      </c>
      <c r="ER410" s="266"/>
      <c r="ES410" s="266"/>
      <c r="ET410" s="266"/>
      <c r="EU410" s="266"/>
      <c r="EV410" s="266"/>
      <c r="EW410" s="266"/>
      <c r="EX410" s="266"/>
      <c r="EY410" s="266"/>
      <c r="EZ410" s="267"/>
      <c r="FA410" s="126"/>
      <c r="FB410" s="126"/>
      <c r="FC410" s="126"/>
      <c r="FD410" s="126"/>
      <c r="FE410" s="126"/>
      <c r="FF410" s="192"/>
      <c r="FG410" s="192"/>
      <c r="FH410" s="192"/>
      <c r="FI410" s="192"/>
      <c r="FJ410" s="192"/>
      <c r="FK410" s="192"/>
    </row>
    <row r="411">
      <c r="A411" s="168"/>
      <c r="B411" s="168"/>
      <c r="C411" s="168"/>
      <c r="D411" s="168"/>
      <c r="E411" s="168"/>
      <c r="F411" s="168"/>
      <c r="G411" s="169"/>
      <c r="H411" s="246" t="s">
        <v>490</v>
      </c>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c r="AM411" s="155"/>
      <c r="AN411" s="155"/>
      <c r="AO411" s="155"/>
      <c r="AP411" s="155"/>
      <c r="AQ411" s="155"/>
      <c r="AR411" s="155"/>
      <c r="AS411" s="155"/>
      <c r="AT411" s="155"/>
      <c r="AU411" s="155"/>
      <c r="AV411" s="155"/>
      <c r="AW411" s="155"/>
      <c r="AX411" s="155"/>
      <c r="AY411" s="155"/>
      <c r="AZ411" s="155"/>
      <c r="BA411" s="155"/>
      <c r="BB411" s="155"/>
      <c r="BC411" s="155"/>
      <c r="BD411" s="155"/>
      <c r="BE411" s="155"/>
      <c r="BF411" s="155"/>
      <c r="BG411" s="155"/>
      <c r="BH411" s="155"/>
      <c r="BI411" s="155"/>
      <c r="BJ411" s="155"/>
      <c r="BK411" s="155"/>
      <c r="BL411" s="155"/>
      <c r="BM411" s="155"/>
      <c r="BN411" s="155"/>
      <c r="BO411" s="155"/>
      <c r="BP411" s="155"/>
      <c r="BQ411" s="155"/>
      <c r="BR411" s="155"/>
      <c r="BS411" s="155"/>
      <c r="BT411" s="155"/>
      <c r="BU411" s="155"/>
      <c r="BV411" s="155"/>
      <c r="BW411" s="155"/>
      <c r="BX411" s="155"/>
      <c r="BY411" s="155"/>
      <c r="BZ411" s="155"/>
      <c r="CA411" s="155"/>
      <c r="CB411" s="155"/>
      <c r="CC411" s="155"/>
      <c r="CD411" s="155"/>
      <c r="CE411" s="155"/>
      <c r="CF411" s="155"/>
      <c r="CG411" s="155"/>
      <c r="CH411" s="155"/>
      <c r="CI411" s="155"/>
      <c r="CJ411" s="155"/>
      <c r="CK411" s="274"/>
      <c r="CL411" s="80" t="s">
        <v>534</v>
      </c>
      <c r="CM411" s="31"/>
      <c r="CN411" s="31"/>
      <c r="CO411" s="31"/>
      <c r="CP411" s="31"/>
      <c r="CQ411" s="31"/>
      <c r="CR411" s="79"/>
      <c r="CS411" s="117" t="s">
        <v>59</v>
      </c>
      <c r="CT411" s="103"/>
      <c r="CU411" s="103"/>
      <c r="CV411" s="103"/>
      <c r="CW411" s="103"/>
      <c r="CX411" s="103"/>
      <c r="CY411" s="104"/>
      <c r="CZ411" s="117" t="s">
        <v>212</v>
      </c>
      <c r="DA411" s="103"/>
      <c r="DB411" s="103"/>
      <c r="DC411" s="103"/>
      <c r="DD411" s="103"/>
      <c r="DE411" s="103"/>
      <c r="DF411" s="103"/>
      <c r="DG411" s="103"/>
      <c r="DH411" s="103"/>
      <c r="DI411" s="103"/>
      <c r="DJ411" s="103"/>
      <c r="DK411" s="104"/>
      <c r="DL411" s="117" t="s">
        <v>340</v>
      </c>
      <c r="DM411" s="103"/>
      <c r="DN411" s="103"/>
      <c r="DO411" s="103"/>
      <c r="DP411" s="103"/>
      <c r="DQ411" s="103"/>
      <c r="DR411" s="103"/>
      <c r="DS411" s="103"/>
      <c r="DT411" s="103"/>
      <c r="DU411" s="103"/>
      <c r="DV411" s="273"/>
      <c r="DW411" s="250">
        <f>'Распределение по статьям'!E42+'Распределение по статьям'!F42</f>
        <v>395500</v>
      </c>
      <c r="DX411" s="109"/>
      <c r="DY411" s="109"/>
      <c r="DZ411" s="109"/>
      <c r="EA411" s="109"/>
      <c r="EB411" s="109"/>
      <c r="EC411" s="109"/>
      <c r="ED411" s="109"/>
      <c r="EE411" s="109"/>
      <c r="EF411" s="118"/>
      <c r="EG411" s="250">
        <v>395500</v>
      </c>
      <c r="EH411" s="266"/>
      <c r="EI411" s="266"/>
      <c r="EJ411" s="266"/>
      <c r="EK411" s="266"/>
      <c r="EL411" s="266"/>
      <c r="EM411" s="266"/>
      <c r="EN411" s="266"/>
      <c r="EO411" s="266"/>
      <c r="EP411" s="267"/>
      <c r="EQ411" s="250">
        <v>395500</v>
      </c>
      <c r="ER411" s="266"/>
      <c r="ES411" s="266"/>
      <c r="ET411" s="266"/>
      <c r="EU411" s="266"/>
      <c r="EV411" s="266"/>
      <c r="EW411" s="266"/>
      <c r="EX411" s="266"/>
      <c r="EY411" s="266"/>
      <c r="EZ411" s="267"/>
      <c r="FA411" s="126"/>
      <c r="FB411" s="126"/>
      <c r="FC411" s="126"/>
      <c r="FD411" s="126"/>
      <c r="FE411" s="126"/>
      <c r="FF411" s="192"/>
      <c r="FG411" s="192"/>
      <c r="FH411" s="192"/>
      <c r="FI411" s="192"/>
      <c r="FJ411" s="192"/>
      <c r="FK411" s="192"/>
    </row>
    <row r="412">
      <c r="A412" s="168"/>
      <c r="B412" s="168"/>
      <c r="C412" s="168"/>
      <c r="D412" s="168"/>
      <c r="E412" s="168"/>
      <c r="F412" s="168"/>
      <c r="G412" s="169"/>
      <c r="H412" s="275" t="s">
        <v>504</v>
      </c>
      <c r="I412" s="276"/>
      <c r="J412" s="276"/>
      <c r="K412" s="276"/>
      <c r="L412" s="276"/>
      <c r="M412" s="276"/>
      <c r="N412" s="276"/>
      <c r="O412" s="276"/>
      <c r="P412" s="276"/>
      <c r="Q412" s="276"/>
      <c r="R412" s="276"/>
      <c r="S412" s="276"/>
      <c r="T412" s="276"/>
      <c r="U412" s="276"/>
      <c r="V412" s="276"/>
      <c r="W412" s="276"/>
      <c r="X412" s="276"/>
      <c r="Y412" s="276"/>
      <c r="Z412" s="276"/>
      <c r="AA412" s="276"/>
      <c r="AB412" s="276"/>
      <c r="AC412" s="276"/>
      <c r="AD412" s="276"/>
      <c r="AE412" s="276"/>
      <c r="AF412" s="276"/>
      <c r="AG412" s="276"/>
      <c r="AH412" s="276"/>
      <c r="AI412" s="276"/>
      <c r="AJ412" s="276"/>
      <c r="AK412" s="276"/>
      <c r="AL412" s="276"/>
      <c r="AM412" s="276"/>
      <c r="AN412" s="276"/>
      <c r="AO412" s="276"/>
      <c r="AP412" s="276"/>
      <c r="AQ412" s="276"/>
      <c r="AR412" s="276"/>
      <c r="AS412" s="276"/>
      <c r="AT412" s="276"/>
      <c r="AU412" s="276"/>
      <c r="AV412" s="276"/>
      <c r="AW412" s="276"/>
      <c r="AX412" s="276"/>
      <c r="AY412" s="276"/>
      <c r="AZ412" s="276"/>
      <c r="BA412" s="276"/>
      <c r="BB412" s="276"/>
      <c r="BC412" s="276"/>
      <c r="BD412" s="276"/>
      <c r="BE412" s="276"/>
      <c r="BF412" s="276"/>
      <c r="BG412" s="276"/>
      <c r="BH412" s="276"/>
      <c r="BI412" s="276"/>
      <c r="BJ412" s="276"/>
      <c r="BK412" s="276"/>
      <c r="BL412" s="276"/>
      <c r="BM412" s="276"/>
      <c r="BN412" s="276"/>
      <c r="BO412" s="276"/>
      <c r="BP412" s="276"/>
      <c r="BQ412" s="276"/>
      <c r="BR412" s="276"/>
      <c r="BS412" s="276"/>
      <c r="BT412" s="276"/>
      <c r="BU412" s="276"/>
      <c r="BV412" s="276"/>
      <c r="BW412" s="276"/>
      <c r="BX412" s="276"/>
      <c r="BY412" s="276"/>
      <c r="BZ412" s="276"/>
      <c r="CA412" s="276"/>
      <c r="CB412" s="276"/>
      <c r="CC412" s="276"/>
      <c r="CD412" s="276"/>
      <c r="CE412" s="276"/>
      <c r="CF412" s="276"/>
      <c r="CG412" s="276"/>
      <c r="CH412" s="276"/>
      <c r="CI412" s="276"/>
      <c r="CJ412" s="276"/>
      <c r="CK412" s="277"/>
      <c r="CL412" s="80" t="s">
        <v>535</v>
      </c>
      <c r="CM412" s="31"/>
      <c r="CN412" s="31"/>
      <c r="CO412" s="31"/>
      <c r="CP412" s="31"/>
      <c r="CQ412" s="31"/>
      <c r="CR412" s="79"/>
      <c r="CS412" s="117" t="s">
        <v>59</v>
      </c>
      <c r="CT412" s="103"/>
      <c r="CU412" s="103"/>
      <c r="CV412" s="103"/>
      <c r="CW412" s="103"/>
      <c r="CX412" s="103"/>
      <c r="CY412" s="104"/>
      <c r="CZ412" s="117" t="s">
        <v>212</v>
      </c>
      <c r="DA412" s="103"/>
      <c r="DB412" s="103"/>
      <c r="DC412" s="103"/>
      <c r="DD412" s="103"/>
      <c r="DE412" s="103"/>
      <c r="DF412" s="103"/>
      <c r="DG412" s="103"/>
      <c r="DH412" s="103"/>
      <c r="DI412" s="103"/>
      <c r="DJ412" s="103"/>
      <c r="DK412" s="104"/>
      <c r="DL412" s="117" t="s">
        <v>407</v>
      </c>
      <c r="DM412" s="103"/>
      <c r="DN412" s="103"/>
      <c r="DO412" s="103"/>
      <c r="DP412" s="103"/>
      <c r="DQ412" s="103"/>
      <c r="DR412" s="103"/>
      <c r="DS412" s="103"/>
      <c r="DT412" s="103"/>
      <c r="DU412" s="103"/>
      <c r="DV412" s="272"/>
      <c r="DW412" s="250">
        <f>'Распределение по статьям'!E59+'Распределение по статьям'!F59</f>
        <v>350000</v>
      </c>
      <c r="DX412" s="109"/>
      <c r="DY412" s="109"/>
      <c r="DZ412" s="109"/>
      <c r="EA412" s="109"/>
      <c r="EB412" s="109"/>
      <c r="EC412" s="109"/>
      <c r="ED412" s="109"/>
      <c r="EE412" s="109"/>
      <c r="EF412" s="118"/>
      <c r="EG412" s="250">
        <v>350000</v>
      </c>
      <c r="EH412" s="266"/>
      <c r="EI412" s="266"/>
      <c r="EJ412" s="266"/>
      <c r="EK412" s="266"/>
      <c r="EL412" s="266"/>
      <c r="EM412" s="266"/>
      <c r="EN412" s="266"/>
      <c r="EO412" s="266"/>
      <c r="EP412" s="267"/>
      <c r="EQ412" s="250">
        <v>350000</v>
      </c>
      <c r="ER412" s="266"/>
      <c r="ES412" s="266"/>
      <c r="ET412" s="266"/>
      <c r="EU412" s="266"/>
      <c r="EV412" s="266"/>
      <c r="EW412" s="266"/>
      <c r="EX412" s="266"/>
      <c r="EY412" s="266"/>
      <c r="EZ412" s="267"/>
      <c r="FA412" s="126"/>
      <c r="FB412" s="126"/>
      <c r="FC412" s="126"/>
      <c r="FD412" s="126"/>
      <c r="FE412" s="126"/>
    </row>
    <row r="413">
      <c r="A413" s="168"/>
      <c r="B413" s="168"/>
      <c r="C413" s="168"/>
      <c r="D413" s="168"/>
      <c r="E413" s="168"/>
      <c r="F413" s="168"/>
      <c r="G413" s="169"/>
      <c r="H413" s="149" t="s">
        <v>492</v>
      </c>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c r="BI413" s="149"/>
      <c r="BJ413" s="149"/>
      <c r="BK413" s="149"/>
      <c r="BL413" s="149"/>
      <c r="BM413" s="149"/>
      <c r="BN413" s="149"/>
      <c r="BO413" s="149"/>
      <c r="BP413" s="149"/>
      <c r="BQ413" s="149"/>
      <c r="BR413" s="149"/>
      <c r="BS413" s="149"/>
      <c r="BT413" s="149"/>
      <c r="BU413" s="149"/>
      <c r="BV413" s="149"/>
      <c r="BW413" s="149"/>
      <c r="BX413" s="149"/>
      <c r="BY413" s="149"/>
      <c r="BZ413" s="149"/>
      <c r="CA413" s="149"/>
      <c r="CB413" s="149"/>
      <c r="CC413" s="149"/>
      <c r="CD413" s="149"/>
      <c r="CE413" s="149"/>
      <c r="CF413" s="149"/>
      <c r="CG413" s="149"/>
      <c r="CH413" s="149"/>
      <c r="CI413" s="149"/>
      <c r="CJ413" s="149"/>
      <c r="CK413" s="149"/>
      <c r="CL413" s="103" t="s">
        <v>536</v>
      </c>
      <c r="CM413" s="103"/>
      <c r="CN413" s="103"/>
      <c r="CO413" s="103"/>
      <c r="CP413" s="103"/>
      <c r="CQ413" s="103"/>
      <c r="CR413" s="104"/>
      <c r="CS413" s="117" t="s">
        <v>59</v>
      </c>
      <c r="CT413" s="103"/>
      <c r="CU413" s="103"/>
      <c r="CV413" s="103"/>
      <c r="CW413" s="103"/>
      <c r="CX413" s="103"/>
      <c r="CY413" s="104"/>
      <c r="CZ413" s="117" t="s">
        <v>212</v>
      </c>
      <c r="DA413" s="103"/>
      <c r="DB413" s="103"/>
      <c r="DC413" s="103"/>
      <c r="DD413" s="103"/>
      <c r="DE413" s="103"/>
      <c r="DF413" s="103"/>
      <c r="DG413" s="103"/>
      <c r="DH413" s="103"/>
      <c r="DI413" s="103"/>
      <c r="DJ413" s="103"/>
      <c r="DK413" s="104"/>
      <c r="DL413" s="117" t="s">
        <v>158</v>
      </c>
      <c r="DM413" s="103"/>
      <c r="DN413" s="103"/>
      <c r="DO413" s="103"/>
      <c r="DP413" s="103"/>
      <c r="DQ413" s="103"/>
      <c r="DR413" s="103"/>
      <c r="DS413" s="103"/>
      <c r="DT413" s="103"/>
      <c r="DU413" s="103"/>
      <c r="DV413" s="273"/>
      <c r="DW413" s="250">
        <v>3797544.5699999998</v>
      </c>
      <c r="DX413" s="109"/>
      <c r="DY413" s="109"/>
      <c r="DZ413" s="109"/>
      <c r="EA413" s="109"/>
      <c r="EB413" s="109"/>
      <c r="EC413" s="109"/>
      <c r="ED413" s="109"/>
      <c r="EE413" s="109"/>
      <c r="EF413" s="118"/>
      <c r="EG413" s="250">
        <v>3749662</v>
      </c>
      <c r="EH413" s="266"/>
      <c r="EI413" s="266"/>
      <c r="EJ413" s="266"/>
      <c r="EK413" s="266"/>
      <c r="EL413" s="266"/>
      <c r="EM413" s="266"/>
      <c r="EN413" s="266"/>
      <c r="EO413" s="266"/>
      <c r="EP413" s="267"/>
      <c r="EQ413" s="250">
        <v>3749662</v>
      </c>
      <c r="ER413" s="266"/>
      <c r="ES413" s="266"/>
      <c r="ET413" s="266"/>
      <c r="EU413" s="266"/>
      <c r="EV413" s="266"/>
      <c r="EW413" s="266"/>
      <c r="EX413" s="266"/>
      <c r="EY413" s="266"/>
      <c r="EZ413" s="267"/>
      <c r="FA413" s="126"/>
      <c r="FB413" s="126"/>
      <c r="FC413" s="126"/>
      <c r="FD413" s="126"/>
      <c r="FE413" s="126"/>
    </row>
    <row r="414" ht="12.75" customHeight="1">
      <c r="A414" s="25" t="s">
        <v>537</v>
      </c>
      <c r="B414" s="25"/>
      <c r="C414" s="25"/>
      <c r="D414" s="25"/>
      <c r="E414" s="25"/>
      <c r="F414" s="25"/>
      <c r="G414" s="144"/>
      <c r="H414" s="246" t="s">
        <v>473</v>
      </c>
      <c r="I414" s="156"/>
      <c r="J414" s="156"/>
      <c r="K414" s="156"/>
      <c r="L414" s="156"/>
      <c r="M414" s="156"/>
      <c r="N414" s="156"/>
      <c r="O414" s="156"/>
      <c r="P414" s="156"/>
      <c r="Q414" s="156"/>
      <c r="R414" s="156"/>
      <c r="S414" s="156"/>
      <c r="T414" s="156"/>
      <c r="U414" s="156"/>
      <c r="V414" s="156"/>
      <c r="W414" s="156"/>
      <c r="X414" s="156"/>
      <c r="Y414" s="156"/>
      <c r="Z414" s="156"/>
      <c r="AA414" s="156"/>
      <c r="AB414" s="156"/>
      <c r="AC414" s="156"/>
      <c r="AD414" s="156"/>
      <c r="AE414" s="156"/>
      <c r="AF414" s="156"/>
      <c r="AG414" s="156"/>
      <c r="AH414" s="156"/>
      <c r="AI414" s="156"/>
      <c r="AJ414" s="156"/>
      <c r="AK414" s="156"/>
      <c r="AL414" s="156"/>
      <c r="AM414" s="156"/>
      <c r="AN414" s="156"/>
      <c r="AO414" s="156"/>
      <c r="AP414" s="156"/>
      <c r="AQ414" s="156"/>
      <c r="AR414" s="156"/>
      <c r="AS414" s="156"/>
      <c r="AT414" s="156"/>
      <c r="AU414" s="156"/>
      <c r="AV414" s="156"/>
      <c r="AW414" s="156"/>
      <c r="AX414" s="156"/>
      <c r="AY414" s="156"/>
      <c r="AZ414" s="156"/>
      <c r="BA414" s="156"/>
      <c r="BB414" s="156"/>
      <c r="BC414" s="156"/>
      <c r="BD414" s="156"/>
      <c r="BE414" s="156"/>
      <c r="BF414" s="156"/>
      <c r="BG414" s="156"/>
      <c r="BH414" s="156"/>
      <c r="BI414" s="156"/>
      <c r="BJ414" s="156"/>
      <c r="BK414" s="156"/>
      <c r="BL414" s="156"/>
      <c r="BM414" s="156"/>
      <c r="BN414" s="156"/>
      <c r="BO414" s="156"/>
      <c r="BP414" s="156"/>
      <c r="BQ414" s="156"/>
      <c r="BR414" s="156"/>
      <c r="BS414" s="156"/>
      <c r="BT414" s="156"/>
      <c r="BU414" s="156"/>
      <c r="BV414" s="156"/>
      <c r="BW414" s="156"/>
      <c r="BX414" s="156"/>
      <c r="BY414" s="156"/>
      <c r="BZ414" s="156"/>
      <c r="CA414" s="156"/>
      <c r="CB414" s="156"/>
      <c r="CC414" s="156"/>
      <c r="CD414" s="156"/>
      <c r="CE414" s="156"/>
      <c r="CF414" s="156"/>
      <c r="CG414" s="156"/>
      <c r="CH414" s="156"/>
      <c r="CI414" s="156"/>
      <c r="CJ414" s="156"/>
      <c r="CK414" s="156"/>
      <c r="CL414" s="30" t="s">
        <v>538</v>
      </c>
      <c r="CM414" s="31"/>
      <c r="CN414" s="31"/>
      <c r="CO414" s="31"/>
      <c r="CP414" s="31"/>
      <c r="CQ414" s="31"/>
      <c r="CR414" s="79"/>
      <c r="CS414" s="80" t="s">
        <v>59</v>
      </c>
      <c r="CT414" s="31"/>
      <c r="CU414" s="31"/>
      <c r="CV414" s="31"/>
      <c r="CW414" s="31"/>
      <c r="CX414" s="31"/>
      <c r="CY414" s="79"/>
      <c r="CZ414" s="80"/>
      <c r="DA414" s="31"/>
      <c r="DB414" s="31"/>
      <c r="DC414" s="31"/>
      <c r="DD414" s="31"/>
      <c r="DE414" s="31"/>
      <c r="DF414" s="31"/>
      <c r="DG414" s="31"/>
      <c r="DH414" s="31"/>
      <c r="DI414" s="31"/>
      <c r="DJ414" s="31"/>
      <c r="DK414" s="79"/>
      <c r="DL414" s="80"/>
      <c r="DM414" s="31"/>
      <c r="DN414" s="31"/>
      <c r="DO414" s="31"/>
      <c r="DP414" s="31"/>
      <c r="DQ414" s="31"/>
      <c r="DR414" s="31"/>
      <c r="DS414" s="31"/>
      <c r="DT414" s="31"/>
      <c r="DU414" s="31"/>
      <c r="DV414" s="79"/>
      <c r="DW414" s="88"/>
      <c r="DX414" s="89"/>
      <c r="DY414" s="89"/>
      <c r="DZ414" s="89"/>
      <c r="EA414" s="89"/>
      <c r="EB414" s="89"/>
      <c r="EC414" s="89"/>
      <c r="ED414" s="89"/>
      <c r="EE414" s="89"/>
      <c r="EF414" s="114"/>
      <c r="EG414" s="88"/>
      <c r="EH414" s="89"/>
      <c r="EI414" s="89"/>
      <c r="EJ414" s="89"/>
      <c r="EK414" s="89"/>
      <c r="EL414" s="89"/>
      <c r="EM414" s="89"/>
      <c r="EN414" s="89"/>
      <c r="EO414" s="89"/>
      <c r="EP414" s="114"/>
      <c r="EQ414" s="88"/>
      <c r="ER414" s="89"/>
      <c r="ES414" s="89"/>
      <c r="ET414" s="89"/>
      <c r="EU414" s="89"/>
      <c r="EV414" s="89"/>
      <c r="EW414" s="89"/>
      <c r="EX414" s="89"/>
      <c r="EY414" s="89"/>
      <c r="EZ414" s="89"/>
      <c r="FA414" s="126"/>
      <c r="FB414" s="126"/>
      <c r="FC414" s="126"/>
      <c r="FD414" s="126"/>
      <c r="FE414" s="126"/>
    </row>
    <row r="415" ht="25.5" customHeight="1">
      <c r="A415" s="31" t="s">
        <v>50</v>
      </c>
      <c r="B415" s="31"/>
      <c r="C415" s="31"/>
      <c r="D415" s="31"/>
      <c r="E415" s="31"/>
      <c r="F415" s="31"/>
      <c r="G415" s="79"/>
      <c r="H415" s="278" t="s">
        <v>539</v>
      </c>
      <c r="I415" s="279"/>
      <c r="J415" s="279"/>
      <c r="K415" s="279"/>
      <c r="L415" s="279"/>
      <c r="M415" s="279"/>
      <c r="N415" s="279"/>
      <c r="O415" s="279"/>
      <c r="P415" s="279"/>
      <c r="Q415" s="279"/>
      <c r="R415" s="279"/>
      <c r="S415" s="279"/>
      <c r="T415" s="279"/>
      <c r="U415" s="279"/>
      <c r="V415" s="279"/>
      <c r="W415" s="279"/>
      <c r="X415" s="279"/>
      <c r="Y415" s="279"/>
      <c r="Z415" s="279"/>
      <c r="AA415" s="279"/>
      <c r="AB415" s="279"/>
      <c r="AC415" s="279"/>
      <c r="AD415" s="279"/>
      <c r="AE415" s="279"/>
      <c r="AF415" s="279"/>
      <c r="AG415" s="279"/>
      <c r="AH415" s="279"/>
      <c r="AI415" s="279"/>
      <c r="AJ415" s="279"/>
      <c r="AK415" s="279"/>
      <c r="AL415" s="279"/>
      <c r="AM415" s="279"/>
      <c r="AN415" s="279"/>
      <c r="AO415" s="279"/>
      <c r="AP415" s="279"/>
      <c r="AQ415" s="279"/>
      <c r="AR415" s="279"/>
      <c r="AS415" s="279"/>
      <c r="AT415" s="279"/>
      <c r="AU415" s="279"/>
      <c r="AV415" s="279"/>
      <c r="AW415" s="279"/>
      <c r="AX415" s="279"/>
      <c r="AY415" s="279"/>
      <c r="AZ415" s="279"/>
      <c r="BA415" s="279"/>
      <c r="BB415" s="279"/>
      <c r="BC415" s="279"/>
      <c r="BD415" s="279"/>
      <c r="BE415" s="279"/>
      <c r="BF415" s="279"/>
      <c r="BG415" s="279"/>
      <c r="BH415" s="279"/>
      <c r="BI415" s="279"/>
      <c r="BJ415" s="279"/>
      <c r="BK415" s="279"/>
      <c r="BL415" s="279"/>
      <c r="BM415" s="279"/>
      <c r="BN415" s="279"/>
      <c r="BO415" s="279"/>
      <c r="BP415" s="279"/>
      <c r="BQ415" s="279"/>
      <c r="BR415" s="279"/>
      <c r="BS415" s="279"/>
      <c r="BT415" s="279"/>
      <c r="BU415" s="279"/>
      <c r="BV415" s="279"/>
      <c r="BW415" s="279"/>
      <c r="BX415" s="279"/>
      <c r="BY415" s="279"/>
      <c r="BZ415" s="279"/>
      <c r="CA415" s="279"/>
      <c r="CB415" s="279"/>
      <c r="CC415" s="279"/>
      <c r="CD415" s="279"/>
      <c r="CE415" s="279"/>
      <c r="CF415" s="279"/>
      <c r="CG415" s="279"/>
      <c r="CH415" s="279"/>
      <c r="CI415" s="279"/>
      <c r="CJ415" s="279"/>
      <c r="CK415" s="279"/>
      <c r="CL415" s="30" t="s">
        <v>540</v>
      </c>
      <c r="CM415" s="31"/>
      <c r="CN415" s="31"/>
      <c r="CO415" s="31"/>
      <c r="CP415" s="31"/>
      <c r="CQ415" s="31"/>
      <c r="CR415" s="79"/>
      <c r="CS415" s="80" t="s">
        <v>59</v>
      </c>
      <c r="CT415" s="31"/>
      <c r="CU415" s="31"/>
      <c r="CV415" s="31"/>
      <c r="CW415" s="31"/>
      <c r="CX415" s="31"/>
      <c r="CY415" s="79"/>
      <c r="CZ415" s="80"/>
      <c r="DA415" s="31"/>
      <c r="DB415" s="31"/>
      <c r="DC415" s="31"/>
      <c r="DD415" s="31"/>
      <c r="DE415" s="31"/>
      <c r="DF415" s="31"/>
      <c r="DG415" s="31"/>
      <c r="DH415" s="31"/>
      <c r="DI415" s="31"/>
      <c r="DJ415" s="31"/>
      <c r="DK415" s="79"/>
      <c r="DL415" s="80"/>
      <c r="DM415" s="31"/>
      <c r="DN415" s="31"/>
      <c r="DO415" s="31"/>
      <c r="DP415" s="31"/>
      <c r="DQ415" s="31"/>
      <c r="DR415" s="31"/>
      <c r="DS415" s="31"/>
      <c r="DT415" s="31"/>
      <c r="DU415" s="31"/>
      <c r="DV415" s="79"/>
      <c r="DW415" s="105">
        <f>'Распределение по статьям'!C28+'Распределение по статьям'!C73</f>
        <v>2536000</v>
      </c>
      <c r="DX415" s="89"/>
      <c r="DY415" s="89"/>
      <c r="DZ415" s="89"/>
      <c r="EA415" s="89"/>
      <c r="EB415" s="89"/>
      <c r="EC415" s="89"/>
      <c r="ED415" s="89"/>
      <c r="EE415" s="89"/>
      <c r="EF415" s="114"/>
      <c r="EG415" s="105">
        <f>EG373</f>
        <v>7647862</v>
      </c>
      <c r="EH415" s="89"/>
      <c r="EI415" s="89"/>
      <c r="EJ415" s="89"/>
      <c r="EK415" s="89"/>
      <c r="EL415" s="89"/>
      <c r="EM415" s="89"/>
      <c r="EN415" s="89"/>
      <c r="EO415" s="89"/>
      <c r="EP415" s="114"/>
      <c r="EQ415" s="105">
        <f>EQ373</f>
        <v>7738862</v>
      </c>
      <c r="ER415" s="89"/>
      <c r="ES415" s="89"/>
      <c r="ET415" s="89"/>
      <c r="EU415" s="89"/>
      <c r="EV415" s="89"/>
      <c r="EW415" s="89"/>
      <c r="EX415" s="89"/>
      <c r="EY415" s="89"/>
      <c r="EZ415" s="89"/>
      <c r="FA415" s="126"/>
      <c r="FB415" s="126"/>
      <c r="FC415" s="126"/>
      <c r="FD415" s="126"/>
      <c r="FE415" s="126"/>
      <c r="FF415" s="8"/>
      <c r="FG415" s="8"/>
      <c r="FH415" s="8"/>
      <c r="FI415" s="8"/>
      <c r="FJ415" s="8"/>
      <c r="FK415" s="8"/>
    </row>
    <row r="416">
      <c r="A416" s="103"/>
      <c r="B416" s="103"/>
      <c r="C416" s="103"/>
      <c r="D416" s="103"/>
      <c r="E416" s="103"/>
      <c r="F416" s="103"/>
      <c r="G416" s="104"/>
      <c r="H416" s="280" t="s">
        <v>541</v>
      </c>
      <c r="I416" s="281"/>
      <c r="J416" s="281"/>
      <c r="K416" s="281"/>
      <c r="L416" s="281"/>
      <c r="M416" s="281"/>
      <c r="N416" s="281"/>
      <c r="O416" s="281"/>
      <c r="P416" s="281"/>
      <c r="Q416" s="281"/>
      <c r="R416" s="281"/>
      <c r="S416" s="281"/>
      <c r="T416" s="281"/>
      <c r="U416" s="281"/>
      <c r="V416" s="281"/>
      <c r="W416" s="281"/>
      <c r="X416" s="281"/>
      <c r="Y416" s="281"/>
      <c r="Z416" s="281"/>
      <c r="AA416" s="281"/>
      <c r="AB416" s="281"/>
      <c r="AC416" s="281"/>
      <c r="AD416" s="281"/>
      <c r="AE416" s="281"/>
      <c r="AF416" s="281"/>
      <c r="AG416" s="281"/>
      <c r="AH416" s="281"/>
      <c r="AI416" s="281"/>
      <c r="AJ416" s="281"/>
      <c r="AK416" s="281"/>
      <c r="AL416" s="281"/>
      <c r="AM416" s="281"/>
      <c r="AN416" s="281"/>
      <c r="AO416" s="281"/>
      <c r="AP416" s="281"/>
      <c r="AQ416" s="281"/>
      <c r="AR416" s="281"/>
      <c r="AS416" s="281"/>
      <c r="AT416" s="281"/>
      <c r="AU416" s="281"/>
      <c r="AV416" s="281"/>
      <c r="AW416" s="281"/>
      <c r="AX416" s="281"/>
      <c r="AY416" s="281"/>
      <c r="AZ416" s="281"/>
      <c r="BA416" s="281"/>
      <c r="BB416" s="281"/>
      <c r="BC416" s="281"/>
      <c r="BD416" s="281"/>
      <c r="BE416" s="281"/>
      <c r="BF416" s="281"/>
      <c r="BG416" s="281"/>
      <c r="BH416" s="281"/>
      <c r="BI416" s="281"/>
      <c r="BJ416" s="281"/>
      <c r="BK416" s="281"/>
      <c r="BL416" s="281"/>
      <c r="BM416" s="281"/>
      <c r="BN416" s="281"/>
      <c r="BO416" s="281"/>
      <c r="BP416" s="281"/>
      <c r="BQ416" s="281"/>
      <c r="BR416" s="281"/>
      <c r="BS416" s="281"/>
      <c r="BT416" s="281"/>
      <c r="BU416" s="281"/>
      <c r="BV416" s="281"/>
      <c r="BW416" s="281"/>
      <c r="BX416" s="281"/>
      <c r="BY416" s="281"/>
      <c r="BZ416" s="281"/>
      <c r="CA416" s="281"/>
      <c r="CB416" s="281"/>
      <c r="CC416" s="281"/>
      <c r="CD416" s="281"/>
      <c r="CE416" s="281"/>
      <c r="CF416" s="281"/>
      <c r="CG416" s="281"/>
      <c r="CH416" s="281"/>
      <c r="CI416" s="281"/>
      <c r="CJ416" s="281"/>
      <c r="CK416" s="282"/>
      <c r="CL416" s="102" t="s">
        <v>542</v>
      </c>
      <c r="CM416" s="103"/>
      <c r="CN416" s="103"/>
      <c r="CO416" s="103"/>
      <c r="CP416" s="103"/>
      <c r="CQ416" s="103"/>
      <c r="CR416" s="104"/>
      <c r="CS416" s="117"/>
      <c r="CT416" s="103"/>
      <c r="CU416" s="103"/>
      <c r="CV416" s="103"/>
      <c r="CW416" s="103"/>
      <c r="CX416" s="103"/>
      <c r="CY416" s="104"/>
      <c r="CZ416" s="117"/>
      <c r="DA416" s="103"/>
      <c r="DB416" s="103"/>
      <c r="DC416" s="103"/>
      <c r="DD416" s="103"/>
      <c r="DE416" s="103"/>
      <c r="DF416" s="103"/>
      <c r="DG416" s="103"/>
      <c r="DH416" s="103"/>
      <c r="DI416" s="103"/>
      <c r="DJ416" s="103"/>
      <c r="DK416" s="104"/>
      <c r="DL416" s="117"/>
      <c r="DM416" s="103"/>
      <c r="DN416" s="103"/>
      <c r="DO416" s="103"/>
      <c r="DP416" s="103"/>
      <c r="DQ416" s="103"/>
      <c r="DR416" s="103"/>
      <c r="DS416" s="103"/>
      <c r="DT416" s="103"/>
      <c r="DU416" s="103"/>
      <c r="DV416" s="104"/>
      <c r="DW416" s="108"/>
      <c r="DX416" s="109"/>
      <c r="DY416" s="109"/>
      <c r="DZ416" s="109"/>
      <c r="EA416" s="109"/>
      <c r="EB416" s="109"/>
      <c r="EC416" s="109"/>
      <c r="ED416" s="109"/>
      <c r="EE416" s="109"/>
      <c r="EF416" s="118"/>
      <c r="EG416" s="108"/>
      <c r="EH416" s="109"/>
      <c r="EI416" s="109"/>
      <c r="EJ416" s="109"/>
      <c r="EK416" s="109"/>
      <c r="EL416" s="109"/>
      <c r="EM416" s="109"/>
      <c r="EN416" s="109"/>
      <c r="EO416" s="109"/>
      <c r="EP416" s="118"/>
      <c r="EQ416" s="108"/>
      <c r="ER416" s="109"/>
      <c r="ES416" s="109"/>
      <c r="ET416" s="109"/>
      <c r="EU416" s="109"/>
      <c r="EV416" s="109"/>
      <c r="EW416" s="109"/>
      <c r="EX416" s="109"/>
      <c r="EY416" s="109"/>
      <c r="EZ416" s="109"/>
      <c r="FA416" s="126"/>
      <c r="FB416" s="126"/>
      <c r="FC416" s="126"/>
      <c r="FD416" s="126"/>
      <c r="FE416" s="126"/>
    </row>
    <row r="417">
      <c r="A417" s="25"/>
      <c r="B417" s="25"/>
      <c r="C417" s="25"/>
      <c r="D417" s="25"/>
      <c r="E417" s="25"/>
      <c r="F417" s="25"/>
      <c r="G417" s="144"/>
      <c r="H417" s="283"/>
      <c r="I417" s="194"/>
      <c r="J417" s="194"/>
      <c r="K417" s="194"/>
      <c r="L417" s="194"/>
      <c r="M417" s="194"/>
      <c r="N417" s="194"/>
      <c r="O417" s="194"/>
      <c r="P417" s="194"/>
      <c r="Q417" s="194"/>
      <c r="R417" s="194"/>
      <c r="S417" s="194"/>
      <c r="T417" s="194"/>
      <c r="U417" s="194"/>
      <c r="V417" s="194"/>
      <c r="W417" s="194"/>
      <c r="X417" s="194"/>
      <c r="Y417" s="194"/>
      <c r="Z417" s="194"/>
      <c r="AA417" s="194"/>
      <c r="AB417" s="194"/>
      <c r="AC417" s="194"/>
      <c r="AD417" s="194"/>
      <c r="AE417" s="194"/>
      <c r="AF417" s="194"/>
      <c r="AG417" s="194"/>
      <c r="AH417" s="194"/>
      <c r="AI417" s="194"/>
      <c r="AJ417" s="194"/>
      <c r="AK417" s="194"/>
      <c r="AL417" s="194"/>
      <c r="AM417" s="194"/>
      <c r="AN417" s="194"/>
      <c r="AO417" s="194"/>
      <c r="AP417" s="194"/>
      <c r="AQ417" s="194"/>
      <c r="AR417" s="194"/>
      <c r="AS417" s="194"/>
      <c r="AT417" s="194"/>
      <c r="AU417" s="194"/>
      <c r="AV417" s="194"/>
      <c r="AW417" s="194"/>
      <c r="AX417" s="194"/>
      <c r="AY417" s="194"/>
      <c r="AZ417" s="194"/>
      <c r="BA417" s="194"/>
      <c r="BB417" s="194"/>
      <c r="BC417" s="194"/>
      <c r="BD417" s="194"/>
      <c r="BE417" s="194"/>
      <c r="BF417" s="194"/>
      <c r="BG417" s="194"/>
      <c r="BH417" s="194"/>
      <c r="BI417" s="194"/>
      <c r="BJ417" s="194"/>
      <c r="BK417" s="194"/>
      <c r="BL417" s="194"/>
      <c r="BM417" s="194"/>
      <c r="BN417" s="194"/>
      <c r="BO417" s="194"/>
      <c r="BP417" s="194"/>
      <c r="BQ417" s="194"/>
      <c r="BR417" s="194"/>
      <c r="BS417" s="194"/>
      <c r="BT417" s="194"/>
      <c r="BU417" s="194"/>
      <c r="BV417" s="194"/>
      <c r="BW417" s="194"/>
      <c r="BX417" s="194"/>
      <c r="BY417" s="194"/>
      <c r="BZ417" s="194"/>
      <c r="CA417" s="194"/>
      <c r="CB417" s="194"/>
      <c r="CC417" s="194"/>
      <c r="CD417" s="194"/>
      <c r="CE417" s="194"/>
      <c r="CF417" s="194"/>
      <c r="CG417" s="194"/>
      <c r="CH417" s="194"/>
      <c r="CI417" s="194"/>
      <c r="CJ417" s="194"/>
      <c r="CK417" s="194"/>
      <c r="CL417" s="143"/>
      <c r="CM417" s="25"/>
      <c r="CN417" s="25"/>
      <c r="CO417" s="25"/>
      <c r="CP417" s="25"/>
      <c r="CQ417" s="25"/>
      <c r="CR417" s="144"/>
      <c r="CS417" s="242"/>
      <c r="CT417" s="25"/>
      <c r="CU417" s="25"/>
      <c r="CV417" s="25"/>
      <c r="CW417" s="25"/>
      <c r="CX417" s="25"/>
      <c r="CY417" s="144"/>
      <c r="CZ417" s="242"/>
      <c r="DA417" s="25"/>
      <c r="DB417" s="25"/>
      <c r="DC417" s="25"/>
      <c r="DD417" s="25"/>
      <c r="DE417" s="25"/>
      <c r="DF417" s="25"/>
      <c r="DG417" s="25"/>
      <c r="DH417" s="25"/>
      <c r="DI417" s="25"/>
      <c r="DJ417" s="25"/>
      <c r="DK417" s="144"/>
      <c r="DL417" s="242"/>
      <c r="DM417" s="25"/>
      <c r="DN417" s="25"/>
      <c r="DO417" s="25"/>
      <c r="DP417" s="25"/>
      <c r="DQ417" s="25"/>
      <c r="DR417" s="25"/>
      <c r="DS417" s="25"/>
      <c r="DT417" s="25"/>
      <c r="DU417" s="25"/>
      <c r="DV417" s="144"/>
      <c r="DW417" s="81"/>
      <c r="DX417" s="82"/>
      <c r="DY417" s="82"/>
      <c r="DZ417" s="82"/>
      <c r="EA417" s="82"/>
      <c r="EB417" s="82"/>
      <c r="EC417" s="82"/>
      <c r="ED417" s="82"/>
      <c r="EE417" s="82"/>
      <c r="EF417" s="83"/>
      <c r="EG417" s="81"/>
      <c r="EH417" s="82"/>
      <c r="EI417" s="82"/>
      <c r="EJ417" s="82"/>
      <c r="EK417" s="82"/>
      <c r="EL417" s="82"/>
      <c r="EM417" s="82"/>
      <c r="EN417" s="82"/>
      <c r="EO417" s="82"/>
      <c r="EP417" s="83"/>
      <c r="EQ417" s="81"/>
      <c r="ER417" s="82"/>
      <c r="ES417" s="82"/>
      <c r="ET417" s="82"/>
      <c r="EU417" s="82"/>
      <c r="EV417" s="82"/>
      <c r="EW417" s="82"/>
      <c r="EX417" s="82"/>
      <c r="EY417" s="82"/>
      <c r="EZ417" s="82"/>
      <c r="FA417" s="126"/>
      <c r="FB417" s="126"/>
      <c r="FC417" s="126"/>
      <c r="FD417" s="126"/>
      <c r="FE417" s="126"/>
      <c r="FF417" s="8"/>
      <c r="FG417" s="8"/>
      <c r="FH417" s="8"/>
      <c r="FI417" s="8"/>
      <c r="FJ417" s="8"/>
      <c r="FK417" s="8"/>
    </row>
    <row r="418" ht="24" customHeight="1">
      <c r="A418" s="31" t="s">
        <v>51</v>
      </c>
      <c r="B418" s="31"/>
      <c r="C418" s="31"/>
      <c r="D418" s="31"/>
      <c r="E418" s="31"/>
      <c r="F418" s="31"/>
      <c r="G418" s="79"/>
      <c r="H418" s="278" t="s">
        <v>543</v>
      </c>
      <c r="I418" s="279"/>
      <c r="J418" s="279"/>
      <c r="K418" s="279"/>
      <c r="L418" s="279"/>
      <c r="M418" s="279"/>
      <c r="N418" s="279"/>
      <c r="O418" s="279"/>
      <c r="P418" s="279"/>
      <c r="Q418" s="279"/>
      <c r="R418" s="279"/>
      <c r="S418" s="279"/>
      <c r="T418" s="279"/>
      <c r="U418" s="279"/>
      <c r="V418" s="279"/>
      <c r="W418" s="279"/>
      <c r="X418" s="279"/>
      <c r="Y418" s="279"/>
      <c r="Z418" s="279"/>
      <c r="AA418" s="279"/>
      <c r="AB418" s="279"/>
      <c r="AC418" s="279"/>
      <c r="AD418" s="279"/>
      <c r="AE418" s="279"/>
      <c r="AF418" s="279"/>
      <c r="AG418" s="279"/>
      <c r="AH418" s="279"/>
      <c r="AI418" s="279"/>
      <c r="AJ418" s="279"/>
      <c r="AK418" s="279"/>
      <c r="AL418" s="279"/>
      <c r="AM418" s="279"/>
      <c r="AN418" s="279"/>
      <c r="AO418" s="279"/>
      <c r="AP418" s="279"/>
      <c r="AQ418" s="279"/>
      <c r="AR418" s="279"/>
      <c r="AS418" s="279"/>
      <c r="AT418" s="279"/>
      <c r="AU418" s="279"/>
      <c r="AV418" s="279"/>
      <c r="AW418" s="279"/>
      <c r="AX418" s="279"/>
      <c r="AY418" s="279"/>
      <c r="AZ418" s="279"/>
      <c r="BA418" s="279"/>
      <c r="BB418" s="279"/>
      <c r="BC418" s="279"/>
      <c r="BD418" s="279"/>
      <c r="BE418" s="279"/>
      <c r="BF418" s="279"/>
      <c r="BG418" s="279"/>
      <c r="BH418" s="279"/>
      <c r="BI418" s="279"/>
      <c r="BJ418" s="279"/>
      <c r="BK418" s="279"/>
      <c r="BL418" s="279"/>
      <c r="BM418" s="279"/>
      <c r="BN418" s="279"/>
      <c r="BO418" s="279"/>
      <c r="BP418" s="279"/>
      <c r="BQ418" s="279"/>
      <c r="BR418" s="279"/>
      <c r="BS418" s="279"/>
      <c r="BT418" s="279"/>
      <c r="BU418" s="279"/>
      <c r="BV418" s="279"/>
      <c r="BW418" s="279"/>
      <c r="BX418" s="279"/>
      <c r="BY418" s="279"/>
      <c r="BZ418" s="279"/>
      <c r="CA418" s="279"/>
      <c r="CB418" s="279"/>
      <c r="CC418" s="279"/>
      <c r="CD418" s="279"/>
      <c r="CE418" s="279"/>
      <c r="CF418" s="279"/>
      <c r="CG418" s="279"/>
      <c r="CH418" s="279"/>
      <c r="CI418" s="279"/>
      <c r="CJ418" s="279"/>
      <c r="CK418" s="279"/>
      <c r="CL418" s="30" t="s">
        <v>544</v>
      </c>
      <c r="CM418" s="31"/>
      <c r="CN418" s="31"/>
      <c r="CO418" s="31"/>
      <c r="CP418" s="31"/>
      <c r="CQ418" s="31"/>
      <c r="CR418" s="79"/>
      <c r="CS418" s="80" t="s">
        <v>59</v>
      </c>
      <c r="CT418" s="31"/>
      <c r="CU418" s="31"/>
      <c r="CV418" s="31"/>
      <c r="CW418" s="31"/>
      <c r="CX418" s="31"/>
      <c r="CY418" s="79"/>
      <c r="CZ418" s="80"/>
      <c r="DA418" s="31"/>
      <c r="DB418" s="31"/>
      <c r="DC418" s="31"/>
      <c r="DD418" s="31"/>
      <c r="DE418" s="31"/>
      <c r="DF418" s="31"/>
      <c r="DG418" s="31"/>
      <c r="DH418" s="31"/>
      <c r="DI418" s="31"/>
      <c r="DJ418" s="31"/>
      <c r="DK418" s="79"/>
      <c r="DL418" s="80"/>
      <c r="DM418" s="31"/>
      <c r="DN418" s="31"/>
      <c r="DO418" s="31"/>
      <c r="DP418" s="31"/>
      <c r="DQ418" s="31"/>
      <c r="DR418" s="31"/>
      <c r="DS418" s="31"/>
      <c r="DT418" s="31"/>
      <c r="DU418" s="31"/>
      <c r="DV418" s="79"/>
      <c r="DW418" s="105">
        <f>DW373-DW415</f>
        <v>5217044.5699999919</v>
      </c>
      <c r="DX418" s="89"/>
      <c r="DY418" s="89"/>
      <c r="DZ418" s="89"/>
      <c r="EA418" s="89"/>
      <c r="EB418" s="89"/>
      <c r="EC418" s="89"/>
      <c r="ED418" s="89"/>
      <c r="EE418" s="89"/>
      <c r="EF418" s="114"/>
      <c r="EG418" s="88">
        <v>5169161.9999999925</v>
      </c>
      <c r="EH418" s="89"/>
      <c r="EI418" s="89"/>
      <c r="EJ418" s="89"/>
      <c r="EK418" s="89"/>
      <c r="EL418" s="89"/>
      <c r="EM418" s="89"/>
      <c r="EN418" s="89"/>
      <c r="EO418" s="89"/>
      <c r="EP418" s="114"/>
      <c r="EQ418" s="88">
        <v>5169161.9999999925</v>
      </c>
      <c r="ER418" s="89"/>
      <c r="ES418" s="89"/>
      <c r="ET418" s="89"/>
      <c r="EU418" s="89"/>
      <c r="EV418" s="89"/>
      <c r="EW418" s="89"/>
      <c r="EX418" s="89"/>
      <c r="EY418" s="89"/>
      <c r="EZ418" s="89"/>
      <c r="FA418" s="126"/>
      <c r="FB418" s="126"/>
      <c r="FC418" s="126"/>
      <c r="FD418" s="126"/>
      <c r="FE418" s="126"/>
    </row>
    <row r="419">
      <c r="A419" s="103"/>
      <c r="B419" s="103"/>
      <c r="C419" s="103"/>
      <c r="D419" s="103"/>
      <c r="E419" s="103"/>
      <c r="F419" s="103"/>
      <c r="G419" s="104"/>
      <c r="H419" s="280" t="s">
        <v>541</v>
      </c>
      <c r="I419" s="281"/>
      <c r="J419" s="281"/>
      <c r="K419" s="281"/>
      <c r="L419" s="281"/>
      <c r="M419" s="281"/>
      <c r="N419" s="281"/>
      <c r="O419" s="281"/>
      <c r="P419" s="281"/>
      <c r="Q419" s="281"/>
      <c r="R419" s="281"/>
      <c r="S419" s="281"/>
      <c r="T419" s="281"/>
      <c r="U419" s="281"/>
      <c r="V419" s="281"/>
      <c r="W419" s="281"/>
      <c r="X419" s="281"/>
      <c r="Y419" s="281"/>
      <c r="Z419" s="281"/>
      <c r="AA419" s="281"/>
      <c r="AB419" s="281"/>
      <c r="AC419" s="281"/>
      <c r="AD419" s="281"/>
      <c r="AE419" s="281"/>
      <c r="AF419" s="281"/>
      <c r="AG419" s="281"/>
      <c r="AH419" s="281"/>
      <c r="AI419" s="281"/>
      <c r="AJ419" s="281"/>
      <c r="AK419" s="281"/>
      <c r="AL419" s="281"/>
      <c r="AM419" s="281"/>
      <c r="AN419" s="281"/>
      <c r="AO419" s="281"/>
      <c r="AP419" s="281"/>
      <c r="AQ419" s="281"/>
      <c r="AR419" s="281"/>
      <c r="AS419" s="281"/>
      <c r="AT419" s="281"/>
      <c r="AU419" s="281"/>
      <c r="AV419" s="281"/>
      <c r="AW419" s="281"/>
      <c r="AX419" s="281"/>
      <c r="AY419" s="281"/>
      <c r="AZ419" s="281"/>
      <c r="BA419" s="281"/>
      <c r="BB419" s="281"/>
      <c r="BC419" s="281"/>
      <c r="BD419" s="281"/>
      <c r="BE419" s="281"/>
      <c r="BF419" s="281"/>
      <c r="BG419" s="281"/>
      <c r="BH419" s="281"/>
      <c r="BI419" s="281"/>
      <c r="BJ419" s="281"/>
      <c r="BK419" s="281"/>
      <c r="BL419" s="281"/>
      <c r="BM419" s="281"/>
      <c r="BN419" s="281"/>
      <c r="BO419" s="281"/>
      <c r="BP419" s="281"/>
      <c r="BQ419" s="281"/>
      <c r="BR419" s="281"/>
      <c r="BS419" s="281"/>
      <c r="BT419" s="281"/>
      <c r="BU419" s="281"/>
      <c r="BV419" s="281"/>
      <c r="BW419" s="281"/>
      <c r="BX419" s="281"/>
      <c r="BY419" s="281"/>
      <c r="BZ419" s="281"/>
      <c r="CA419" s="281"/>
      <c r="CB419" s="281"/>
      <c r="CC419" s="281"/>
      <c r="CD419" s="281"/>
      <c r="CE419" s="281"/>
      <c r="CF419" s="281"/>
      <c r="CG419" s="281"/>
      <c r="CH419" s="281"/>
      <c r="CI419" s="281"/>
      <c r="CJ419" s="281"/>
      <c r="CK419" s="282"/>
      <c r="CL419" s="102" t="s">
        <v>545</v>
      </c>
      <c r="CM419" s="103"/>
      <c r="CN419" s="103"/>
      <c r="CO419" s="103"/>
      <c r="CP419" s="103"/>
      <c r="CQ419" s="103"/>
      <c r="CR419" s="104"/>
      <c r="CS419" s="117"/>
      <c r="CT419" s="103"/>
      <c r="CU419" s="103"/>
      <c r="CV419" s="103"/>
      <c r="CW419" s="103"/>
      <c r="CX419" s="103"/>
      <c r="CY419" s="104"/>
      <c r="CZ419" s="117"/>
      <c r="DA419" s="103"/>
      <c r="DB419" s="103"/>
      <c r="DC419" s="103"/>
      <c r="DD419" s="103"/>
      <c r="DE419" s="103"/>
      <c r="DF419" s="103"/>
      <c r="DG419" s="103"/>
      <c r="DH419" s="103"/>
      <c r="DI419" s="103"/>
      <c r="DJ419" s="103"/>
      <c r="DK419" s="104"/>
      <c r="DL419" s="117"/>
      <c r="DM419" s="103"/>
      <c r="DN419" s="103"/>
      <c r="DO419" s="103"/>
      <c r="DP419" s="103"/>
      <c r="DQ419" s="103"/>
      <c r="DR419" s="103"/>
      <c r="DS419" s="103"/>
      <c r="DT419" s="103"/>
      <c r="DU419" s="103"/>
      <c r="DV419" s="104"/>
      <c r="DW419" s="108"/>
      <c r="DX419" s="109"/>
      <c r="DY419" s="109"/>
      <c r="DZ419" s="109"/>
      <c r="EA419" s="109"/>
      <c r="EB419" s="109"/>
      <c r="EC419" s="109"/>
      <c r="ED419" s="109"/>
      <c r="EE419" s="109"/>
      <c r="EF419" s="118"/>
      <c r="EG419" s="108"/>
      <c r="EH419" s="109"/>
      <c r="EI419" s="109"/>
      <c r="EJ419" s="109"/>
      <c r="EK419" s="109"/>
      <c r="EL419" s="109"/>
      <c r="EM419" s="109"/>
      <c r="EN419" s="109"/>
      <c r="EO419" s="109"/>
      <c r="EP419" s="118"/>
      <c r="EQ419" s="108"/>
      <c r="ER419" s="109"/>
      <c r="ES419" s="109"/>
      <c r="ET419" s="109"/>
      <c r="EU419" s="109"/>
      <c r="EV419" s="109"/>
      <c r="EW419" s="109"/>
      <c r="EX419" s="109"/>
      <c r="EY419" s="109"/>
      <c r="EZ419" s="109"/>
      <c r="FA419" s="126"/>
      <c r="FB419" s="126"/>
      <c r="FC419" s="126"/>
      <c r="FD419" s="126"/>
      <c r="FE419" s="126"/>
    </row>
    <row r="420" ht="12">
      <c r="A420" s="25"/>
      <c r="B420" s="25"/>
      <c r="C420" s="25"/>
      <c r="D420" s="25"/>
      <c r="E420" s="25"/>
      <c r="F420" s="25"/>
      <c r="G420" s="144"/>
      <c r="H420" s="283"/>
      <c r="I420" s="194"/>
      <c r="J420" s="194"/>
      <c r="K420" s="194"/>
      <c r="L420" s="194"/>
      <c r="M420" s="194"/>
      <c r="N420" s="194"/>
      <c r="O420" s="194"/>
      <c r="P420" s="194"/>
      <c r="Q420" s="194"/>
      <c r="R420" s="194"/>
      <c r="S420" s="194"/>
      <c r="T420" s="194"/>
      <c r="U420" s="194"/>
      <c r="V420" s="194"/>
      <c r="W420" s="194"/>
      <c r="X420" s="194"/>
      <c r="Y420" s="194"/>
      <c r="Z420" s="194"/>
      <c r="AA420" s="194"/>
      <c r="AB420" s="194"/>
      <c r="AC420" s="194"/>
      <c r="AD420" s="194"/>
      <c r="AE420" s="194"/>
      <c r="AF420" s="194"/>
      <c r="AG420" s="194"/>
      <c r="AH420" s="194"/>
      <c r="AI420" s="194"/>
      <c r="AJ420" s="194"/>
      <c r="AK420" s="194"/>
      <c r="AL420" s="194"/>
      <c r="AM420" s="194"/>
      <c r="AN420" s="194"/>
      <c r="AO420" s="194"/>
      <c r="AP420" s="194"/>
      <c r="AQ420" s="194"/>
      <c r="AR420" s="194"/>
      <c r="AS420" s="194"/>
      <c r="AT420" s="194"/>
      <c r="AU420" s="194"/>
      <c r="AV420" s="194"/>
      <c r="AW420" s="194"/>
      <c r="AX420" s="194"/>
      <c r="AY420" s="194"/>
      <c r="AZ420" s="194"/>
      <c r="BA420" s="194"/>
      <c r="BB420" s="194"/>
      <c r="BC420" s="194"/>
      <c r="BD420" s="194"/>
      <c r="BE420" s="194"/>
      <c r="BF420" s="194"/>
      <c r="BG420" s="194"/>
      <c r="BH420" s="194"/>
      <c r="BI420" s="194"/>
      <c r="BJ420" s="194"/>
      <c r="BK420" s="194"/>
      <c r="BL420" s="194"/>
      <c r="BM420" s="194"/>
      <c r="BN420" s="194"/>
      <c r="BO420" s="194"/>
      <c r="BP420" s="194"/>
      <c r="BQ420" s="194"/>
      <c r="BR420" s="194"/>
      <c r="BS420" s="194"/>
      <c r="BT420" s="194"/>
      <c r="BU420" s="194"/>
      <c r="BV420" s="194"/>
      <c r="BW420" s="194"/>
      <c r="BX420" s="194"/>
      <c r="BY420" s="194"/>
      <c r="BZ420" s="194"/>
      <c r="CA420" s="194"/>
      <c r="CB420" s="194"/>
      <c r="CC420" s="194"/>
      <c r="CD420" s="194"/>
      <c r="CE420" s="194"/>
      <c r="CF420" s="194"/>
      <c r="CG420" s="194"/>
      <c r="CH420" s="194"/>
      <c r="CI420" s="194"/>
      <c r="CJ420" s="194"/>
      <c r="CK420" s="194"/>
      <c r="CL420" s="284"/>
      <c r="CM420" s="285"/>
      <c r="CN420" s="285"/>
      <c r="CO420" s="285"/>
      <c r="CP420" s="285"/>
      <c r="CQ420" s="285"/>
      <c r="CR420" s="286"/>
      <c r="CS420" s="287"/>
      <c r="CT420" s="285"/>
      <c r="CU420" s="285"/>
      <c r="CV420" s="285"/>
      <c r="CW420" s="285"/>
      <c r="CX420" s="285"/>
      <c r="CY420" s="286"/>
      <c r="CZ420" s="287"/>
      <c r="DA420" s="285"/>
      <c r="DB420" s="285"/>
      <c r="DC420" s="285"/>
      <c r="DD420" s="285"/>
      <c r="DE420" s="285"/>
      <c r="DF420" s="285"/>
      <c r="DG420" s="285"/>
      <c r="DH420" s="285"/>
      <c r="DI420" s="285"/>
      <c r="DJ420" s="285"/>
      <c r="DK420" s="286"/>
      <c r="DL420" s="287"/>
      <c r="DM420" s="285"/>
      <c r="DN420" s="285"/>
      <c r="DO420" s="285"/>
      <c r="DP420" s="285"/>
      <c r="DQ420" s="285"/>
      <c r="DR420" s="285"/>
      <c r="DS420" s="285"/>
      <c r="DT420" s="285"/>
      <c r="DU420" s="285"/>
      <c r="DV420" s="286"/>
      <c r="DW420" s="288"/>
      <c r="DX420" s="289"/>
      <c r="DY420" s="289"/>
      <c r="DZ420" s="289"/>
      <c r="EA420" s="289"/>
      <c r="EB420" s="289"/>
      <c r="EC420" s="289"/>
      <c r="ED420" s="289"/>
      <c r="EE420" s="289"/>
      <c r="EF420" s="290"/>
      <c r="EG420" s="288"/>
      <c r="EH420" s="289"/>
      <c r="EI420" s="289"/>
      <c r="EJ420" s="289"/>
      <c r="EK420" s="289"/>
      <c r="EL420" s="289"/>
      <c r="EM420" s="289"/>
      <c r="EN420" s="289"/>
      <c r="EO420" s="289"/>
      <c r="EP420" s="290"/>
      <c r="EQ420" s="288"/>
      <c r="ER420" s="289"/>
      <c r="ES420" s="289"/>
      <c r="ET420" s="289"/>
      <c r="EU420" s="289"/>
      <c r="EV420" s="289"/>
      <c r="EW420" s="289"/>
      <c r="EX420" s="289"/>
      <c r="EY420" s="289"/>
      <c r="EZ420" s="289"/>
      <c r="FA420" s="126"/>
      <c r="FB420" s="126"/>
      <c r="FC420" s="126"/>
      <c r="FD420" s="126"/>
      <c r="FE420" s="126"/>
    </row>
    <row r="421">
      <c r="FA421" s="1"/>
      <c r="FB421" s="1"/>
      <c r="FC421" s="1"/>
      <c r="FD421" s="1"/>
      <c r="FE421" s="1"/>
    </row>
    <row r="422">
      <c r="I422" s="1" t="s">
        <v>546</v>
      </c>
      <c r="FA422" s="1"/>
      <c r="FB422" s="1"/>
      <c r="FC422" s="1"/>
      <c r="FD422" s="1"/>
      <c r="FE422" s="1"/>
    </row>
    <row r="423" ht="60.75" customHeight="1">
      <c r="I423" s="1" t="s">
        <v>547</v>
      </c>
      <c r="AQ423" s="82" t="s">
        <v>548</v>
      </c>
      <c r="AR423" s="82"/>
      <c r="AS423" s="82"/>
      <c r="AT423" s="82"/>
      <c r="AU423" s="82"/>
      <c r="AV423" s="82"/>
      <c r="AW423" s="82"/>
      <c r="AX423" s="82"/>
      <c r="AY423" s="82"/>
      <c r="AZ423" s="82"/>
      <c r="BA423" s="82"/>
      <c r="BB423" s="82"/>
      <c r="BC423" s="82"/>
      <c r="BD423" s="82"/>
      <c r="BE423" s="82"/>
      <c r="BF423" s="82"/>
      <c r="BG423" s="82"/>
      <c r="BH423" s="82"/>
      <c r="BK423" s="82"/>
      <c r="BL423" s="82"/>
      <c r="BM423" s="82"/>
      <c r="BN423" s="82"/>
      <c r="BO423" s="82"/>
      <c r="BP423" s="82"/>
      <c r="BQ423" s="82"/>
      <c r="BR423" s="82"/>
      <c r="BS423" s="82"/>
      <c r="BT423" s="82"/>
      <c r="BU423" s="82"/>
      <c r="BV423" s="82"/>
      <c r="BY423" s="82" t="s">
        <v>549</v>
      </c>
      <c r="BZ423" s="82"/>
      <c r="CA423" s="82"/>
      <c r="CB423" s="82"/>
      <c r="CC423" s="82"/>
      <c r="CD423" s="82"/>
      <c r="CE423" s="82"/>
      <c r="CF423" s="82"/>
      <c r="CG423" s="82"/>
      <c r="CH423" s="82"/>
      <c r="CI423" s="82"/>
      <c r="CJ423" s="82"/>
      <c r="CK423" s="82"/>
      <c r="CL423" s="82"/>
      <c r="CM423" s="82"/>
      <c r="CN423" s="82"/>
      <c r="CO423" s="82"/>
      <c r="CP423" s="82"/>
      <c r="CQ423" s="82"/>
      <c r="CR423" s="82"/>
      <c r="FF423" s="8"/>
      <c r="FG423" s="8"/>
      <c r="FH423" s="8"/>
      <c r="FI423" s="8"/>
      <c r="FJ423" s="8"/>
      <c r="FK423" s="8"/>
    </row>
    <row r="424" ht="3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9" t="s">
        <v>550</v>
      </c>
      <c r="AR424" s="9"/>
      <c r="AS424" s="9"/>
      <c r="AT424" s="9"/>
      <c r="AU424" s="9"/>
      <c r="AV424" s="9"/>
      <c r="AW424" s="9"/>
      <c r="AX424" s="9"/>
      <c r="AY424" s="9"/>
      <c r="AZ424" s="9"/>
      <c r="BA424" s="9"/>
      <c r="BB424" s="9"/>
      <c r="BC424" s="9"/>
      <c r="BD424" s="9"/>
      <c r="BE424" s="9"/>
      <c r="BF424" s="9"/>
      <c r="BG424" s="9"/>
      <c r="BH424" s="9"/>
      <c r="BI424" s="8"/>
      <c r="BJ424" s="8"/>
      <c r="BK424" s="9" t="s">
        <v>4</v>
      </c>
      <c r="BL424" s="9"/>
      <c r="BM424" s="9"/>
      <c r="BN424" s="9"/>
      <c r="BO424" s="9"/>
      <c r="BP424" s="9"/>
      <c r="BQ424" s="9"/>
      <c r="BR424" s="9"/>
      <c r="BS424" s="9"/>
      <c r="BT424" s="9"/>
      <c r="BU424" s="9"/>
      <c r="BV424" s="9"/>
      <c r="BW424" s="8"/>
      <c r="BX424" s="8"/>
      <c r="BY424" s="9" t="s">
        <v>5</v>
      </c>
      <c r="BZ424" s="9"/>
      <c r="CA424" s="9"/>
      <c r="CB424" s="9"/>
      <c r="CC424" s="9"/>
      <c r="CD424" s="9"/>
      <c r="CE424" s="9"/>
      <c r="CF424" s="9"/>
      <c r="CG424" s="9"/>
      <c r="CH424" s="9"/>
      <c r="CI424" s="9"/>
      <c r="CJ424" s="9"/>
      <c r="CK424" s="9"/>
      <c r="CL424" s="9"/>
      <c r="CM424" s="9"/>
      <c r="CN424" s="9"/>
      <c r="CO424" s="9"/>
      <c r="CP424" s="9"/>
      <c r="CQ424" s="9"/>
      <c r="CR424" s="9"/>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row>
    <row r="425">
      <c r="I425" s="1" t="s">
        <v>551</v>
      </c>
      <c r="AM425" s="82" t="s">
        <v>552</v>
      </c>
      <c r="AN425" s="82"/>
      <c r="AO425" s="82"/>
      <c r="AP425" s="82"/>
      <c r="AQ425" s="82"/>
      <c r="AR425" s="82"/>
      <c r="AS425" s="82"/>
      <c r="AT425" s="82"/>
      <c r="AU425" s="82"/>
      <c r="AV425" s="82"/>
      <c r="AW425" s="82"/>
      <c r="AX425" s="82"/>
      <c r="AY425" s="82"/>
      <c r="AZ425" s="82"/>
      <c r="BA425" s="82"/>
      <c r="BB425" s="82"/>
      <c r="BC425" s="82"/>
      <c r="BD425" s="82"/>
      <c r="BG425" s="82" t="s">
        <v>553</v>
      </c>
      <c r="BH425" s="82"/>
      <c r="BI425" s="82"/>
      <c r="BJ425" s="82"/>
      <c r="BK425" s="82"/>
      <c r="BL425" s="82"/>
      <c r="BM425" s="82"/>
      <c r="BN425" s="82"/>
      <c r="BO425" s="82"/>
      <c r="BP425" s="82"/>
      <c r="BQ425" s="82"/>
      <c r="BR425" s="82"/>
      <c r="BS425" s="82"/>
      <c r="BT425" s="82"/>
      <c r="BU425" s="82"/>
      <c r="BV425" s="82"/>
      <c r="BW425" s="82"/>
      <c r="BX425" s="82"/>
      <c r="CA425" s="25" t="s">
        <v>554</v>
      </c>
      <c r="CB425" s="25"/>
      <c r="CC425" s="25"/>
      <c r="CD425" s="25"/>
      <c r="CE425" s="25"/>
      <c r="CF425" s="25"/>
      <c r="CG425" s="25"/>
      <c r="CH425" s="25"/>
      <c r="CI425" s="25"/>
      <c r="CJ425" s="25"/>
      <c r="CK425" s="25"/>
      <c r="CL425" s="25"/>
      <c r="CM425" s="25"/>
      <c r="CN425" s="25"/>
      <c r="CO425" s="25"/>
      <c r="CP425" s="25"/>
      <c r="CQ425" s="25"/>
      <c r="CR425" s="25"/>
    </row>
    <row r="426">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9" t="s">
        <v>550</v>
      </c>
      <c r="AN426" s="9"/>
      <c r="AO426" s="9"/>
      <c r="AP426" s="9"/>
      <c r="AQ426" s="9"/>
      <c r="AR426" s="9"/>
      <c r="AS426" s="9"/>
      <c r="AT426" s="9"/>
      <c r="AU426" s="9"/>
      <c r="AV426" s="9"/>
      <c r="AW426" s="9"/>
      <c r="AX426" s="9"/>
      <c r="AY426" s="9"/>
      <c r="AZ426" s="9"/>
      <c r="BA426" s="9"/>
      <c r="BB426" s="9"/>
      <c r="BC426" s="9"/>
      <c r="BD426" s="9"/>
      <c r="BE426" s="8"/>
      <c r="BF426" s="8"/>
      <c r="BG426" s="9" t="s">
        <v>555</v>
      </c>
      <c r="BH426" s="9"/>
      <c r="BI426" s="9"/>
      <c r="BJ426" s="9"/>
      <c r="BK426" s="9"/>
      <c r="BL426" s="9"/>
      <c r="BM426" s="9"/>
      <c r="BN426" s="9"/>
      <c r="BO426" s="9"/>
      <c r="BP426" s="9"/>
      <c r="BQ426" s="9"/>
      <c r="BR426" s="9"/>
      <c r="BS426" s="9"/>
      <c r="BT426" s="9"/>
      <c r="BU426" s="9"/>
      <c r="BV426" s="9"/>
      <c r="BW426" s="9"/>
      <c r="BX426" s="9"/>
      <c r="BY426" s="8"/>
      <c r="BZ426" s="8"/>
      <c r="CA426" s="9" t="s">
        <v>556</v>
      </c>
      <c r="CB426" s="9"/>
      <c r="CC426" s="9"/>
      <c r="CD426" s="9"/>
      <c r="CE426" s="9"/>
      <c r="CF426" s="9"/>
      <c r="CG426" s="9"/>
      <c r="CH426" s="9"/>
      <c r="CI426" s="9"/>
      <c r="CJ426" s="9"/>
      <c r="CK426" s="9"/>
      <c r="CL426" s="9"/>
      <c r="CM426" s="9"/>
      <c r="CN426" s="9"/>
      <c r="CO426" s="9"/>
      <c r="CP426" s="9"/>
      <c r="CQ426" s="9"/>
      <c r="CR426" s="9"/>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row>
    <row r="427">
      <c r="I427" s="24" t="s">
        <v>6</v>
      </c>
      <c r="J427" s="24"/>
      <c r="K427" s="25"/>
      <c r="L427" s="25"/>
      <c r="M427" s="25"/>
      <c r="N427" s="1" t="s">
        <v>6</v>
      </c>
      <c r="O427" s="1"/>
      <c r="Q427" s="25"/>
      <c r="R427" s="25"/>
      <c r="S427" s="25"/>
      <c r="T427" s="25"/>
      <c r="U427" s="25"/>
      <c r="V427" s="25"/>
      <c r="W427" s="25"/>
      <c r="X427" s="25"/>
      <c r="Y427" s="25"/>
      <c r="Z427" s="25"/>
      <c r="AA427" s="25"/>
      <c r="AB427" s="25"/>
      <c r="AC427" s="25"/>
      <c r="AD427" s="25"/>
      <c r="AE427" s="25"/>
      <c r="AF427" s="24">
        <v>20</v>
      </c>
      <c r="AG427" s="24"/>
      <c r="AH427" s="24"/>
      <c r="AI427" s="26"/>
      <c r="AJ427" s="26"/>
      <c r="AK427" s="26"/>
      <c r="AL427" s="1" t="s">
        <v>7</v>
      </c>
      <c r="AM427" s="1"/>
      <c r="AN427" s="1"/>
    </row>
    <row r="428" ht="12"/>
    <row r="429">
      <c r="A429" s="291"/>
      <c r="B429" s="291"/>
      <c r="C429" s="291"/>
      <c r="D429" s="291"/>
      <c r="E429" s="291"/>
      <c r="F429" s="291"/>
      <c r="G429" s="291"/>
      <c r="H429" s="291"/>
      <c r="I429" s="291"/>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c r="AJ429" s="291"/>
      <c r="AK429" s="291"/>
      <c r="AL429" s="291"/>
      <c r="AM429" s="291"/>
      <c r="AN429" s="291"/>
      <c r="AO429" s="291"/>
      <c r="AP429" s="291"/>
      <c r="AQ429" s="291"/>
      <c r="AR429" s="291"/>
      <c r="AS429" s="291"/>
      <c r="AT429" s="291"/>
      <c r="AU429" s="291"/>
      <c r="AV429" s="291"/>
      <c r="AW429" s="291"/>
      <c r="AX429" s="291"/>
      <c r="AY429" s="291"/>
      <c r="AZ429" s="291"/>
      <c r="BA429" s="291"/>
      <c r="BB429" s="291"/>
      <c r="BC429" s="291"/>
      <c r="BD429" s="291"/>
      <c r="BE429" s="291"/>
      <c r="BF429" s="291"/>
      <c r="BG429" s="291"/>
      <c r="BH429" s="291"/>
      <c r="BI429" s="291"/>
      <c r="BJ429" s="291"/>
      <c r="BK429" s="291"/>
      <c r="BL429" s="291"/>
      <c r="BM429" s="291"/>
      <c r="BN429" s="291"/>
      <c r="BO429" s="291"/>
      <c r="BP429" s="291"/>
      <c r="BQ429" s="291"/>
      <c r="BR429" s="291"/>
      <c r="BS429" s="291"/>
      <c r="BT429" s="291"/>
      <c r="BU429" s="291"/>
      <c r="BV429" s="291"/>
      <c r="BW429" s="291"/>
      <c r="BX429" s="291"/>
      <c r="BY429" s="291"/>
      <c r="BZ429" s="291"/>
      <c r="CA429" s="291"/>
      <c r="CB429" s="291"/>
      <c r="CC429" s="291"/>
      <c r="CD429" s="291"/>
      <c r="CE429" s="291"/>
      <c r="CF429" s="291"/>
      <c r="CG429" s="291"/>
      <c r="CH429" s="291"/>
      <c r="CI429" s="291"/>
      <c r="CJ429" s="291"/>
      <c r="CK429" s="291"/>
      <c r="CL429" s="291"/>
      <c r="CM429" s="292"/>
    </row>
    <row r="430" ht="11.25" customHeight="1">
      <c r="A430" s="293" t="s">
        <v>557</v>
      </c>
      <c r="CM430" s="294"/>
    </row>
    <row r="431" ht="11.25" customHeight="1">
      <c r="A431" s="295"/>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c r="AZ431" s="82"/>
      <c r="BA431" s="82"/>
      <c r="BB431" s="82"/>
      <c r="BC431" s="82"/>
      <c r="BD431" s="82"/>
      <c r="BE431" s="82"/>
      <c r="BF431" s="82"/>
      <c r="BG431" s="82"/>
      <c r="BH431" s="82"/>
      <c r="BI431" s="82"/>
      <c r="BJ431" s="82"/>
      <c r="BK431" s="82"/>
      <c r="BL431" s="82"/>
      <c r="BM431" s="82"/>
      <c r="BN431" s="82"/>
      <c r="BO431" s="82"/>
      <c r="BP431" s="82"/>
      <c r="BQ431" s="82"/>
      <c r="BR431" s="82"/>
      <c r="BS431" s="82"/>
      <c r="BT431" s="82"/>
      <c r="BU431" s="82"/>
      <c r="BV431" s="82"/>
      <c r="BW431" s="82"/>
      <c r="BX431" s="82"/>
      <c r="BY431" s="82"/>
      <c r="BZ431" s="82"/>
      <c r="CA431" s="82"/>
      <c r="CB431" s="82"/>
      <c r="CC431" s="82"/>
      <c r="CD431" s="82"/>
      <c r="CE431" s="82"/>
      <c r="CF431" s="82"/>
      <c r="CG431" s="82"/>
      <c r="CH431" s="82"/>
      <c r="CI431" s="82"/>
      <c r="CJ431" s="82"/>
      <c r="CK431" s="82"/>
      <c r="CL431" s="82"/>
      <c r="CM431" s="296"/>
      <c r="FF431" s="4"/>
      <c r="FG431" s="4"/>
      <c r="FH431" s="4"/>
      <c r="FI431" s="4"/>
      <c r="FJ431" s="4"/>
      <c r="FK431" s="4"/>
    </row>
    <row r="432" ht="11.25" customHeight="1">
      <c r="A432" s="297" t="s">
        <v>558</v>
      </c>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29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207"/>
      <c r="FG432" s="207"/>
      <c r="FH432" s="207"/>
      <c r="FI432" s="207"/>
      <c r="FJ432" s="207"/>
      <c r="FK432" s="207"/>
    </row>
    <row r="433" ht="7.5" customHeight="1">
      <c r="A433" s="299"/>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c r="CF433" s="10"/>
      <c r="CG433" s="10"/>
      <c r="CH433" s="10"/>
      <c r="CI433" s="10"/>
      <c r="CJ433" s="10"/>
      <c r="CK433" s="10"/>
      <c r="CL433" s="10"/>
      <c r="CM433" s="300"/>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207"/>
      <c r="FG433" s="207"/>
      <c r="FH433" s="207"/>
      <c r="FI433" s="207"/>
      <c r="FJ433" s="207"/>
      <c r="FK433" s="207"/>
    </row>
    <row r="434" ht="12" hidden="1">
      <c r="A434" s="295"/>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AH434" s="82"/>
      <c r="AI434" s="82"/>
      <c r="AJ434" s="82"/>
      <c r="AK434" s="82"/>
      <c r="AL434" s="82"/>
      <c r="AM434" s="82"/>
      <c r="AN434" s="82"/>
      <c r="AO434" s="82"/>
      <c r="AP434" s="82"/>
      <c r="AQ434" s="82"/>
      <c r="AR434" s="82"/>
      <c r="AS434" s="82"/>
      <c r="AT434" s="82"/>
      <c r="AU434" s="82"/>
      <c r="AV434" s="82"/>
      <c r="AW434" s="82"/>
      <c r="AX434" s="82"/>
      <c r="AY434" s="82"/>
      <c r="AZ434" s="82"/>
      <c r="BA434" s="82"/>
      <c r="BB434" s="82"/>
      <c r="BC434" s="82"/>
      <c r="BD434" s="82"/>
      <c r="BE434" s="82"/>
      <c r="BF434" s="82"/>
      <c r="BG434" s="82"/>
      <c r="BH434" s="82"/>
      <c r="BI434" s="82"/>
      <c r="BJ434" s="82"/>
      <c r="BK434" s="82"/>
      <c r="BL434" s="82"/>
      <c r="BM434" s="82"/>
      <c r="BN434" s="82"/>
      <c r="BO434" s="82"/>
      <c r="BP434" s="82"/>
      <c r="BQ434" s="82"/>
      <c r="BR434" s="82"/>
      <c r="BS434" s="82"/>
      <c r="BT434" s="82"/>
      <c r="BU434" s="82"/>
      <c r="BV434" s="82"/>
      <c r="BW434" s="82"/>
      <c r="BX434" s="82"/>
      <c r="BY434" s="82"/>
      <c r="BZ434" s="82"/>
      <c r="CA434" s="82"/>
      <c r="CB434" s="82"/>
      <c r="CC434" s="82"/>
      <c r="CD434" s="82"/>
      <c r="CE434" s="82"/>
      <c r="CF434" s="82"/>
      <c r="CG434" s="82"/>
      <c r="CH434" s="82"/>
      <c r="CI434" s="82"/>
      <c r="CJ434" s="82"/>
      <c r="CK434" s="82"/>
      <c r="CL434" s="82"/>
      <c r="CM434" s="296"/>
      <c r="FF434" s="301"/>
      <c r="FG434" s="301"/>
      <c r="FH434" s="301"/>
      <c r="FI434" s="301"/>
      <c r="FJ434" s="301"/>
      <c r="FK434" s="301"/>
    </row>
    <row r="435" ht="12" hidden="1">
      <c r="A435" s="297" t="s">
        <v>4</v>
      </c>
      <c r="B435" s="9"/>
      <c r="C435" s="9"/>
      <c r="D435" s="9"/>
      <c r="E435" s="9"/>
      <c r="F435" s="9"/>
      <c r="G435" s="9"/>
      <c r="H435" s="9"/>
      <c r="I435" s="9"/>
      <c r="J435" s="9"/>
      <c r="K435" s="9"/>
      <c r="L435" s="9"/>
      <c r="M435" s="9"/>
      <c r="N435" s="9"/>
      <c r="O435" s="9"/>
      <c r="P435" s="9"/>
      <c r="Q435" s="9"/>
      <c r="R435" s="9"/>
      <c r="S435" s="9"/>
      <c r="T435" s="9"/>
      <c r="U435" s="9"/>
      <c r="V435" s="9"/>
      <c r="W435" s="9"/>
      <c r="X435" s="9"/>
      <c r="Y435" s="9"/>
      <c r="Z435" s="8"/>
      <c r="AA435" s="8"/>
      <c r="AB435" s="8"/>
      <c r="AC435" s="8"/>
      <c r="AD435" s="8"/>
      <c r="AE435" s="8"/>
      <c r="AF435" s="8"/>
      <c r="AG435" s="8"/>
      <c r="AH435" s="9" t="s">
        <v>5</v>
      </c>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29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4"/>
      <c r="FG435" s="4"/>
      <c r="FH435" s="4"/>
      <c r="FI435" s="4"/>
      <c r="FJ435" s="4"/>
      <c r="FK435" s="4"/>
    </row>
    <row r="436" ht="12" hidden="1">
      <c r="A436" s="293"/>
      <c r="CM436" s="294"/>
      <c r="FF436" s="4"/>
      <c r="FG436" s="4"/>
      <c r="FH436" s="4"/>
      <c r="FI436" s="4"/>
      <c r="FJ436" s="4"/>
      <c r="FK436" s="4"/>
    </row>
    <row r="437" ht="12" hidden="1">
      <c r="A437" s="302" t="s">
        <v>6</v>
      </c>
      <c r="B437" s="24"/>
      <c r="C437" s="25"/>
      <c r="D437" s="25"/>
      <c r="E437" s="25"/>
      <c r="F437" s="1" t="s">
        <v>6</v>
      </c>
      <c r="G437" s="1"/>
      <c r="I437" s="25"/>
      <c r="J437" s="25"/>
      <c r="K437" s="25"/>
      <c r="L437" s="25"/>
      <c r="M437" s="25"/>
      <c r="N437" s="25"/>
      <c r="O437" s="25"/>
      <c r="P437" s="25"/>
      <c r="Q437" s="25"/>
      <c r="R437" s="25"/>
      <c r="S437" s="25"/>
      <c r="T437" s="25"/>
      <c r="U437" s="25"/>
      <c r="V437" s="25"/>
      <c r="W437" s="25"/>
      <c r="X437" s="24">
        <v>20</v>
      </c>
      <c r="Y437" s="24"/>
      <c r="Z437" s="24"/>
      <c r="AA437" s="26"/>
      <c r="AB437" s="26"/>
      <c r="AC437" s="26"/>
      <c r="AD437" s="1" t="s">
        <v>7</v>
      </c>
      <c r="AE437" s="1"/>
      <c r="AF437" s="1"/>
      <c r="CM437" s="294"/>
      <c r="FF437" s="4"/>
      <c r="FG437" s="4"/>
      <c r="FH437" s="4"/>
      <c r="FI437" s="4"/>
      <c r="FJ437" s="4"/>
      <c r="FK437" s="4"/>
    </row>
    <row r="438" ht="12" hidden="1">
      <c r="A438" s="303"/>
      <c r="B438" s="304"/>
      <c r="C438" s="304"/>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c r="Z438" s="304"/>
      <c r="AA438" s="304"/>
      <c r="AB438" s="304"/>
      <c r="AC438" s="304"/>
      <c r="AD438" s="304"/>
      <c r="AE438" s="304"/>
      <c r="AF438" s="304"/>
      <c r="AG438" s="304"/>
      <c r="AH438" s="304"/>
      <c r="AI438" s="304"/>
      <c r="AJ438" s="304"/>
      <c r="AK438" s="304"/>
      <c r="AL438" s="304"/>
      <c r="AM438" s="304"/>
      <c r="AN438" s="304"/>
      <c r="AO438" s="304"/>
      <c r="AP438" s="304"/>
      <c r="AQ438" s="304"/>
      <c r="AR438" s="304"/>
      <c r="AS438" s="304"/>
      <c r="AT438" s="304"/>
      <c r="AU438" s="304"/>
      <c r="AV438" s="304"/>
      <c r="AW438" s="304"/>
      <c r="AX438" s="304"/>
      <c r="AY438" s="304"/>
      <c r="AZ438" s="304"/>
      <c r="BA438" s="304"/>
      <c r="BB438" s="304"/>
      <c r="BC438" s="304"/>
      <c r="BD438" s="304"/>
      <c r="BE438" s="304"/>
      <c r="BF438" s="304"/>
      <c r="BG438" s="304"/>
      <c r="BH438" s="304"/>
      <c r="BI438" s="304"/>
      <c r="BJ438" s="304"/>
      <c r="BK438" s="304"/>
      <c r="BL438" s="304"/>
      <c r="BM438" s="304"/>
      <c r="BN438" s="304"/>
      <c r="BO438" s="304"/>
      <c r="BP438" s="304"/>
      <c r="BQ438" s="304"/>
      <c r="BR438" s="304"/>
      <c r="BS438" s="304"/>
      <c r="BT438" s="304"/>
      <c r="BU438" s="304"/>
      <c r="BV438" s="304"/>
      <c r="BW438" s="304"/>
      <c r="BX438" s="304"/>
      <c r="BY438" s="304"/>
      <c r="BZ438" s="304"/>
      <c r="CA438" s="304"/>
      <c r="CB438" s="304"/>
      <c r="CC438" s="304"/>
      <c r="CD438" s="304"/>
      <c r="CE438" s="304"/>
      <c r="CF438" s="304"/>
      <c r="CG438" s="304"/>
      <c r="CH438" s="304"/>
      <c r="CI438" s="304"/>
      <c r="CJ438" s="304"/>
      <c r="CK438" s="304"/>
      <c r="CL438" s="304"/>
      <c r="CM438" s="305"/>
      <c r="FF438" s="4"/>
      <c r="FG438" s="4"/>
      <c r="FH438" s="4"/>
      <c r="FI438" s="4"/>
      <c r="FJ438" s="4"/>
      <c r="FK438" s="4"/>
    </row>
    <row r="439">
      <c r="A439" s="306"/>
      <c r="B439" s="306"/>
      <c r="C439" s="306"/>
      <c r="D439" s="306"/>
      <c r="E439" s="306"/>
      <c r="F439" s="306"/>
      <c r="G439" s="306"/>
      <c r="H439" s="306"/>
      <c r="I439" s="306"/>
      <c r="J439" s="306"/>
      <c r="K439" s="306"/>
      <c r="L439" s="306"/>
      <c r="M439" s="306"/>
      <c r="N439" s="306"/>
      <c r="O439" s="306"/>
      <c r="P439" s="306"/>
      <c r="Q439" s="306"/>
      <c r="R439" s="306"/>
      <c r="S439" s="306"/>
      <c r="T439" s="306"/>
      <c r="U439" s="306"/>
      <c r="V439" s="306"/>
      <c r="W439" s="306"/>
      <c r="X439" s="306"/>
      <c r="Y439" s="306"/>
    </row>
    <row r="440">
      <c r="A440" s="4" t="s">
        <v>559</v>
      </c>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row>
    <row r="441">
      <c r="A441" s="307" t="s">
        <v>560</v>
      </c>
      <c r="B441" s="307"/>
      <c r="C441" s="307"/>
      <c r="D441" s="307"/>
      <c r="E441" s="307"/>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c r="AJ441" s="307"/>
      <c r="AK441" s="307"/>
      <c r="AL441" s="307"/>
      <c r="AM441" s="307"/>
      <c r="AN441" s="307"/>
      <c r="AO441" s="307"/>
      <c r="AP441" s="307"/>
      <c r="AQ441" s="307"/>
      <c r="AR441" s="307"/>
      <c r="AS441" s="307"/>
      <c r="AT441" s="307"/>
      <c r="AU441" s="307"/>
      <c r="AV441" s="307"/>
      <c r="AW441" s="307"/>
      <c r="AX441" s="307"/>
      <c r="AY441" s="307"/>
      <c r="AZ441" s="307"/>
      <c r="BA441" s="307"/>
      <c r="BB441" s="307"/>
      <c r="BC441" s="307"/>
      <c r="BD441" s="307"/>
      <c r="BE441" s="307"/>
      <c r="BF441" s="307"/>
      <c r="BG441" s="307"/>
      <c r="BH441" s="307"/>
      <c r="BI441" s="307"/>
      <c r="BJ441" s="307"/>
      <c r="BK441" s="307"/>
      <c r="BL441" s="307"/>
      <c r="BM441" s="307"/>
      <c r="BN441" s="307"/>
      <c r="BO441" s="307"/>
      <c r="BP441" s="307"/>
      <c r="BQ441" s="307"/>
      <c r="BR441" s="307"/>
      <c r="BS441" s="307"/>
      <c r="BT441" s="307"/>
      <c r="BU441" s="307"/>
      <c r="BV441" s="307"/>
      <c r="BW441" s="307"/>
      <c r="BX441" s="307"/>
      <c r="BY441" s="307"/>
      <c r="BZ441" s="307"/>
      <c r="CA441" s="307"/>
      <c r="CB441" s="307"/>
      <c r="CC441" s="307"/>
      <c r="CD441" s="307"/>
      <c r="CE441" s="307"/>
      <c r="CF441" s="307"/>
      <c r="CG441" s="307"/>
      <c r="CH441" s="307"/>
      <c r="CI441" s="307"/>
      <c r="CJ441" s="307"/>
      <c r="CK441" s="307"/>
      <c r="CL441" s="307"/>
      <c r="CM441" s="307"/>
      <c r="CN441" s="307"/>
      <c r="CO441" s="307"/>
      <c r="CP441" s="307"/>
      <c r="CQ441" s="307"/>
      <c r="CR441" s="307"/>
      <c r="CS441" s="307"/>
      <c r="CT441" s="307"/>
      <c r="CU441" s="307"/>
      <c r="CV441" s="307"/>
      <c r="CW441" s="307"/>
      <c r="CX441" s="307"/>
      <c r="CY441" s="307"/>
      <c r="CZ441" s="307"/>
      <c r="DA441" s="307"/>
      <c r="DB441" s="307"/>
      <c r="DC441" s="307"/>
      <c r="DD441" s="307"/>
      <c r="DE441" s="307"/>
      <c r="DF441" s="307"/>
      <c r="DG441" s="307"/>
      <c r="DH441" s="307"/>
      <c r="DI441" s="307"/>
      <c r="DJ441" s="307"/>
      <c r="DK441" s="307"/>
      <c r="DL441" s="307"/>
      <c r="DM441" s="307"/>
      <c r="DN441" s="307"/>
      <c r="DO441" s="307"/>
      <c r="DP441" s="307"/>
      <c r="DQ441" s="307"/>
      <c r="DR441" s="307"/>
      <c r="DS441" s="307"/>
      <c r="DT441" s="307"/>
      <c r="DU441" s="307"/>
      <c r="DV441" s="307"/>
      <c r="DW441" s="307"/>
      <c r="DX441" s="307"/>
      <c r="DY441" s="307"/>
      <c r="DZ441" s="307"/>
      <c r="EA441" s="307"/>
      <c r="EB441" s="307"/>
      <c r="EC441" s="307"/>
      <c r="ED441" s="307"/>
      <c r="EE441" s="307"/>
      <c r="EF441" s="307"/>
      <c r="EG441" s="307"/>
      <c r="EH441" s="307"/>
      <c r="EI441" s="207"/>
      <c r="EJ441" s="207"/>
      <c r="EK441" s="207"/>
      <c r="EL441" s="207"/>
      <c r="EM441" s="207"/>
      <c r="EN441" s="207"/>
      <c r="EO441" s="207"/>
      <c r="EP441" s="207"/>
      <c r="EQ441" s="207"/>
      <c r="ER441" s="207"/>
      <c r="ES441" s="207"/>
      <c r="ET441" s="207"/>
      <c r="EU441" s="207"/>
      <c r="EV441" s="207"/>
      <c r="EW441" s="207"/>
      <c r="EX441" s="207"/>
      <c r="EY441" s="207"/>
      <c r="EZ441" s="207"/>
      <c r="FA441" s="207"/>
      <c r="FB441" s="207"/>
      <c r="FC441" s="207"/>
      <c r="FD441" s="207"/>
      <c r="FE441" s="207"/>
    </row>
    <row r="442">
      <c r="A442" s="307" t="s">
        <v>561</v>
      </c>
      <c r="B442" s="307"/>
      <c r="C442" s="307"/>
      <c r="D442" s="307"/>
      <c r="E442" s="307"/>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c r="AJ442" s="307"/>
      <c r="AK442" s="307"/>
      <c r="AL442" s="307"/>
      <c r="AM442" s="307"/>
      <c r="AN442" s="307"/>
      <c r="AO442" s="307"/>
      <c r="AP442" s="307"/>
      <c r="AQ442" s="307"/>
      <c r="AR442" s="307"/>
      <c r="AS442" s="307"/>
      <c r="AT442" s="307"/>
      <c r="AU442" s="307"/>
      <c r="AV442" s="307"/>
      <c r="AW442" s="307"/>
      <c r="AX442" s="307"/>
      <c r="AY442" s="307"/>
      <c r="AZ442" s="307"/>
      <c r="BA442" s="307"/>
      <c r="BB442" s="307"/>
      <c r="BC442" s="307"/>
      <c r="BD442" s="307"/>
      <c r="BE442" s="307"/>
      <c r="BF442" s="307"/>
      <c r="BG442" s="307"/>
      <c r="BH442" s="307"/>
      <c r="BI442" s="307"/>
      <c r="BJ442" s="307"/>
      <c r="BK442" s="307"/>
      <c r="BL442" s="307"/>
      <c r="BM442" s="307"/>
      <c r="BN442" s="307"/>
      <c r="BO442" s="307"/>
      <c r="BP442" s="307"/>
      <c r="BQ442" s="307"/>
      <c r="BR442" s="307"/>
      <c r="BS442" s="307"/>
      <c r="BT442" s="307"/>
      <c r="BU442" s="307"/>
      <c r="BV442" s="307"/>
      <c r="BW442" s="307"/>
      <c r="BX442" s="307"/>
      <c r="BY442" s="307"/>
      <c r="BZ442" s="307"/>
      <c r="CA442" s="307"/>
      <c r="CB442" s="307"/>
      <c r="CC442" s="307"/>
      <c r="CD442" s="307"/>
      <c r="CE442" s="307"/>
      <c r="CF442" s="307"/>
      <c r="CG442" s="307"/>
      <c r="CH442" s="307"/>
      <c r="CI442" s="307"/>
      <c r="CJ442" s="307"/>
      <c r="CK442" s="307"/>
      <c r="CL442" s="307"/>
      <c r="CM442" s="307"/>
      <c r="CN442" s="307"/>
      <c r="CO442" s="307"/>
      <c r="CP442" s="307"/>
      <c r="CQ442" s="307"/>
      <c r="CR442" s="307"/>
      <c r="CS442" s="307"/>
      <c r="CT442" s="307"/>
      <c r="CU442" s="307"/>
      <c r="CV442" s="307"/>
      <c r="CW442" s="307"/>
      <c r="CX442" s="307"/>
      <c r="CY442" s="307"/>
      <c r="CZ442" s="307"/>
      <c r="DA442" s="307"/>
      <c r="DB442" s="307"/>
      <c r="DC442" s="307"/>
      <c r="DD442" s="307"/>
      <c r="DE442" s="307"/>
      <c r="DF442" s="307"/>
      <c r="DG442" s="307"/>
      <c r="DH442" s="307"/>
      <c r="DI442" s="307"/>
      <c r="DJ442" s="307"/>
      <c r="DK442" s="307"/>
      <c r="DL442" s="307"/>
      <c r="DM442" s="307"/>
      <c r="DN442" s="307"/>
      <c r="DO442" s="307"/>
      <c r="DP442" s="307"/>
      <c r="DQ442" s="307"/>
      <c r="DR442" s="307"/>
      <c r="DS442" s="307"/>
      <c r="DT442" s="307"/>
      <c r="DU442" s="307"/>
      <c r="DV442" s="307"/>
      <c r="DW442" s="307"/>
      <c r="DX442" s="307"/>
      <c r="DY442" s="307"/>
      <c r="DZ442" s="307"/>
      <c r="EA442" s="307"/>
      <c r="EB442" s="307"/>
      <c r="EC442" s="307"/>
      <c r="ED442" s="307"/>
      <c r="EE442" s="307"/>
      <c r="EF442" s="307"/>
      <c r="EG442" s="307"/>
      <c r="EH442" s="307"/>
      <c r="EI442" s="207"/>
      <c r="EJ442" s="207"/>
      <c r="EK442" s="207"/>
      <c r="EL442" s="207"/>
      <c r="EM442" s="207"/>
      <c r="EN442" s="207"/>
      <c r="EO442" s="207"/>
      <c r="EP442" s="207"/>
      <c r="EQ442" s="207"/>
      <c r="ER442" s="207"/>
      <c r="ES442" s="207"/>
      <c r="ET442" s="207"/>
      <c r="EU442" s="207"/>
      <c r="EV442" s="207"/>
      <c r="EW442" s="207"/>
      <c r="EX442" s="207"/>
      <c r="EY442" s="207"/>
      <c r="EZ442" s="207"/>
      <c r="FA442" s="207"/>
      <c r="FB442" s="207"/>
      <c r="FC442" s="207"/>
      <c r="FD442" s="207"/>
      <c r="FE442" s="207"/>
    </row>
    <row r="443">
      <c r="A443" s="134" t="s">
        <v>562</v>
      </c>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4"/>
      <c r="BA443" s="134"/>
      <c r="BB443" s="134"/>
      <c r="BC443" s="134"/>
      <c r="BD443" s="134"/>
      <c r="BE443" s="134"/>
      <c r="BF443" s="134"/>
      <c r="BG443" s="134"/>
      <c r="BH443" s="134"/>
      <c r="BI443" s="134"/>
      <c r="BJ443" s="134"/>
      <c r="BK443" s="134"/>
      <c r="BL443" s="134"/>
      <c r="BM443" s="134"/>
      <c r="BN443" s="134"/>
      <c r="BO443" s="134"/>
      <c r="BP443" s="134"/>
      <c r="BQ443" s="134"/>
      <c r="BR443" s="134"/>
      <c r="BS443" s="134"/>
      <c r="BT443" s="134"/>
      <c r="BU443" s="134"/>
      <c r="BV443" s="134"/>
      <c r="BW443" s="134"/>
      <c r="BX443" s="134"/>
      <c r="BY443" s="134"/>
      <c r="BZ443" s="134"/>
      <c r="CA443" s="134"/>
      <c r="CB443" s="134"/>
      <c r="CC443" s="134"/>
      <c r="CD443" s="134"/>
      <c r="CE443" s="134"/>
      <c r="CF443" s="134"/>
      <c r="CG443" s="134"/>
      <c r="CH443" s="134"/>
      <c r="CI443" s="134"/>
      <c r="CJ443" s="134"/>
      <c r="CK443" s="134"/>
      <c r="CL443" s="134"/>
      <c r="CM443" s="134"/>
      <c r="CN443" s="134"/>
      <c r="CO443" s="134"/>
      <c r="CP443" s="134"/>
      <c r="CQ443" s="134"/>
      <c r="CR443" s="134"/>
      <c r="CS443" s="134"/>
      <c r="CT443" s="134"/>
      <c r="CU443" s="134"/>
      <c r="CV443" s="134"/>
      <c r="CW443" s="134"/>
      <c r="CX443" s="134"/>
      <c r="CY443" s="134"/>
      <c r="CZ443" s="134"/>
      <c r="DA443" s="134"/>
      <c r="DB443" s="134"/>
      <c r="DC443" s="134"/>
      <c r="DD443" s="301"/>
      <c r="DE443" s="301"/>
      <c r="DF443" s="301"/>
      <c r="DG443" s="301"/>
      <c r="DH443" s="301"/>
      <c r="DI443" s="301"/>
      <c r="DJ443" s="301"/>
      <c r="DK443" s="301"/>
      <c r="DL443" s="301"/>
      <c r="DM443" s="301"/>
      <c r="DN443" s="301"/>
      <c r="DO443" s="301"/>
      <c r="DP443" s="301"/>
      <c r="DQ443" s="301"/>
      <c r="DR443" s="301"/>
      <c r="DS443" s="301"/>
      <c r="DT443" s="301"/>
      <c r="DU443" s="301"/>
      <c r="DV443" s="301"/>
      <c r="DW443" s="301"/>
      <c r="DX443" s="301"/>
      <c r="DY443" s="301"/>
      <c r="DZ443" s="301"/>
      <c r="EA443" s="301"/>
      <c r="EB443" s="301"/>
      <c r="EC443" s="301"/>
      <c r="ED443" s="301"/>
      <c r="EE443" s="301"/>
      <c r="EF443" s="301"/>
      <c r="EG443" s="301"/>
      <c r="EH443" s="301"/>
      <c r="EI443" s="301"/>
      <c r="EJ443" s="301"/>
      <c r="EK443" s="301"/>
      <c r="EL443" s="301"/>
      <c r="EM443" s="301"/>
      <c r="EN443" s="301"/>
      <c r="EO443" s="301"/>
      <c r="EP443" s="301"/>
      <c r="EQ443" s="301"/>
      <c r="ER443" s="301"/>
      <c r="ES443" s="301"/>
      <c r="ET443" s="301"/>
      <c r="EU443" s="301"/>
      <c r="EV443" s="301"/>
      <c r="EW443" s="301"/>
      <c r="EX443" s="301"/>
      <c r="EY443" s="301"/>
      <c r="EZ443" s="301"/>
      <c r="FA443" s="301"/>
      <c r="FB443" s="301"/>
      <c r="FC443" s="301"/>
      <c r="FD443" s="301"/>
      <c r="FE443" s="301"/>
    </row>
    <row r="444">
      <c r="A444" s="4" t="s">
        <v>563</v>
      </c>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row>
    <row r="445">
      <c r="A445" s="4" t="s">
        <v>564</v>
      </c>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row>
    <row r="446">
      <c r="A446" s="4" t="s">
        <v>565</v>
      </c>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row>
    <row r="447">
      <c r="A447" s="4" t="s">
        <v>566</v>
      </c>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row>
  </sheetData>
  <mergeCells count="2991">
    <mergeCell ref="DB1:FE1"/>
    <mergeCell ref="DB3:FE3"/>
    <mergeCell ref="DW5:FE5"/>
    <mergeCell ref="DW6:FE6"/>
    <mergeCell ref="DW7:FE7"/>
    <mergeCell ref="DW8:FE8"/>
    <mergeCell ref="DW9:FE9"/>
    <mergeCell ref="DW10:EI10"/>
    <mergeCell ref="EL10:FE10"/>
    <mergeCell ref="DW11:EI11"/>
    <mergeCell ref="EL11:FE11"/>
    <mergeCell ref="DW12:DX12"/>
    <mergeCell ref="DY12:EA12"/>
    <mergeCell ref="EB12:EC12"/>
    <mergeCell ref="EE12:ES12"/>
    <mergeCell ref="ET12:EV12"/>
    <mergeCell ref="EW12:EY12"/>
    <mergeCell ref="EZ12:FB12"/>
    <mergeCell ref="AW14:CR14"/>
    <mergeCell ref="CS14:CU14"/>
    <mergeCell ref="CV14:CY14"/>
    <mergeCell ref="AY15:BE15"/>
    <mergeCell ref="BF15:BH15"/>
    <mergeCell ref="BI15:CD15"/>
    <mergeCell ref="CE15:CG15"/>
    <mergeCell ref="CH15:CL15"/>
    <mergeCell ref="CM15:CO15"/>
    <mergeCell ref="CP15:CX15"/>
    <mergeCell ref="ES15:FE16"/>
    <mergeCell ref="BG17:BJ17"/>
    <mergeCell ref="BK17:BM17"/>
    <mergeCell ref="BN17:BO17"/>
    <mergeCell ref="BQ17:CE17"/>
    <mergeCell ref="CF17:CH17"/>
    <mergeCell ref="CI17:CK17"/>
    <mergeCell ref="CL17:CO17"/>
    <mergeCell ref="ES17:FE17"/>
    <mergeCell ref="A18:AA18"/>
    <mergeCell ref="ES18:FE18"/>
    <mergeCell ref="AB19:DP19"/>
    <mergeCell ref="ES19:FE19"/>
    <mergeCell ref="ES20:FE20"/>
    <mergeCell ref="ES21:FE21"/>
    <mergeCell ref="K22:DP22"/>
    <mergeCell ref="ES22:FE22"/>
    <mergeCell ref="ES23:FE23"/>
    <mergeCell ref="A25:FE25"/>
    <mergeCell ref="A28:BW30"/>
    <mergeCell ref="BX28:CE30"/>
    <mergeCell ref="CF28:CR30"/>
    <mergeCell ref="CS28:DE30"/>
    <mergeCell ref="DF28:FE28"/>
    <mergeCell ref="DF29:DK29"/>
    <mergeCell ref="DL29:DN29"/>
    <mergeCell ref="DO29:DR29"/>
    <mergeCell ref="DS29:DX29"/>
    <mergeCell ref="DY29:EA29"/>
    <mergeCell ref="EB29:EE29"/>
    <mergeCell ref="EF29:EK29"/>
    <mergeCell ref="EL29:EN29"/>
    <mergeCell ref="EO29:ER29"/>
    <mergeCell ref="ES29:FE30"/>
    <mergeCell ref="DF30:DR30"/>
    <mergeCell ref="DS30:EE30"/>
    <mergeCell ref="EF30:ER30"/>
    <mergeCell ref="A31:BW31"/>
    <mergeCell ref="BX31:CE31"/>
    <mergeCell ref="CF31:CR31"/>
    <mergeCell ref="CS31:DE31"/>
    <mergeCell ref="DF31:DR31"/>
    <mergeCell ref="DS31:EE31"/>
    <mergeCell ref="EF31:ER31"/>
    <mergeCell ref="ES31:FE31"/>
    <mergeCell ref="A32:BW32"/>
    <mergeCell ref="BX32:CE32"/>
    <mergeCell ref="CF32:CR32"/>
    <mergeCell ref="CS32:DE32"/>
    <mergeCell ref="DF32:DR32"/>
    <mergeCell ref="DS32:EE32"/>
    <mergeCell ref="EF32:ER32"/>
    <mergeCell ref="ES32:FE32"/>
    <mergeCell ref="A33:BW33"/>
    <mergeCell ref="BX33:CE33"/>
    <mergeCell ref="CF33:CR33"/>
    <mergeCell ref="CS33:DE33"/>
    <mergeCell ref="DF33:DR33"/>
    <mergeCell ref="DS33:EE33"/>
    <mergeCell ref="EF33:ER33"/>
    <mergeCell ref="ES33:FE33"/>
    <mergeCell ref="A34:BW34"/>
    <mergeCell ref="BX34:CE34"/>
    <mergeCell ref="CF34:CR34"/>
    <mergeCell ref="CS34:DE34"/>
    <mergeCell ref="DF34:DR34"/>
    <mergeCell ref="DS34:EE34"/>
    <mergeCell ref="EF34:ER34"/>
    <mergeCell ref="ES34:FE34"/>
    <mergeCell ref="A35:BW35"/>
    <mergeCell ref="BX35:CE35"/>
    <mergeCell ref="CF35:CR35"/>
    <mergeCell ref="CS35:DE35"/>
    <mergeCell ref="DF35:DR35"/>
    <mergeCell ref="DS35:EE35"/>
    <mergeCell ref="EF35:ER35"/>
    <mergeCell ref="ES35:FE35"/>
    <mergeCell ref="A36:BW36"/>
    <mergeCell ref="BX36:CE36"/>
    <mergeCell ref="CF36:CR36"/>
    <mergeCell ref="CS36:DE36"/>
    <mergeCell ref="DF36:DR36"/>
    <mergeCell ref="DS36:EE36"/>
    <mergeCell ref="EF36:ER36"/>
    <mergeCell ref="ES36:FE36"/>
    <mergeCell ref="A37:BW37"/>
    <mergeCell ref="BX37:CE37"/>
    <mergeCell ref="CF37:CR37"/>
    <mergeCell ref="CS37:DE37"/>
    <mergeCell ref="DF37:DR37"/>
    <mergeCell ref="DS37:EE37"/>
    <mergeCell ref="EF37:ER37"/>
    <mergeCell ref="ES37:FE37"/>
    <mergeCell ref="A38:BW38"/>
    <mergeCell ref="BX38:CE38"/>
    <mergeCell ref="CF38:CR38"/>
    <mergeCell ref="CS38:DE38"/>
    <mergeCell ref="DF38:DR38"/>
    <mergeCell ref="DS38:EE38"/>
    <mergeCell ref="EF38:ER38"/>
    <mergeCell ref="ES38:FE38"/>
    <mergeCell ref="A39:BW39"/>
    <mergeCell ref="BX39:CE39"/>
    <mergeCell ref="CF39:CR39"/>
    <mergeCell ref="CS39:DE39"/>
    <mergeCell ref="DF39:DR39"/>
    <mergeCell ref="DS39:EE39"/>
    <mergeCell ref="EF39:ER39"/>
    <mergeCell ref="ES39:FE39"/>
    <mergeCell ref="A40:BW40"/>
    <mergeCell ref="BX40:CE40"/>
    <mergeCell ref="CF40:CR40"/>
    <mergeCell ref="CS40:DE40"/>
    <mergeCell ref="DF40:DR40"/>
    <mergeCell ref="DS40:EE40"/>
    <mergeCell ref="EF40:ER40"/>
    <mergeCell ref="ES40:FE40"/>
    <mergeCell ref="A41:BW41"/>
    <mergeCell ref="BX41:CE41"/>
    <mergeCell ref="CF41:CR41"/>
    <mergeCell ref="CS41:DE41"/>
    <mergeCell ref="DF41:DR41"/>
    <mergeCell ref="DS41:EE41"/>
    <mergeCell ref="EF41:ER41"/>
    <mergeCell ref="ES41:FE41"/>
    <mergeCell ref="A42:BW42"/>
    <mergeCell ref="BX42:CE42"/>
    <mergeCell ref="CF42:CR42"/>
    <mergeCell ref="CS42:DE42"/>
    <mergeCell ref="DF42:DR42"/>
    <mergeCell ref="DS42:EE42"/>
    <mergeCell ref="EF42:ER42"/>
    <mergeCell ref="ES42:FE42"/>
    <mergeCell ref="A43:BW43"/>
    <mergeCell ref="BX43:CE43"/>
    <mergeCell ref="CF43:CR43"/>
    <mergeCell ref="CS43:DE43"/>
    <mergeCell ref="DF43:DR43"/>
    <mergeCell ref="DS43:EE43"/>
    <mergeCell ref="EF43:ER43"/>
    <mergeCell ref="ES43:FE43"/>
    <mergeCell ref="A44:BW44"/>
    <mergeCell ref="BX44:CE44"/>
    <mergeCell ref="CF44:CR44"/>
    <mergeCell ref="CS44:DE44"/>
    <mergeCell ref="DF44:DR44"/>
    <mergeCell ref="DS44:EE44"/>
    <mergeCell ref="EF44:ER44"/>
    <mergeCell ref="ES44:FE44"/>
    <mergeCell ref="A45:BW45"/>
    <mergeCell ref="BX45:CE45"/>
    <mergeCell ref="CF45:CR45"/>
    <mergeCell ref="CS45:DE45"/>
    <mergeCell ref="DF45:DR45"/>
    <mergeCell ref="DS45:EE45"/>
    <mergeCell ref="EF45:ER45"/>
    <mergeCell ref="ES45:FE45"/>
    <mergeCell ref="A46:BW46"/>
    <mergeCell ref="BX46:CE46"/>
    <mergeCell ref="CF46:CR46"/>
    <mergeCell ref="CS46:DE46"/>
    <mergeCell ref="DF46:DR46"/>
    <mergeCell ref="DS46:EE46"/>
    <mergeCell ref="EF46:ER46"/>
    <mergeCell ref="ES46:FE46"/>
    <mergeCell ref="A47:BW47"/>
    <mergeCell ref="BX47:CE47"/>
    <mergeCell ref="CF47:CR47"/>
    <mergeCell ref="CS47:DE47"/>
    <mergeCell ref="DF47:DR47"/>
    <mergeCell ref="DS47:EE47"/>
    <mergeCell ref="EF47:ER47"/>
    <mergeCell ref="ES47:FE47"/>
    <mergeCell ref="A48:BW48"/>
    <mergeCell ref="BX48:CE48"/>
    <mergeCell ref="CF48:CR48"/>
    <mergeCell ref="CS48:DE48"/>
    <mergeCell ref="DF48:DR48"/>
    <mergeCell ref="DS48:EE48"/>
    <mergeCell ref="EF48:ER48"/>
    <mergeCell ref="ES48:FE48"/>
    <mergeCell ref="A49:BW49"/>
    <mergeCell ref="BX49:CE50"/>
    <mergeCell ref="CF49:CR50"/>
    <mergeCell ref="CS49:DE50"/>
    <mergeCell ref="DF49:DR50"/>
    <mergeCell ref="DS49:EE50"/>
    <mergeCell ref="EF49:ER50"/>
    <mergeCell ref="ES49:FE50"/>
    <mergeCell ref="A50:BW50"/>
    <mergeCell ref="A51:BW51"/>
    <mergeCell ref="BX51:CE51"/>
    <mergeCell ref="CF51:CR51"/>
    <mergeCell ref="CS51:DE51"/>
    <mergeCell ref="DF51:DR51"/>
    <mergeCell ref="DS51:EE51"/>
    <mergeCell ref="EF51:ER51"/>
    <mergeCell ref="ES51:FE51"/>
    <mergeCell ref="A52:BW52"/>
    <mergeCell ref="BX52:CE53"/>
    <mergeCell ref="CF52:CR53"/>
    <mergeCell ref="CS52:DE53"/>
    <mergeCell ref="DF52:DR53"/>
    <mergeCell ref="DS52:EE53"/>
    <mergeCell ref="EF52:ER53"/>
    <mergeCell ref="ES52:FE53"/>
    <mergeCell ref="A53:BW53"/>
    <mergeCell ref="A54:BW54"/>
    <mergeCell ref="BX54:CE54"/>
    <mergeCell ref="CF54:CR54"/>
    <mergeCell ref="CS54:DE54"/>
    <mergeCell ref="DF54:DR54"/>
    <mergeCell ref="DS54:EE54"/>
    <mergeCell ref="EF54:ER54"/>
    <mergeCell ref="ES54:FE54"/>
    <mergeCell ref="A55:BW55"/>
    <mergeCell ref="BX55:CE55"/>
    <mergeCell ref="CF55:CR55"/>
    <mergeCell ref="CS55:DE55"/>
    <mergeCell ref="DF55:DR55"/>
    <mergeCell ref="DS55:EE55"/>
    <mergeCell ref="EF55:ER55"/>
    <mergeCell ref="ES55:FE55"/>
    <mergeCell ref="A56:BW56"/>
    <mergeCell ref="BX56:CE56"/>
    <mergeCell ref="CF56:CR56"/>
    <mergeCell ref="CS56:DE56"/>
    <mergeCell ref="DF56:DR56"/>
    <mergeCell ref="DS56:EE56"/>
    <mergeCell ref="EF56:ER56"/>
    <mergeCell ref="ES56:FE56"/>
    <mergeCell ref="A57:BW57"/>
    <mergeCell ref="BX57:CE58"/>
    <mergeCell ref="CF57:CR58"/>
    <mergeCell ref="CS57:DE58"/>
    <mergeCell ref="DF57:DR58"/>
    <mergeCell ref="DS57:EE58"/>
    <mergeCell ref="EF57:ER58"/>
    <mergeCell ref="ES57:FE58"/>
    <mergeCell ref="A58:BW58"/>
    <mergeCell ref="A59:BW59"/>
    <mergeCell ref="BX59:CE59"/>
    <mergeCell ref="CF59:CR59"/>
    <mergeCell ref="CS59:DE59"/>
    <mergeCell ref="DF59:DR59"/>
    <mergeCell ref="DS59:EE59"/>
    <mergeCell ref="EF59:ER59"/>
    <mergeCell ref="ES59:FE59"/>
    <mergeCell ref="A60:BW60"/>
    <mergeCell ref="BX60:CE60"/>
    <mergeCell ref="CF60:CR60"/>
    <mergeCell ref="CS60:DE60"/>
    <mergeCell ref="DF60:DR60"/>
    <mergeCell ref="DS60:EE60"/>
    <mergeCell ref="EF60:ER60"/>
    <mergeCell ref="ES60:FE60"/>
    <mergeCell ref="A61:BW61"/>
    <mergeCell ref="BX61:CE62"/>
    <mergeCell ref="CF61:CR62"/>
    <mergeCell ref="CS61:DE62"/>
    <mergeCell ref="DF61:DR62"/>
    <mergeCell ref="DS61:EE62"/>
    <mergeCell ref="EF61:ER62"/>
    <mergeCell ref="ES61:FE62"/>
    <mergeCell ref="A62:BW62"/>
    <mergeCell ref="A63:BW63"/>
    <mergeCell ref="BX63:CE63"/>
    <mergeCell ref="CF63:CR63"/>
    <mergeCell ref="CS63:DE63"/>
    <mergeCell ref="DF63:DR63"/>
    <mergeCell ref="DS63:EE63"/>
    <mergeCell ref="EF63:ER63"/>
    <mergeCell ref="ES63:FE63"/>
    <mergeCell ref="A64:BW64"/>
    <mergeCell ref="BX64:CE64"/>
    <mergeCell ref="CF64:CR64"/>
    <mergeCell ref="CS64:DE64"/>
    <mergeCell ref="DF64:DR64"/>
    <mergeCell ref="DS64:EE64"/>
    <mergeCell ref="EF64:ER64"/>
    <mergeCell ref="ES64:FE64"/>
    <mergeCell ref="A65:BW65"/>
    <mergeCell ref="BX65:CE65"/>
    <mergeCell ref="CF65:CR65"/>
    <mergeCell ref="CS65:DE65"/>
    <mergeCell ref="DF65:DR65"/>
    <mergeCell ref="DS65:EE65"/>
    <mergeCell ref="EF65:ER65"/>
    <mergeCell ref="ES65:FE65"/>
    <mergeCell ref="A66:BW66"/>
    <mergeCell ref="BX66:CE66"/>
    <mergeCell ref="CF66:CR66"/>
    <mergeCell ref="CS66:DE66"/>
    <mergeCell ref="DF66:DR66"/>
    <mergeCell ref="DS66:EE66"/>
    <mergeCell ref="EF66:ER66"/>
    <mergeCell ref="ES66:FE66"/>
    <mergeCell ref="A67:BW67"/>
    <mergeCell ref="BX67:CE67"/>
    <mergeCell ref="CF67:CR67"/>
    <mergeCell ref="CS67:DE67"/>
    <mergeCell ref="DF67:DR67"/>
    <mergeCell ref="DS67:EE67"/>
    <mergeCell ref="EF67:ER67"/>
    <mergeCell ref="ES67:FE67"/>
    <mergeCell ref="A68:BW68"/>
    <mergeCell ref="BX68:CE68"/>
    <mergeCell ref="CF68:CR68"/>
    <mergeCell ref="CS68:DE68"/>
    <mergeCell ref="DF68:DR68"/>
    <mergeCell ref="DS68:EE68"/>
    <mergeCell ref="EF68:ER68"/>
    <mergeCell ref="ES68:FE68"/>
    <mergeCell ref="A69:BW69"/>
    <mergeCell ref="BX69:CE69"/>
    <mergeCell ref="CF69:CR69"/>
    <mergeCell ref="CS69:DE69"/>
    <mergeCell ref="DF69:DR69"/>
    <mergeCell ref="DS69:EE69"/>
    <mergeCell ref="EF69:ER69"/>
    <mergeCell ref="ES69:FE69"/>
    <mergeCell ref="A70:BW70"/>
    <mergeCell ref="BX70:CE70"/>
    <mergeCell ref="CF70:CR70"/>
    <mergeCell ref="CS70:DE70"/>
    <mergeCell ref="DF70:DR70"/>
    <mergeCell ref="DS70:EE70"/>
    <mergeCell ref="EF70:ER70"/>
    <mergeCell ref="ES70:FE70"/>
    <mergeCell ref="A71:BW71"/>
    <mergeCell ref="BX71:CE71"/>
    <mergeCell ref="CF71:CR71"/>
    <mergeCell ref="CS71:DE71"/>
    <mergeCell ref="DF71:DR71"/>
    <mergeCell ref="DS71:EE71"/>
    <mergeCell ref="EF71:ER71"/>
    <mergeCell ref="ES71:FE71"/>
    <mergeCell ref="A72:BW72"/>
    <mergeCell ref="BX72:CE72"/>
    <mergeCell ref="CF72:CR72"/>
    <mergeCell ref="CS72:DE72"/>
    <mergeCell ref="DF72:DR72"/>
    <mergeCell ref="DS72:EE72"/>
    <mergeCell ref="EF72:ER72"/>
    <mergeCell ref="ES72:FE72"/>
    <mergeCell ref="A73:BW73"/>
    <mergeCell ref="BX73:CE73"/>
    <mergeCell ref="CF73:CR73"/>
    <mergeCell ref="CS73:DE73"/>
    <mergeCell ref="DF73:DR73"/>
    <mergeCell ref="DS73:EE73"/>
    <mergeCell ref="EF73:ER73"/>
    <mergeCell ref="ES73:FE73"/>
    <mergeCell ref="A74:BW74"/>
    <mergeCell ref="BX74:CE74"/>
    <mergeCell ref="CF74:CR74"/>
    <mergeCell ref="CS74:DE74"/>
    <mergeCell ref="DF74:DR74"/>
    <mergeCell ref="DS74:EE74"/>
    <mergeCell ref="EF74:ER74"/>
    <mergeCell ref="ES74:FE74"/>
    <mergeCell ref="A75:BW75"/>
    <mergeCell ref="BX75:CE75"/>
    <mergeCell ref="CF75:CR75"/>
    <mergeCell ref="CS75:DE75"/>
    <mergeCell ref="DF75:DR75"/>
    <mergeCell ref="DS75:EE75"/>
    <mergeCell ref="EF75:ER75"/>
    <mergeCell ref="ES75:FE75"/>
    <mergeCell ref="A76:BW76"/>
    <mergeCell ref="BX76:CE76"/>
    <mergeCell ref="CF76:CR76"/>
    <mergeCell ref="CS76:DE76"/>
    <mergeCell ref="DF76:DR76"/>
    <mergeCell ref="DS76:EE76"/>
    <mergeCell ref="EF76:ER76"/>
    <mergeCell ref="ES76:FE76"/>
    <mergeCell ref="A77:BW77"/>
    <mergeCell ref="BX77:CE77"/>
    <mergeCell ref="CF77:CR77"/>
    <mergeCell ref="CS77:DE77"/>
    <mergeCell ref="DF77:DR77"/>
    <mergeCell ref="DS77:EE77"/>
    <mergeCell ref="EF77:ER77"/>
    <mergeCell ref="ES77:FE77"/>
    <mergeCell ref="A78:BW78"/>
    <mergeCell ref="BX78:CE78"/>
    <mergeCell ref="CF78:CR78"/>
    <mergeCell ref="CS78:DE78"/>
    <mergeCell ref="DF78:DR78"/>
    <mergeCell ref="DS78:EE78"/>
    <mergeCell ref="EF78:ER78"/>
    <mergeCell ref="ES78:FE78"/>
    <mergeCell ref="A79:BW79"/>
    <mergeCell ref="BX79:CE79"/>
    <mergeCell ref="CF79:CR79"/>
    <mergeCell ref="CS79:DE79"/>
    <mergeCell ref="DF79:DR79"/>
    <mergeCell ref="DS79:EE79"/>
    <mergeCell ref="EF79:ER79"/>
    <mergeCell ref="ES79:FE79"/>
    <mergeCell ref="A80:BW80"/>
    <mergeCell ref="BX80:CE80"/>
    <mergeCell ref="CF80:CR80"/>
    <mergeCell ref="CS80:DE80"/>
    <mergeCell ref="DF80:DR80"/>
    <mergeCell ref="DS80:EE80"/>
    <mergeCell ref="EF80:ER80"/>
    <mergeCell ref="ES80:FE80"/>
    <mergeCell ref="A81:BW81"/>
    <mergeCell ref="BX81:CE81"/>
    <mergeCell ref="CF81:CR81"/>
    <mergeCell ref="CS81:DE81"/>
    <mergeCell ref="DF81:DR81"/>
    <mergeCell ref="DS81:EE81"/>
    <mergeCell ref="EF81:ER81"/>
    <mergeCell ref="ES81:FE81"/>
    <mergeCell ref="A82:BW82"/>
    <mergeCell ref="BX82:CE82"/>
    <mergeCell ref="CF82:CR82"/>
    <mergeCell ref="CS82:DE82"/>
    <mergeCell ref="DF82:DR82"/>
    <mergeCell ref="DS82:EE82"/>
    <mergeCell ref="EF82:ER82"/>
    <mergeCell ref="ES82:FE82"/>
    <mergeCell ref="A83:BW83"/>
    <mergeCell ref="BX83:CE83"/>
    <mergeCell ref="CF83:CR83"/>
    <mergeCell ref="CS83:DE83"/>
    <mergeCell ref="DF83:DR83"/>
    <mergeCell ref="DS83:EE83"/>
    <mergeCell ref="EF83:ER83"/>
    <mergeCell ref="ES83:FE83"/>
    <mergeCell ref="A84:BW84"/>
    <mergeCell ref="BX84:CE84"/>
    <mergeCell ref="CF84:CR84"/>
    <mergeCell ref="CS84:DE84"/>
    <mergeCell ref="DF84:DR84"/>
    <mergeCell ref="DS84:EE84"/>
    <mergeCell ref="EF84:ER84"/>
    <mergeCell ref="ES84:FE84"/>
    <mergeCell ref="A85:BW85"/>
    <mergeCell ref="BX85:CE85"/>
    <mergeCell ref="CF85:CR85"/>
    <mergeCell ref="CS85:DE85"/>
    <mergeCell ref="DF85:DR85"/>
    <mergeCell ref="DS85:EE85"/>
    <mergeCell ref="EF85:ER85"/>
    <mergeCell ref="ES85:FE85"/>
    <mergeCell ref="A86:BW86"/>
    <mergeCell ref="BX86:CE86"/>
    <mergeCell ref="CF86:CR86"/>
    <mergeCell ref="CS86:DE86"/>
    <mergeCell ref="DF86:DR86"/>
    <mergeCell ref="DS86:EE86"/>
    <mergeCell ref="EF86:ER86"/>
    <mergeCell ref="ES86:FE86"/>
    <mergeCell ref="A87:BW87"/>
    <mergeCell ref="BX87:CE87"/>
    <mergeCell ref="CF87:CR87"/>
    <mergeCell ref="CS87:DE87"/>
    <mergeCell ref="DF87:DR87"/>
    <mergeCell ref="DS87:EE87"/>
    <mergeCell ref="EF87:ER87"/>
    <mergeCell ref="ES87:FE87"/>
    <mergeCell ref="A88:BW88"/>
    <mergeCell ref="BX88:CE88"/>
    <mergeCell ref="CF88:CR88"/>
    <mergeCell ref="CS88:DE88"/>
    <mergeCell ref="DF88:DR88"/>
    <mergeCell ref="DS88:EE88"/>
    <mergeCell ref="EF88:ER88"/>
    <mergeCell ref="ES88:FE88"/>
    <mergeCell ref="A89:BW89"/>
    <mergeCell ref="BX89:CE89"/>
    <mergeCell ref="CF89:CR89"/>
    <mergeCell ref="CS89:DE89"/>
    <mergeCell ref="DF89:DR89"/>
    <mergeCell ref="DS89:EE89"/>
    <mergeCell ref="EF89:ER89"/>
    <mergeCell ref="ES89:FE89"/>
    <mergeCell ref="A90:BW90"/>
    <mergeCell ref="BX90:CE90"/>
    <mergeCell ref="CF90:CR90"/>
    <mergeCell ref="CS90:DE90"/>
    <mergeCell ref="DF90:DR90"/>
    <mergeCell ref="DS90:EE90"/>
    <mergeCell ref="EF90:ER90"/>
    <mergeCell ref="ES90:FE90"/>
    <mergeCell ref="A91:BW91"/>
    <mergeCell ref="BX91:CE91"/>
    <mergeCell ref="CF91:CR91"/>
    <mergeCell ref="CS91:DE91"/>
    <mergeCell ref="DF91:DR91"/>
    <mergeCell ref="DS91:EE91"/>
    <mergeCell ref="EF91:ER91"/>
    <mergeCell ref="ES91:FE91"/>
    <mergeCell ref="A92:BW92"/>
    <mergeCell ref="BX92:CE92"/>
    <mergeCell ref="CF92:CR92"/>
    <mergeCell ref="CS92:DE92"/>
    <mergeCell ref="DF92:DR92"/>
    <mergeCell ref="DS92:EE92"/>
    <mergeCell ref="EF92:ER92"/>
    <mergeCell ref="ES92:FE92"/>
    <mergeCell ref="A93:BW93"/>
    <mergeCell ref="BX93:CE93"/>
    <mergeCell ref="CF93:CR93"/>
    <mergeCell ref="CS93:DE93"/>
    <mergeCell ref="DF93:DR93"/>
    <mergeCell ref="DS93:EE93"/>
    <mergeCell ref="EF93:ER93"/>
    <mergeCell ref="ES93:FE93"/>
    <mergeCell ref="A94:BW94"/>
    <mergeCell ref="BX94:CE94"/>
    <mergeCell ref="CF94:CR94"/>
    <mergeCell ref="CS94:DE94"/>
    <mergeCell ref="DF94:DR94"/>
    <mergeCell ref="DS94:EE94"/>
    <mergeCell ref="EF94:ER94"/>
    <mergeCell ref="ES94:FE94"/>
    <mergeCell ref="A95:BW95"/>
    <mergeCell ref="BX95:CE95"/>
    <mergeCell ref="CF95:CR95"/>
    <mergeCell ref="CS95:DE95"/>
    <mergeCell ref="DF95:DR95"/>
    <mergeCell ref="DS95:EE95"/>
    <mergeCell ref="EF95:ER95"/>
    <mergeCell ref="ES95:FE95"/>
    <mergeCell ref="A96:BW96"/>
    <mergeCell ref="BX96:CE96"/>
    <mergeCell ref="CF96:CR96"/>
    <mergeCell ref="CS96:DE96"/>
    <mergeCell ref="DF96:DR96"/>
    <mergeCell ref="DS96:EE96"/>
    <mergeCell ref="EF96:ER96"/>
    <mergeCell ref="ES96:FE96"/>
    <mergeCell ref="A97:BW97"/>
    <mergeCell ref="BX97:CE97"/>
    <mergeCell ref="CF97:CR97"/>
    <mergeCell ref="CS97:DE97"/>
    <mergeCell ref="DF97:DR97"/>
    <mergeCell ref="DS97:EE97"/>
    <mergeCell ref="EF97:ER97"/>
    <mergeCell ref="ES97:FE97"/>
    <mergeCell ref="A98:BW98"/>
    <mergeCell ref="BX98:CE98"/>
    <mergeCell ref="CF98:CR98"/>
    <mergeCell ref="CS98:DE98"/>
    <mergeCell ref="DF98:DR98"/>
    <mergeCell ref="DS98:EE98"/>
    <mergeCell ref="EF98:ER98"/>
    <mergeCell ref="ES98:FE98"/>
    <mergeCell ref="A99:BW99"/>
    <mergeCell ref="BX99:CE99"/>
    <mergeCell ref="CF99:CR99"/>
    <mergeCell ref="CS99:DE99"/>
    <mergeCell ref="DF99:DR99"/>
    <mergeCell ref="DS99:EE99"/>
    <mergeCell ref="EF99:ER99"/>
    <mergeCell ref="ES99:FE99"/>
    <mergeCell ref="A100:BW100"/>
    <mergeCell ref="BX100:CE100"/>
    <mergeCell ref="CF100:CR100"/>
    <mergeCell ref="CS100:DE100"/>
    <mergeCell ref="DF100:DR100"/>
    <mergeCell ref="DS100:EE100"/>
    <mergeCell ref="EF100:ER100"/>
    <mergeCell ref="ES100:FE100"/>
    <mergeCell ref="A101:BW101"/>
    <mergeCell ref="BX101:CE101"/>
    <mergeCell ref="CF101:CR101"/>
    <mergeCell ref="CS101:DE101"/>
    <mergeCell ref="DF101:DR101"/>
    <mergeCell ref="DS101:EE101"/>
    <mergeCell ref="EF101:ER101"/>
    <mergeCell ref="ES101:FE101"/>
    <mergeCell ref="A102:BW102"/>
    <mergeCell ref="BX102:CE102"/>
    <mergeCell ref="CF102:CR102"/>
    <mergeCell ref="CS102:DE102"/>
    <mergeCell ref="DF102:DR102"/>
    <mergeCell ref="DS102:EE102"/>
    <mergeCell ref="EF102:ER102"/>
    <mergeCell ref="ES102:FE102"/>
    <mergeCell ref="A103:BW103"/>
    <mergeCell ref="BX103:CE103"/>
    <mergeCell ref="CF103:CR103"/>
    <mergeCell ref="CS103:DE103"/>
    <mergeCell ref="DF103:DR103"/>
    <mergeCell ref="DS103:EE103"/>
    <mergeCell ref="EF103:ER103"/>
    <mergeCell ref="ES103:FE103"/>
    <mergeCell ref="A104:BW104"/>
    <mergeCell ref="BX104:CE104"/>
    <mergeCell ref="CF104:CR104"/>
    <mergeCell ref="CS104:DE104"/>
    <mergeCell ref="DF104:DR104"/>
    <mergeCell ref="DS104:EE104"/>
    <mergeCell ref="EF104:ER104"/>
    <mergeCell ref="ES104:FE104"/>
    <mergeCell ref="A105:BW105"/>
    <mergeCell ref="BX105:CE105"/>
    <mergeCell ref="CF105:CR105"/>
    <mergeCell ref="CS105:DE105"/>
    <mergeCell ref="DF105:DR105"/>
    <mergeCell ref="DS105:EE105"/>
    <mergeCell ref="EF105:ER105"/>
    <mergeCell ref="ES105:FE105"/>
    <mergeCell ref="A106:BW106"/>
    <mergeCell ref="BX106:CE106"/>
    <mergeCell ref="CF106:CR106"/>
    <mergeCell ref="CS106:DE106"/>
    <mergeCell ref="DF106:DR106"/>
    <mergeCell ref="DS106:EE106"/>
    <mergeCell ref="EF106:ER106"/>
    <mergeCell ref="ES106:FE106"/>
    <mergeCell ref="A107:BW107"/>
    <mergeCell ref="BX107:CE107"/>
    <mergeCell ref="CF107:CR107"/>
    <mergeCell ref="CS107:DE107"/>
    <mergeCell ref="DF107:DR107"/>
    <mergeCell ref="DS107:EE107"/>
    <mergeCell ref="EF107:ER107"/>
    <mergeCell ref="ES107:FE107"/>
    <mergeCell ref="A108:BW108"/>
    <mergeCell ref="BX108:CE108"/>
    <mergeCell ref="CF108:CR108"/>
    <mergeCell ref="CS108:DE108"/>
    <mergeCell ref="DF108:DR108"/>
    <mergeCell ref="DS108:EE108"/>
    <mergeCell ref="EF108:ER108"/>
    <mergeCell ref="ES108:FE108"/>
    <mergeCell ref="A109:BW109"/>
    <mergeCell ref="BX109:CE109"/>
    <mergeCell ref="CF109:CR109"/>
    <mergeCell ref="CS109:DE109"/>
    <mergeCell ref="DF109:DR109"/>
    <mergeCell ref="DS109:EE109"/>
    <mergeCell ref="EF109:ER109"/>
    <mergeCell ref="ES109:FE109"/>
    <mergeCell ref="A110:BW110"/>
    <mergeCell ref="BX110:CE110"/>
    <mergeCell ref="CF110:CR110"/>
    <mergeCell ref="CS110:DE110"/>
    <mergeCell ref="DF110:DR110"/>
    <mergeCell ref="DS110:EE110"/>
    <mergeCell ref="EF110:ER110"/>
    <mergeCell ref="ES110:FE110"/>
    <mergeCell ref="A111:BW111"/>
    <mergeCell ref="BX111:CE111"/>
    <mergeCell ref="CF111:CR111"/>
    <mergeCell ref="CS111:DE111"/>
    <mergeCell ref="DF111:DR111"/>
    <mergeCell ref="DS111:EE111"/>
    <mergeCell ref="EF111:ER111"/>
    <mergeCell ref="ES111:FE111"/>
    <mergeCell ref="A112:BW112"/>
    <mergeCell ref="BX112:CE112"/>
    <mergeCell ref="CF112:CR112"/>
    <mergeCell ref="CS112:DE112"/>
    <mergeCell ref="DF112:DR112"/>
    <mergeCell ref="DS112:EE112"/>
    <mergeCell ref="EF112:ER112"/>
    <mergeCell ref="ES112:FE112"/>
    <mergeCell ref="A113:BW113"/>
    <mergeCell ref="BX113:CE113"/>
    <mergeCell ref="CF113:CR113"/>
    <mergeCell ref="CS113:DE113"/>
    <mergeCell ref="DF113:DR113"/>
    <mergeCell ref="DS113:EE113"/>
    <mergeCell ref="EF113:ER113"/>
    <mergeCell ref="ES113:FE113"/>
    <mergeCell ref="A114:BW114"/>
    <mergeCell ref="BX114:CE114"/>
    <mergeCell ref="CF114:CR114"/>
    <mergeCell ref="CS114:DE114"/>
    <mergeCell ref="DF114:DR114"/>
    <mergeCell ref="DS114:EE114"/>
    <mergeCell ref="EF114:ER114"/>
    <mergeCell ref="ES114:FE114"/>
    <mergeCell ref="A115:BW115"/>
    <mergeCell ref="BX115:CE115"/>
    <mergeCell ref="CF115:CR115"/>
    <mergeCell ref="CS115:DE115"/>
    <mergeCell ref="DF115:DR115"/>
    <mergeCell ref="DS115:EE115"/>
    <mergeCell ref="EF115:ER115"/>
    <mergeCell ref="ES115:FE115"/>
    <mergeCell ref="A116:BW116"/>
    <mergeCell ref="BX116:CE116"/>
    <mergeCell ref="CF116:CR116"/>
    <mergeCell ref="CS116:DE116"/>
    <mergeCell ref="DF116:DR116"/>
    <mergeCell ref="DS116:EE116"/>
    <mergeCell ref="EF116:ER116"/>
    <mergeCell ref="ES116:FE116"/>
    <mergeCell ref="A117:BW117"/>
    <mergeCell ref="BX117:CE117"/>
    <mergeCell ref="CF117:CR117"/>
    <mergeCell ref="CS117:DE117"/>
    <mergeCell ref="DF117:DR117"/>
    <mergeCell ref="DS117:EE117"/>
    <mergeCell ref="EF117:ER117"/>
    <mergeCell ref="ES117:FE117"/>
    <mergeCell ref="A125:FE125"/>
    <mergeCell ref="A127:FE127"/>
    <mergeCell ref="A128:FE128"/>
    <mergeCell ref="A129:FE129"/>
    <mergeCell ref="A132:FE132"/>
    <mergeCell ref="A133:BW133"/>
    <mergeCell ref="BX133:CE133"/>
    <mergeCell ref="CF133:CR133"/>
    <mergeCell ref="CS133:DE133"/>
    <mergeCell ref="DF133:DR133"/>
    <mergeCell ref="DS133:EE133"/>
    <mergeCell ref="EF133:ER133"/>
    <mergeCell ref="ES133:FE133"/>
    <mergeCell ref="A134:BW134"/>
    <mergeCell ref="BX134:CE134"/>
    <mergeCell ref="CF134:CR134"/>
    <mergeCell ref="CS134:DE134"/>
    <mergeCell ref="DF134:DR134"/>
    <mergeCell ref="DS134:EE134"/>
    <mergeCell ref="EF134:ER134"/>
    <mergeCell ref="ES134:FE134"/>
    <mergeCell ref="A135:BW135"/>
    <mergeCell ref="BX135:CE135"/>
    <mergeCell ref="CF135:CR135"/>
    <mergeCell ref="CS135:DE135"/>
    <mergeCell ref="DF135:DR135"/>
    <mergeCell ref="DS135:EE135"/>
    <mergeCell ref="EF135:ER135"/>
    <mergeCell ref="ES135:FE135"/>
    <mergeCell ref="A136:BW136"/>
    <mergeCell ref="BX136:CE136"/>
    <mergeCell ref="CF136:CR136"/>
    <mergeCell ref="CS136:DE136"/>
    <mergeCell ref="DF136:DR136"/>
    <mergeCell ref="DS136:EE136"/>
    <mergeCell ref="EF136:ER136"/>
    <mergeCell ref="ES136:FE136"/>
    <mergeCell ref="A137:BW137"/>
    <mergeCell ref="BX137:CE137"/>
    <mergeCell ref="CF137:CR137"/>
    <mergeCell ref="CS137:DE137"/>
    <mergeCell ref="DF137:DR137"/>
    <mergeCell ref="DS137:EE137"/>
    <mergeCell ref="EF137:ER137"/>
    <mergeCell ref="ES137:FE137"/>
    <mergeCell ref="A138:BW138"/>
    <mergeCell ref="BX138:CE138"/>
    <mergeCell ref="CF138:CR138"/>
    <mergeCell ref="CS138:DE138"/>
    <mergeCell ref="DF138:DR138"/>
    <mergeCell ref="DS138:EE138"/>
    <mergeCell ref="EF138:ER138"/>
    <mergeCell ref="ES138:FE138"/>
    <mergeCell ref="A139:BW139"/>
    <mergeCell ref="BX139:CE139"/>
    <mergeCell ref="CF139:CR139"/>
    <mergeCell ref="CS139:DE139"/>
    <mergeCell ref="DF139:DR139"/>
    <mergeCell ref="DS139:EE139"/>
    <mergeCell ref="EF139:ER139"/>
    <mergeCell ref="ES139:FE139"/>
    <mergeCell ref="A140:BW140"/>
    <mergeCell ref="BX140:CE140"/>
    <mergeCell ref="CF140:CR140"/>
    <mergeCell ref="CS140:DE140"/>
    <mergeCell ref="DF140:DR140"/>
    <mergeCell ref="DS140:EE140"/>
    <mergeCell ref="EF140:ER140"/>
    <mergeCell ref="ES140:FE140"/>
    <mergeCell ref="A141:BW141"/>
    <mergeCell ref="BX141:CE141"/>
    <mergeCell ref="CF141:CR141"/>
    <mergeCell ref="CS141:DE141"/>
    <mergeCell ref="DF141:DR141"/>
    <mergeCell ref="DS141:EE141"/>
    <mergeCell ref="EF141:ER141"/>
    <mergeCell ref="ES141:FE141"/>
    <mergeCell ref="A142:BW142"/>
    <mergeCell ref="BX142:CE142"/>
    <mergeCell ref="CF142:CR142"/>
    <mergeCell ref="CS142:DE142"/>
    <mergeCell ref="DF142:DR142"/>
    <mergeCell ref="DS142:EE142"/>
    <mergeCell ref="EF142:ER142"/>
    <mergeCell ref="ES142:FE142"/>
    <mergeCell ref="A143:BW143"/>
    <mergeCell ref="BX143:CE143"/>
    <mergeCell ref="CF143:CR143"/>
    <mergeCell ref="CS143:DE143"/>
    <mergeCell ref="DF143:DR143"/>
    <mergeCell ref="DS143:EE143"/>
    <mergeCell ref="EF143:ER143"/>
    <mergeCell ref="ES143:FE143"/>
    <mergeCell ref="A144:BW144"/>
    <mergeCell ref="BX144:CE144"/>
    <mergeCell ref="CF144:CR144"/>
    <mergeCell ref="CS144:DE144"/>
    <mergeCell ref="DF144:DR144"/>
    <mergeCell ref="DS144:EE144"/>
    <mergeCell ref="EF144:ER144"/>
    <mergeCell ref="ES144:FE144"/>
    <mergeCell ref="A145:BW145"/>
    <mergeCell ref="BX145:CE145"/>
    <mergeCell ref="CF145:CR145"/>
    <mergeCell ref="CS145:DE145"/>
    <mergeCell ref="DF145:DR145"/>
    <mergeCell ref="DS145:EE145"/>
    <mergeCell ref="EF145:ER145"/>
    <mergeCell ref="ES145:FE145"/>
    <mergeCell ref="A146:BW146"/>
    <mergeCell ref="BX146:CE146"/>
    <mergeCell ref="CF146:CR146"/>
    <mergeCell ref="CS146:DE146"/>
    <mergeCell ref="DF146:DR146"/>
    <mergeCell ref="DS146:EE146"/>
    <mergeCell ref="EF146:ER146"/>
    <mergeCell ref="ES146:FE146"/>
    <mergeCell ref="A147:BW147"/>
    <mergeCell ref="BX147:CE147"/>
    <mergeCell ref="CF147:CR147"/>
    <mergeCell ref="CS147:DE147"/>
    <mergeCell ref="DF147:DR147"/>
    <mergeCell ref="DS147:EE147"/>
    <mergeCell ref="EF147:ER147"/>
    <mergeCell ref="ES147:FE147"/>
    <mergeCell ref="A148:BW148"/>
    <mergeCell ref="BX148:CE148"/>
    <mergeCell ref="CF148:CR148"/>
    <mergeCell ref="CS148:DE148"/>
    <mergeCell ref="DF148:DR148"/>
    <mergeCell ref="DS148:EE148"/>
    <mergeCell ref="EF148:ER148"/>
    <mergeCell ref="ES148:FE148"/>
    <mergeCell ref="A149:BW149"/>
    <mergeCell ref="BX149:CE149"/>
    <mergeCell ref="CF149:CR149"/>
    <mergeCell ref="CS149:DE149"/>
    <mergeCell ref="DF149:DR149"/>
    <mergeCell ref="DS149:EE149"/>
    <mergeCell ref="EF149:ER149"/>
    <mergeCell ref="ES149:FE149"/>
    <mergeCell ref="A150:BW150"/>
    <mergeCell ref="BX150:CE150"/>
    <mergeCell ref="CF150:CR150"/>
    <mergeCell ref="CS150:DE150"/>
    <mergeCell ref="DF150:DR150"/>
    <mergeCell ref="DS150:EE150"/>
    <mergeCell ref="EF150:ER150"/>
    <mergeCell ref="ES150:FE150"/>
    <mergeCell ref="A151:BW151"/>
    <mergeCell ref="BX151:CE151"/>
    <mergeCell ref="CF151:CR151"/>
    <mergeCell ref="CS151:DE151"/>
    <mergeCell ref="DF151:DR151"/>
    <mergeCell ref="DS151:EE151"/>
    <mergeCell ref="EF151:ER151"/>
    <mergeCell ref="ES151:FE151"/>
    <mergeCell ref="A152:BW152"/>
    <mergeCell ref="BX152:CE152"/>
    <mergeCell ref="CF152:CR152"/>
    <mergeCell ref="CS152:DE152"/>
    <mergeCell ref="DF152:DR152"/>
    <mergeCell ref="DS152:EE152"/>
    <mergeCell ref="EF152:ER152"/>
    <mergeCell ref="ES152:FE152"/>
    <mergeCell ref="A153:BW153"/>
    <mergeCell ref="BX153:CE153"/>
    <mergeCell ref="CF153:CR153"/>
    <mergeCell ref="CS153:DE153"/>
    <mergeCell ref="DF153:DR153"/>
    <mergeCell ref="DS153:EE153"/>
    <mergeCell ref="EF153:ER153"/>
    <mergeCell ref="ES153:FE153"/>
    <mergeCell ref="A154:BW154"/>
    <mergeCell ref="BX154:CE154"/>
    <mergeCell ref="CF154:CR154"/>
    <mergeCell ref="CS154:DE154"/>
    <mergeCell ref="DF154:DR154"/>
    <mergeCell ref="DS154:EE154"/>
    <mergeCell ref="EF154:ER154"/>
    <mergeCell ref="ES154:FE154"/>
    <mergeCell ref="A155:BW155"/>
    <mergeCell ref="BX155:CE155"/>
    <mergeCell ref="CF155:CR155"/>
    <mergeCell ref="CS155:DE155"/>
    <mergeCell ref="DF155:DR155"/>
    <mergeCell ref="DS155:EE155"/>
    <mergeCell ref="EF155:ER155"/>
    <mergeCell ref="ES155:FE155"/>
    <mergeCell ref="A156:BW156"/>
    <mergeCell ref="BX156:CE156"/>
    <mergeCell ref="CF156:CR156"/>
    <mergeCell ref="CS156:DE156"/>
    <mergeCell ref="DF156:DR156"/>
    <mergeCell ref="DS156:EE156"/>
    <mergeCell ref="EF156:ER156"/>
    <mergeCell ref="ES156:FE156"/>
    <mergeCell ref="A157:BW157"/>
    <mergeCell ref="BX157:CE157"/>
    <mergeCell ref="CF157:CR157"/>
    <mergeCell ref="CS157:DE157"/>
    <mergeCell ref="DF157:DR157"/>
    <mergeCell ref="DS157:EE157"/>
    <mergeCell ref="EF157:ER157"/>
    <mergeCell ref="ES157:FE157"/>
    <mergeCell ref="A158:BW158"/>
    <mergeCell ref="BX158:CE158"/>
    <mergeCell ref="CF158:CR158"/>
    <mergeCell ref="CS158:DE158"/>
    <mergeCell ref="DF158:DR158"/>
    <mergeCell ref="DS158:EE158"/>
    <mergeCell ref="EF158:ER158"/>
    <mergeCell ref="ES158:FE158"/>
    <mergeCell ref="A159:BW159"/>
    <mergeCell ref="BX159:CE159"/>
    <mergeCell ref="CF159:CR159"/>
    <mergeCell ref="CS159:DE159"/>
    <mergeCell ref="DF159:DR159"/>
    <mergeCell ref="DS159:EE159"/>
    <mergeCell ref="EF159:ER159"/>
    <mergeCell ref="ES159:FE159"/>
    <mergeCell ref="A160:BW160"/>
    <mergeCell ref="BX160:CE160"/>
    <mergeCell ref="CF160:CR160"/>
    <mergeCell ref="CS160:DE160"/>
    <mergeCell ref="DF160:DR160"/>
    <mergeCell ref="DS160:EE160"/>
    <mergeCell ref="EF160:ER160"/>
    <mergeCell ref="ES160:FE160"/>
    <mergeCell ref="A161:BW161"/>
    <mergeCell ref="BX161:CE161"/>
    <mergeCell ref="CF161:CR161"/>
    <mergeCell ref="CS161:DE161"/>
    <mergeCell ref="DF161:DR161"/>
    <mergeCell ref="DS161:EE161"/>
    <mergeCell ref="EF161:ER161"/>
    <mergeCell ref="ES161:FE161"/>
    <mergeCell ref="A162:BW162"/>
    <mergeCell ref="BX162:CE162"/>
    <mergeCell ref="CF162:CR162"/>
    <mergeCell ref="CS162:DE162"/>
    <mergeCell ref="DF162:DR162"/>
    <mergeCell ref="DS162:EE162"/>
    <mergeCell ref="EF162:ER162"/>
    <mergeCell ref="ES162:FE162"/>
    <mergeCell ref="A163:BW163"/>
    <mergeCell ref="BX163:CE163"/>
    <mergeCell ref="CF163:CR163"/>
    <mergeCell ref="CS163:DE163"/>
    <mergeCell ref="DF163:DR163"/>
    <mergeCell ref="DS163:EE163"/>
    <mergeCell ref="EF163:ER163"/>
    <mergeCell ref="ES163:FE163"/>
    <mergeCell ref="A164:BW164"/>
    <mergeCell ref="BX164:CE164"/>
    <mergeCell ref="CF164:CR164"/>
    <mergeCell ref="CS164:DE164"/>
    <mergeCell ref="DF164:DR164"/>
    <mergeCell ref="DS164:EE164"/>
    <mergeCell ref="EF164:ER164"/>
    <mergeCell ref="ES164:FE164"/>
    <mergeCell ref="A165:BW165"/>
    <mergeCell ref="BX165:CE165"/>
    <mergeCell ref="CF165:CR165"/>
    <mergeCell ref="CS165:DE165"/>
    <mergeCell ref="DF165:DR165"/>
    <mergeCell ref="DS165:EE165"/>
    <mergeCell ref="EF165:ER165"/>
    <mergeCell ref="ES165:FE165"/>
    <mergeCell ref="A166:BW166"/>
    <mergeCell ref="BX166:CE166"/>
    <mergeCell ref="CF166:CR166"/>
    <mergeCell ref="CS166:DE166"/>
    <mergeCell ref="DF166:DR166"/>
    <mergeCell ref="DS166:EE166"/>
    <mergeCell ref="EF166:ER166"/>
    <mergeCell ref="ES166:FE166"/>
    <mergeCell ref="A167:BW167"/>
    <mergeCell ref="BX167:CE167"/>
    <mergeCell ref="CF167:CR167"/>
    <mergeCell ref="CS167:DE167"/>
    <mergeCell ref="DF167:DR167"/>
    <mergeCell ref="DS167:EE167"/>
    <mergeCell ref="EF167:ER167"/>
    <mergeCell ref="ES167:FE167"/>
    <mergeCell ref="A168:BW168"/>
    <mergeCell ref="BX168:CE168"/>
    <mergeCell ref="CF168:CR168"/>
    <mergeCell ref="CS168:DE168"/>
    <mergeCell ref="DF168:DR168"/>
    <mergeCell ref="DS168:EE168"/>
    <mergeCell ref="EF168:ER168"/>
    <mergeCell ref="ES168:FE168"/>
    <mergeCell ref="A169:BW169"/>
    <mergeCell ref="BX169:CE169"/>
    <mergeCell ref="CF169:CR169"/>
    <mergeCell ref="CS169:DE169"/>
    <mergeCell ref="DF169:DR169"/>
    <mergeCell ref="DS169:EE169"/>
    <mergeCell ref="EF169:ER169"/>
    <mergeCell ref="ES169:FE169"/>
    <mergeCell ref="A170:BW170"/>
    <mergeCell ref="BX170:CE170"/>
    <mergeCell ref="CF170:CR170"/>
    <mergeCell ref="CS170:DE170"/>
    <mergeCell ref="DF170:DR170"/>
    <mergeCell ref="DS170:EE170"/>
    <mergeCell ref="EF170:ER170"/>
    <mergeCell ref="ES170:FE170"/>
    <mergeCell ref="A171:BW171"/>
    <mergeCell ref="BX171:CE171"/>
    <mergeCell ref="CF171:CR171"/>
    <mergeCell ref="CS171:DE171"/>
    <mergeCell ref="DF171:DR171"/>
    <mergeCell ref="DS171:EE171"/>
    <mergeCell ref="EF171:ER171"/>
    <mergeCell ref="ES171:FE171"/>
    <mergeCell ref="A172:BW172"/>
    <mergeCell ref="BX172:CE172"/>
    <mergeCell ref="CF172:CR172"/>
    <mergeCell ref="CS172:DE172"/>
    <mergeCell ref="DF172:DR172"/>
    <mergeCell ref="DS172:EE172"/>
    <mergeCell ref="EF172:ER172"/>
    <mergeCell ref="ES172:FE172"/>
    <mergeCell ref="A173:BW173"/>
    <mergeCell ref="BX173:CE173"/>
    <mergeCell ref="CF173:CR173"/>
    <mergeCell ref="CS173:DE173"/>
    <mergeCell ref="DF173:DR173"/>
    <mergeCell ref="DS173:EE173"/>
    <mergeCell ref="EF173:ER173"/>
    <mergeCell ref="ES173:FE173"/>
    <mergeCell ref="A174:BW174"/>
    <mergeCell ref="BX174:CE174"/>
    <mergeCell ref="CF174:CR174"/>
    <mergeCell ref="CS174:DE174"/>
    <mergeCell ref="DF174:DR174"/>
    <mergeCell ref="DS174:EE174"/>
    <mergeCell ref="EF174:ER174"/>
    <mergeCell ref="ES174:FE174"/>
    <mergeCell ref="A175:BW175"/>
    <mergeCell ref="BX175:CE175"/>
    <mergeCell ref="CF175:CR175"/>
    <mergeCell ref="CS175:DE175"/>
    <mergeCell ref="DF175:DR175"/>
    <mergeCell ref="DS175:EE175"/>
    <mergeCell ref="EF175:ER175"/>
    <mergeCell ref="ES175:FE175"/>
    <mergeCell ref="A176:BW176"/>
    <mergeCell ref="BX176:CE176"/>
    <mergeCell ref="CF176:CR176"/>
    <mergeCell ref="CS176:DE176"/>
    <mergeCell ref="DF176:DR176"/>
    <mergeCell ref="DS176:EE176"/>
    <mergeCell ref="EF176:ER176"/>
    <mergeCell ref="ES176:FE176"/>
    <mergeCell ref="A177:BW177"/>
    <mergeCell ref="BX177:CE177"/>
    <mergeCell ref="CF177:CR177"/>
    <mergeCell ref="CS177:DE177"/>
    <mergeCell ref="DF177:DR177"/>
    <mergeCell ref="DS177:EE177"/>
    <mergeCell ref="EF177:ER177"/>
    <mergeCell ref="ES177:FE177"/>
    <mergeCell ref="A178:BW178"/>
    <mergeCell ref="BX178:CE178"/>
    <mergeCell ref="CF178:CR178"/>
    <mergeCell ref="CS178:DE178"/>
    <mergeCell ref="DF178:DR178"/>
    <mergeCell ref="DS178:EE178"/>
    <mergeCell ref="EF178:ER178"/>
    <mergeCell ref="ES178:FE178"/>
    <mergeCell ref="A179:BW179"/>
    <mergeCell ref="BX179:CE179"/>
    <mergeCell ref="CF179:CR179"/>
    <mergeCell ref="CS179:DE179"/>
    <mergeCell ref="DF179:DR179"/>
    <mergeCell ref="DS179:EE179"/>
    <mergeCell ref="EF179:ER179"/>
    <mergeCell ref="ES179:FE179"/>
    <mergeCell ref="A180:BW180"/>
    <mergeCell ref="BX180:CE180"/>
    <mergeCell ref="CF180:CR180"/>
    <mergeCell ref="CS180:DE180"/>
    <mergeCell ref="DF180:DR180"/>
    <mergeCell ref="DS180:EE180"/>
    <mergeCell ref="EF180:ER180"/>
    <mergeCell ref="ES180:FE180"/>
    <mergeCell ref="A181:BW181"/>
    <mergeCell ref="BX181:CE181"/>
    <mergeCell ref="CF181:CR181"/>
    <mergeCell ref="CS181:DE181"/>
    <mergeCell ref="DF181:DR181"/>
    <mergeCell ref="DS181:EE181"/>
    <mergeCell ref="EF181:ER181"/>
    <mergeCell ref="ES181:FE181"/>
    <mergeCell ref="A182:BW182"/>
    <mergeCell ref="BX182:CE182"/>
    <mergeCell ref="CF182:CR182"/>
    <mergeCell ref="CS182:DE182"/>
    <mergeCell ref="DF182:DR182"/>
    <mergeCell ref="DS182:EE182"/>
    <mergeCell ref="EF182:ER182"/>
    <mergeCell ref="ES182:FE182"/>
    <mergeCell ref="A183:BW183"/>
    <mergeCell ref="BX183:CE183"/>
    <mergeCell ref="CF183:CR183"/>
    <mergeCell ref="CS183:DE183"/>
    <mergeCell ref="DF183:DR183"/>
    <mergeCell ref="DS183:EE183"/>
    <mergeCell ref="EF183:ER183"/>
    <mergeCell ref="ES183:FE183"/>
    <mergeCell ref="A184:BW184"/>
    <mergeCell ref="BX184:CE184"/>
    <mergeCell ref="CF184:CR184"/>
    <mergeCell ref="CS184:DE184"/>
    <mergeCell ref="DF184:DR184"/>
    <mergeCell ref="DS184:EE184"/>
    <mergeCell ref="EF184:ER184"/>
    <mergeCell ref="ES184:FE184"/>
    <mergeCell ref="A185:BW185"/>
    <mergeCell ref="BX185:CE185"/>
    <mergeCell ref="CF185:CR185"/>
    <mergeCell ref="CS185:DE185"/>
    <mergeCell ref="DF185:DR185"/>
    <mergeCell ref="DS185:EE185"/>
    <mergeCell ref="EF185:ER185"/>
    <mergeCell ref="ES185:FE185"/>
    <mergeCell ref="A186:BW186"/>
    <mergeCell ref="BX186:CE186"/>
    <mergeCell ref="CF186:CR186"/>
    <mergeCell ref="CS186:DE186"/>
    <mergeCell ref="DF186:DR186"/>
    <mergeCell ref="DS186:EE186"/>
    <mergeCell ref="EF186:ER186"/>
    <mergeCell ref="ES186:FE186"/>
    <mergeCell ref="A187:BW187"/>
    <mergeCell ref="BX187:CE187"/>
    <mergeCell ref="CF187:CR187"/>
    <mergeCell ref="CS187:DE187"/>
    <mergeCell ref="DF187:DR187"/>
    <mergeCell ref="DS187:EE187"/>
    <mergeCell ref="EF187:ER187"/>
    <mergeCell ref="ES187:FE187"/>
    <mergeCell ref="A188:BW188"/>
    <mergeCell ref="BX188:CE188"/>
    <mergeCell ref="CF188:CR188"/>
    <mergeCell ref="CS188:DE188"/>
    <mergeCell ref="DF188:DR188"/>
    <mergeCell ref="DS188:EE188"/>
    <mergeCell ref="EF188:ER188"/>
    <mergeCell ref="ES188:FE188"/>
    <mergeCell ref="A189:BW189"/>
    <mergeCell ref="BX189:CE189"/>
    <mergeCell ref="CF189:CR189"/>
    <mergeCell ref="CS189:DE189"/>
    <mergeCell ref="DF189:DR189"/>
    <mergeCell ref="DS189:EE189"/>
    <mergeCell ref="EF189:ER189"/>
    <mergeCell ref="ES189:FE189"/>
    <mergeCell ref="A190:BW190"/>
    <mergeCell ref="BX190:CE190"/>
    <mergeCell ref="CF190:CR190"/>
    <mergeCell ref="CS190:DE190"/>
    <mergeCell ref="DF190:DR190"/>
    <mergeCell ref="DS190:EE190"/>
    <mergeCell ref="EF190:ER190"/>
    <mergeCell ref="ES190:FE190"/>
    <mergeCell ref="A191:BW191"/>
    <mergeCell ref="BX191:CE191"/>
    <mergeCell ref="CF191:CR191"/>
    <mergeCell ref="CS191:DE191"/>
    <mergeCell ref="DF191:DR191"/>
    <mergeCell ref="DS191:EE191"/>
    <mergeCell ref="EF191:ER191"/>
    <mergeCell ref="ES191:FE191"/>
    <mergeCell ref="A192:BW192"/>
    <mergeCell ref="BX192:CE192"/>
    <mergeCell ref="CF192:CR192"/>
    <mergeCell ref="CS192:DE192"/>
    <mergeCell ref="DF192:DR192"/>
    <mergeCell ref="DS192:EE192"/>
    <mergeCell ref="EF192:ER192"/>
    <mergeCell ref="ES192:FE192"/>
    <mergeCell ref="A193:BW193"/>
    <mergeCell ref="BX193:CE193"/>
    <mergeCell ref="CF193:CR193"/>
    <mergeCell ref="CS193:DE193"/>
    <mergeCell ref="DF193:DR193"/>
    <mergeCell ref="DS193:EE193"/>
    <mergeCell ref="EF193:ER193"/>
    <mergeCell ref="ES193:FE193"/>
    <mergeCell ref="A194:BW194"/>
    <mergeCell ref="BX194:CE194"/>
    <mergeCell ref="CF194:CR194"/>
    <mergeCell ref="CS194:DE194"/>
    <mergeCell ref="DF194:DR194"/>
    <mergeCell ref="DS194:EE194"/>
    <mergeCell ref="EF194:ER194"/>
    <mergeCell ref="ES194:FE194"/>
    <mergeCell ref="A195:BW195"/>
    <mergeCell ref="BX195:CE195"/>
    <mergeCell ref="CF195:CR195"/>
    <mergeCell ref="CS195:DE195"/>
    <mergeCell ref="DF195:DR195"/>
    <mergeCell ref="DS195:EE195"/>
    <mergeCell ref="EF195:ER195"/>
    <mergeCell ref="ES195:FE195"/>
    <mergeCell ref="A196:BW196"/>
    <mergeCell ref="BX196:CE196"/>
    <mergeCell ref="CF196:CR196"/>
    <mergeCell ref="CS196:DE196"/>
    <mergeCell ref="DF196:DR196"/>
    <mergeCell ref="DS196:EE196"/>
    <mergeCell ref="EF196:ER196"/>
    <mergeCell ref="ES196:FE196"/>
    <mergeCell ref="A197:BW197"/>
    <mergeCell ref="BX197:CE197"/>
    <mergeCell ref="CF197:CR197"/>
    <mergeCell ref="CS197:DE197"/>
    <mergeCell ref="DF197:DR197"/>
    <mergeCell ref="DS197:EE197"/>
    <mergeCell ref="EF197:ER197"/>
    <mergeCell ref="ES197:FE197"/>
    <mergeCell ref="A198:BW198"/>
    <mergeCell ref="BX198:CE198"/>
    <mergeCell ref="CF198:CR198"/>
    <mergeCell ref="CS198:DE198"/>
    <mergeCell ref="DF198:DR198"/>
    <mergeCell ref="DS198:EE198"/>
    <mergeCell ref="EF198:ER198"/>
    <mergeCell ref="ES198:FE198"/>
    <mergeCell ref="A199:BW199"/>
    <mergeCell ref="BX199:CE199"/>
    <mergeCell ref="CF199:CR199"/>
    <mergeCell ref="CS199:DE199"/>
    <mergeCell ref="DF199:DR199"/>
    <mergeCell ref="DS199:EE199"/>
    <mergeCell ref="EF199:ER199"/>
    <mergeCell ref="ES199:FE199"/>
    <mergeCell ref="A200:BW200"/>
    <mergeCell ref="BX200:CE200"/>
    <mergeCell ref="CF200:CR200"/>
    <mergeCell ref="CS200:DE200"/>
    <mergeCell ref="DF200:DR200"/>
    <mergeCell ref="DS200:EE200"/>
    <mergeCell ref="EF200:ER200"/>
    <mergeCell ref="ES200:FE200"/>
    <mergeCell ref="A201:BW201"/>
    <mergeCell ref="BX201:CE201"/>
    <mergeCell ref="CF201:CR201"/>
    <mergeCell ref="CS201:DE201"/>
    <mergeCell ref="DF201:DR201"/>
    <mergeCell ref="DS201:EE201"/>
    <mergeCell ref="EF201:ER201"/>
    <mergeCell ref="ES201:FE201"/>
    <mergeCell ref="A202:BW202"/>
    <mergeCell ref="BX202:CE202"/>
    <mergeCell ref="CF202:CR202"/>
    <mergeCell ref="CS202:DE202"/>
    <mergeCell ref="DF202:DR202"/>
    <mergeCell ref="DS202:EE202"/>
    <mergeCell ref="EF202:ER202"/>
    <mergeCell ref="ES202:FE202"/>
    <mergeCell ref="A203:BW203"/>
    <mergeCell ref="BX203:CE203"/>
    <mergeCell ref="CF203:CR203"/>
    <mergeCell ref="CS203:DE203"/>
    <mergeCell ref="DF203:DR203"/>
    <mergeCell ref="DS203:EE203"/>
    <mergeCell ref="EF203:ER203"/>
    <mergeCell ref="ES203:FE203"/>
    <mergeCell ref="A204:BW204"/>
    <mergeCell ref="BX204:CE204"/>
    <mergeCell ref="CF204:CR204"/>
    <mergeCell ref="CS204:DE204"/>
    <mergeCell ref="DF204:DR204"/>
    <mergeCell ref="DS204:EE204"/>
    <mergeCell ref="EF204:ER204"/>
    <mergeCell ref="ES204:FE204"/>
    <mergeCell ref="A205:BW205"/>
    <mergeCell ref="BX205:CE205"/>
    <mergeCell ref="CF205:CR205"/>
    <mergeCell ref="CS205:DE205"/>
    <mergeCell ref="DF205:DR205"/>
    <mergeCell ref="DS205:EE205"/>
    <mergeCell ref="EF205:ER205"/>
    <mergeCell ref="ES205:FE205"/>
    <mergeCell ref="A206:BW206"/>
    <mergeCell ref="BX206:CE206"/>
    <mergeCell ref="CF206:CR206"/>
    <mergeCell ref="CS206:DE206"/>
    <mergeCell ref="DF206:DR206"/>
    <mergeCell ref="DS206:EE206"/>
    <mergeCell ref="EF206:ER206"/>
    <mergeCell ref="ES206:FE206"/>
    <mergeCell ref="A207:BW207"/>
    <mergeCell ref="BX207:CE207"/>
    <mergeCell ref="CF207:CR207"/>
    <mergeCell ref="CS207:DE207"/>
    <mergeCell ref="DF207:DR207"/>
    <mergeCell ref="DS207:EE207"/>
    <mergeCell ref="EF207:ER207"/>
    <mergeCell ref="ES207:FE207"/>
    <mergeCell ref="A208:BW208"/>
    <mergeCell ref="BX208:CE208"/>
    <mergeCell ref="CF208:CR208"/>
    <mergeCell ref="CS208:DE208"/>
    <mergeCell ref="DF208:DR208"/>
    <mergeCell ref="DS208:EE208"/>
    <mergeCell ref="EF208:ER208"/>
    <mergeCell ref="ES208:FE208"/>
    <mergeCell ref="A209:BW209"/>
    <mergeCell ref="BX209:CE209"/>
    <mergeCell ref="CF209:CR209"/>
    <mergeCell ref="CS209:DE209"/>
    <mergeCell ref="DF209:DR209"/>
    <mergeCell ref="DS209:EE209"/>
    <mergeCell ref="EF209:ER209"/>
    <mergeCell ref="ES209:FE209"/>
    <mergeCell ref="A210:BW210"/>
    <mergeCell ref="BX210:CE210"/>
    <mergeCell ref="CF210:CR210"/>
    <mergeCell ref="CS210:DE210"/>
    <mergeCell ref="DF210:DR210"/>
    <mergeCell ref="DS210:EE210"/>
    <mergeCell ref="EF210:ER210"/>
    <mergeCell ref="ES210:FE210"/>
    <mergeCell ref="A211:BW211"/>
    <mergeCell ref="BX211:CE211"/>
    <mergeCell ref="CF211:CR211"/>
    <mergeCell ref="CS211:DE211"/>
    <mergeCell ref="DF211:DR211"/>
    <mergeCell ref="DS211:EE211"/>
    <mergeCell ref="EF211:ER211"/>
    <mergeCell ref="ES211:FE211"/>
    <mergeCell ref="A212:BW212"/>
    <mergeCell ref="BX212:CE212"/>
    <mergeCell ref="CF212:CR212"/>
    <mergeCell ref="CS212:DE212"/>
    <mergeCell ref="DF212:DR212"/>
    <mergeCell ref="DS212:EE212"/>
    <mergeCell ref="EF212:ER212"/>
    <mergeCell ref="ES212:FE212"/>
    <mergeCell ref="A213:BW213"/>
    <mergeCell ref="BX213:CE213"/>
    <mergeCell ref="CF213:CR213"/>
    <mergeCell ref="CS213:DE213"/>
    <mergeCell ref="DF213:DR213"/>
    <mergeCell ref="DS213:EE213"/>
    <mergeCell ref="EF213:ER213"/>
    <mergeCell ref="ES213:FE213"/>
    <mergeCell ref="A214:BW214"/>
    <mergeCell ref="BX214:CE214"/>
    <mergeCell ref="CF214:CR214"/>
    <mergeCell ref="CS214:DE214"/>
    <mergeCell ref="DF214:DR214"/>
    <mergeCell ref="DS214:EE214"/>
    <mergeCell ref="EF214:ER214"/>
    <mergeCell ref="ES214:FE214"/>
    <mergeCell ref="A215:BW215"/>
    <mergeCell ref="BX215:CE215"/>
    <mergeCell ref="CF215:CR215"/>
    <mergeCell ref="CS215:DE215"/>
    <mergeCell ref="DF215:DR215"/>
    <mergeCell ref="DS215:EE215"/>
    <mergeCell ref="EF215:ER215"/>
    <mergeCell ref="ES215:FE215"/>
    <mergeCell ref="A216:BW216"/>
    <mergeCell ref="BX216:CE216"/>
    <mergeCell ref="CF216:CR216"/>
    <mergeCell ref="CS216:DE216"/>
    <mergeCell ref="DF216:DR216"/>
    <mergeCell ref="DS216:EE216"/>
    <mergeCell ref="EF216:ER216"/>
    <mergeCell ref="ES216:FE216"/>
    <mergeCell ref="A217:BW217"/>
    <mergeCell ref="BX217:CE217"/>
    <mergeCell ref="CF217:CR217"/>
    <mergeCell ref="CS217:DE217"/>
    <mergeCell ref="DF217:DR217"/>
    <mergeCell ref="DS217:EE217"/>
    <mergeCell ref="EF217:ER217"/>
    <mergeCell ref="ES217:FE217"/>
    <mergeCell ref="A218:BW218"/>
    <mergeCell ref="BX218:CE218"/>
    <mergeCell ref="CF218:CR218"/>
    <mergeCell ref="CS218:DE218"/>
    <mergeCell ref="DF218:DR218"/>
    <mergeCell ref="DS218:EE218"/>
    <mergeCell ref="EF218:ER218"/>
    <mergeCell ref="ES218:FE218"/>
    <mergeCell ref="A219:BW219"/>
    <mergeCell ref="BX219:CE219"/>
    <mergeCell ref="CF219:CR219"/>
    <mergeCell ref="CS219:DE219"/>
    <mergeCell ref="DF219:DR219"/>
    <mergeCell ref="DS219:EE219"/>
    <mergeCell ref="EF219:ER219"/>
    <mergeCell ref="ES219:FE219"/>
    <mergeCell ref="A220:BW220"/>
    <mergeCell ref="BX220:CE220"/>
    <mergeCell ref="CF220:CR220"/>
    <mergeCell ref="CS220:DE220"/>
    <mergeCell ref="DF220:DR220"/>
    <mergeCell ref="DS220:EE220"/>
    <mergeCell ref="EF220:ER220"/>
    <mergeCell ref="ES220:FE220"/>
    <mergeCell ref="A221:BW221"/>
    <mergeCell ref="BX221:CE221"/>
    <mergeCell ref="CF221:CR221"/>
    <mergeCell ref="CS221:DE221"/>
    <mergeCell ref="DF221:DR221"/>
    <mergeCell ref="DS221:EE221"/>
    <mergeCell ref="EF221:ER221"/>
    <mergeCell ref="ES221:FE221"/>
    <mergeCell ref="A222:BW222"/>
    <mergeCell ref="BX222:CE222"/>
    <mergeCell ref="CF222:CR222"/>
    <mergeCell ref="CS222:DE222"/>
    <mergeCell ref="DF222:DR222"/>
    <mergeCell ref="DS222:EE222"/>
    <mergeCell ref="EF222:ER222"/>
    <mergeCell ref="ES222:FE222"/>
    <mergeCell ref="A223:BW223"/>
    <mergeCell ref="BX223:CE223"/>
    <mergeCell ref="CF223:CR223"/>
    <mergeCell ref="CS223:DE223"/>
    <mergeCell ref="DF223:DR223"/>
    <mergeCell ref="DS223:EE223"/>
    <mergeCell ref="EF223:ER223"/>
    <mergeCell ref="ES223:FE223"/>
    <mergeCell ref="A224:BW224"/>
    <mergeCell ref="BX224:CE224"/>
    <mergeCell ref="CF224:CR224"/>
    <mergeCell ref="CS224:DE224"/>
    <mergeCell ref="DF224:DR224"/>
    <mergeCell ref="DS224:EE224"/>
    <mergeCell ref="EF224:ER224"/>
    <mergeCell ref="ES224:FE224"/>
    <mergeCell ref="A225:BW225"/>
    <mergeCell ref="BX225:CE225"/>
    <mergeCell ref="CF225:CR225"/>
    <mergeCell ref="CS225:DE225"/>
    <mergeCell ref="DF225:DR225"/>
    <mergeCell ref="DS225:EE225"/>
    <mergeCell ref="EF225:ER225"/>
    <mergeCell ref="ES225:FE225"/>
    <mergeCell ref="A226:BW226"/>
    <mergeCell ref="BX226:CE226"/>
    <mergeCell ref="CF226:CR226"/>
    <mergeCell ref="CS226:DE226"/>
    <mergeCell ref="DF226:DR226"/>
    <mergeCell ref="DS226:EE226"/>
    <mergeCell ref="EF226:ER226"/>
    <mergeCell ref="ES226:FE226"/>
    <mergeCell ref="A227:BW227"/>
    <mergeCell ref="BX227:CE227"/>
    <mergeCell ref="CF227:CR227"/>
    <mergeCell ref="CS227:DE227"/>
    <mergeCell ref="DF227:DR227"/>
    <mergeCell ref="DS227:EE227"/>
    <mergeCell ref="EF227:ER227"/>
    <mergeCell ref="ES227:FE227"/>
    <mergeCell ref="A228:BW228"/>
    <mergeCell ref="BX228:CE228"/>
    <mergeCell ref="CF228:CR228"/>
    <mergeCell ref="CS228:DE228"/>
    <mergeCell ref="DF228:DR228"/>
    <mergeCell ref="DS228:EE228"/>
    <mergeCell ref="EF228:ER228"/>
    <mergeCell ref="ES228:FE228"/>
    <mergeCell ref="A229:BW229"/>
    <mergeCell ref="BX229:CE229"/>
    <mergeCell ref="CF229:CR229"/>
    <mergeCell ref="CS229:DE229"/>
    <mergeCell ref="DF229:DR229"/>
    <mergeCell ref="DS229:EE229"/>
    <mergeCell ref="EF229:ER229"/>
    <mergeCell ref="ES229:FE229"/>
    <mergeCell ref="A230:BW230"/>
    <mergeCell ref="BX230:CE230"/>
    <mergeCell ref="CF230:CR230"/>
    <mergeCell ref="CS230:DE230"/>
    <mergeCell ref="DF230:DR230"/>
    <mergeCell ref="DS230:EE230"/>
    <mergeCell ref="EF230:ER230"/>
    <mergeCell ref="ES230:FE230"/>
    <mergeCell ref="A231:BW231"/>
    <mergeCell ref="BX231:CE231"/>
    <mergeCell ref="CF231:CR231"/>
    <mergeCell ref="CS231:DE231"/>
    <mergeCell ref="DF231:DR231"/>
    <mergeCell ref="DS231:EE231"/>
    <mergeCell ref="EF231:ER231"/>
    <mergeCell ref="ES231:FE231"/>
    <mergeCell ref="A232:BW232"/>
    <mergeCell ref="BX232:CE232"/>
    <mergeCell ref="CF232:CR232"/>
    <mergeCell ref="CS232:DE232"/>
    <mergeCell ref="DF232:DR232"/>
    <mergeCell ref="DS232:EE232"/>
    <mergeCell ref="EF232:ER232"/>
    <mergeCell ref="ES232:FE232"/>
    <mergeCell ref="A233:BW233"/>
    <mergeCell ref="BX233:CE233"/>
    <mergeCell ref="CF233:CR233"/>
    <mergeCell ref="CS233:DE233"/>
    <mergeCell ref="DF233:DR233"/>
    <mergeCell ref="DS233:EE233"/>
    <mergeCell ref="EF233:ER233"/>
    <mergeCell ref="ES233:FE233"/>
    <mergeCell ref="A234:BW234"/>
    <mergeCell ref="BX234:CE234"/>
    <mergeCell ref="CF234:CR234"/>
    <mergeCell ref="CS234:DE234"/>
    <mergeCell ref="DF234:DR234"/>
    <mergeCell ref="DS234:EE234"/>
    <mergeCell ref="EF234:ER234"/>
    <mergeCell ref="ES234:FE234"/>
    <mergeCell ref="A235:BW235"/>
    <mergeCell ref="BX235:CE235"/>
    <mergeCell ref="CF235:CR235"/>
    <mergeCell ref="CS235:DE235"/>
    <mergeCell ref="DF235:DR235"/>
    <mergeCell ref="DS235:EE235"/>
    <mergeCell ref="EF235:ER235"/>
    <mergeCell ref="ES235:FE235"/>
    <mergeCell ref="A236:BW236"/>
    <mergeCell ref="BX236:CE236"/>
    <mergeCell ref="CF236:CR236"/>
    <mergeCell ref="CS236:DE236"/>
    <mergeCell ref="DF236:DR236"/>
    <mergeCell ref="DS236:EE236"/>
    <mergeCell ref="EF236:ER236"/>
    <mergeCell ref="ES236:FE236"/>
    <mergeCell ref="A237:BW237"/>
    <mergeCell ref="BX237:CE237"/>
    <mergeCell ref="CF237:CR237"/>
    <mergeCell ref="CS237:DE237"/>
    <mergeCell ref="DF237:DR237"/>
    <mergeCell ref="DS237:EE237"/>
    <mergeCell ref="EF237:ER237"/>
    <mergeCell ref="ES237:FE237"/>
    <mergeCell ref="A238:BW238"/>
    <mergeCell ref="BX238:CE238"/>
    <mergeCell ref="CF238:CR238"/>
    <mergeCell ref="CS238:DE238"/>
    <mergeCell ref="DF238:DR238"/>
    <mergeCell ref="DS238:EE238"/>
    <mergeCell ref="EF238:ER238"/>
    <mergeCell ref="ES238:FE238"/>
    <mergeCell ref="A239:BW239"/>
    <mergeCell ref="BX239:CE239"/>
    <mergeCell ref="CF239:CR239"/>
    <mergeCell ref="CS239:DE239"/>
    <mergeCell ref="DF239:DR239"/>
    <mergeCell ref="DS239:EE239"/>
    <mergeCell ref="EF239:ER239"/>
    <mergeCell ref="ES239:FE239"/>
    <mergeCell ref="A240:BW240"/>
    <mergeCell ref="BX240:CE240"/>
    <mergeCell ref="CF240:CR240"/>
    <mergeCell ref="CS240:DE240"/>
    <mergeCell ref="DF240:DR240"/>
    <mergeCell ref="DS240:EE240"/>
    <mergeCell ref="EF240:ER240"/>
    <mergeCell ref="ES240:FE240"/>
    <mergeCell ref="A241:BW241"/>
    <mergeCell ref="BX241:CE241"/>
    <mergeCell ref="CF241:CR241"/>
    <mergeCell ref="CS241:DE241"/>
    <mergeCell ref="DF241:DR241"/>
    <mergeCell ref="DS241:EE241"/>
    <mergeCell ref="EF241:ER241"/>
    <mergeCell ref="ES241:FE241"/>
    <mergeCell ref="A242:BW242"/>
    <mergeCell ref="BX242:CE242"/>
    <mergeCell ref="CF242:CR242"/>
    <mergeCell ref="CS242:DE242"/>
    <mergeCell ref="DF242:DR242"/>
    <mergeCell ref="DS242:EE242"/>
    <mergeCell ref="EF242:ER242"/>
    <mergeCell ref="ES242:FE242"/>
    <mergeCell ref="A243:BW243"/>
    <mergeCell ref="BX243:CE243"/>
    <mergeCell ref="CF243:CR243"/>
    <mergeCell ref="CS243:DE243"/>
    <mergeCell ref="DF243:DR243"/>
    <mergeCell ref="DS243:EE243"/>
    <mergeCell ref="EF243:ER243"/>
    <mergeCell ref="ES243:FE243"/>
    <mergeCell ref="A244:BW244"/>
    <mergeCell ref="BX244:CE244"/>
    <mergeCell ref="CF244:CR244"/>
    <mergeCell ref="CS244:DE244"/>
    <mergeCell ref="DF244:DR244"/>
    <mergeCell ref="DS244:EE244"/>
    <mergeCell ref="EF244:ER244"/>
    <mergeCell ref="ES244:FE244"/>
    <mergeCell ref="A245:BW245"/>
    <mergeCell ref="BX245:CE245"/>
    <mergeCell ref="CF245:CR245"/>
    <mergeCell ref="CS245:DE245"/>
    <mergeCell ref="DF245:DR245"/>
    <mergeCell ref="DS245:EE245"/>
    <mergeCell ref="EF245:ER245"/>
    <mergeCell ref="ES245:FE245"/>
    <mergeCell ref="A246:BW246"/>
    <mergeCell ref="BX246:CE246"/>
    <mergeCell ref="CF246:CR246"/>
    <mergeCell ref="CS246:DE246"/>
    <mergeCell ref="DF246:DR246"/>
    <mergeCell ref="DS246:EE246"/>
    <mergeCell ref="EF246:ER246"/>
    <mergeCell ref="ES246:FE246"/>
    <mergeCell ref="A247:BW247"/>
    <mergeCell ref="BX247:CE247"/>
    <mergeCell ref="CF247:CR247"/>
    <mergeCell ref="CS247:DE247"/>
    <mergeCell ref="DF247:DR247"/>
    <mergeCell ref="DS247:EE247"/>
    <mergeCell ref="EF247:ER247"/>
    <mergeCell ref="ES247:FE247"/>
    <mergeCell ref="A248:BW248"/>
    <mergeCell ref="BX248:CE248"/>
    <mergeCell ref="CF248:CR248"/>
    <mergeCell ref="CS248:DE248"/>
    <mergeCell ref="DF248:DR248"/>
    <mergeCell ref="DS248:EE248"/>
    <mergeCell ref="EF248:ER248"/>
    <mergeCell ref="ES248:FE248"/>
    <mergeCell ref="A249:BW249"/>
    <mergeCell ref="BX249:CE249"/>
    <mergeCell ref="CF249:CR249"/>
    <mergeCell ref="CS249:DE249"/>
    <mergeCell ref="DF249:DR249"/>
    <mergeCell ref="DS249:EE249"/>
    <mergeCell ref="EF249:ER249"/>
    <mergeCell ref="ES249:FE249"/>
    <mergeCell ref="A250:BW250"/>
    <mergeCell ref="BX250:CE250"/>
    <mergeCell ref="CF250:CR250"/>
    <mergeCell ref="CS250:DE250"/>
    <mergeCell ref="DF250:DR250"/>
    <mergeCell ref="DS250:EE250"/>
    <mergeCell ref="EF250:ER250"/>
    <mergeCell ref="ES250:FE250"/>
    <mergeCell ref="A251:BW251"/>
    <mergeCell ref="BX251:CE251"/>
    <mergeCell ref="CF251:CR251"/>
    <mergeCell ref="CS251:DE251"/>
    <mergeCell ref="DF251:DR251"/>
    <mergeCell ref="DS251:EE251"/>
    <mergeCell ref="EF251:ER251"/>
    <mergeCell ref="ES251:FE251"/>
    <mergeCell ref="A252:BW252"/>
    <mergeCell ref="BX252:CE252"/>
    <mergeCell ref="CF252:CR252"/>
    <mergeCell ref="CS252:DE252"/>
    <mergeCell ref="DF252:DR252"/>
    <mergeCell ref="DS252:EE252"/>
    <mergeCell ref="EF252:ER252"/>
    <mergeCell ref="ES252:FE252"/>
    <mergeCell ref="A253:BW253"/>
    <mergeCell ref="BX253:CE253"/>
    <mergeCell ref="CF253:CR253"/>
    <mergeCell ref="CS253:DE253"/>
    <mergeCell ref="DF253:DR253"/>
    <mergeCell ref="DS253:EE253"/>
    <mergeCell ref="EF253:ER253"/>
    <mergeCell ref="ES253:FE253"/>
    <mergeCell ref="A254:BW254"/>
    <mergeCell ref="BX254:CE254"/>
    <mergeCell ref="CF254:CR254"/>
    <mergeCell ref="CS254:DE254"/>
    <mergeCell ref="DF254:DR254"/>
    <mergeCell ref="DS254:EE254"/>
    <mergeCell ref="EF254:ER254"/>
    <mergeCell ref="ES254:FE254"/>
    <mergeCell ref="A255:BW255"/>
    <mergeCell ref="BX255:CE255"/>
    <mergeCell ref="CF255:CR255"/>
    <mergeCell ref="CS255:DE255"/>
    <mergeCell ref="DF255:DR255"/>
    <mergeCell ref="DS255:EE255"/>
    <mergeCell ref="EF255:ER255"/>
    <mergeCell ref="ES255:FE255"/>
    <mergeCell ref="A256:BW256"/>
    <mergeCell ref="BX256:CE256"/>
    <mergeCell ref="CF256:CR256"/>
    <mergeCell ref="CS256:DE256"/>
    <mergeCell ref="DF256:DR256"/>
    <mergeCell ref="DS256:EE256"/>
    <mergeCell ref="EF256:ER256"/>
    <mergeCell ref="ES256:FE256"/>
    <mergeCell ref="A257:BW257"/>
    <mergeCell ref="BX257:CE257"/>
    <mergeCell ref="CF257:CR257"/>
    <mergeCell ref="CS257:DE257"/>
    <mergeCell ref="DF257:DR257"/>
    <mergeCell ref="DS257:EE257"/>
    <mergeCell ref="EF257:ER257"/>
    <mergeCell ref="ES257:FE257"/>
    <mergeCell ref="A258:BW258"/>
    <mergeCell ref="BX258:CE258"/>
    <mergeCell ref="CF258:CR258"/>
    <mergeCell ref="CS258:DE258"/>
    <mergeCell ref="DF258:DR258"/>
    <mergeCell ref="DS258:EE258"/>
    <mergeCell ref="EF258:ER258"/>
    <mergeCell ref="ES258:FE258"/>
    <mergeCell ref="A259:BW259"/>
    <mergeCell ref="BX259:CE259"/>
    <mergeCell ref="CF259:CR259"/>
    <mergeCell ref="CS259:DE259"/>
    <mergeCell ref="DF259:DR259"/>
    <mergeCell ref="DS259:EE259"/>
    <mergeCell ref="EF259:ER259"/>
    <mergeCell ref="ES259:FE259"/>
    <mergeCell ref="A260:BW260"/>
    <mergeCell ref="BX260:CE260"/>
    <mergeCell ref="CF260:CR260"/>
    <mergeCell ref="CS260:DE260"/>
    <mergeCell ref="DF260:DR260"/>
    <mergeCell ref="DS260:EE260"/>
    <mergeCell ref="EF260:ER260"/>
    <mergeCell ref="ES260:FE260"/>
    <mergeCell ref="A261:BW261"/>
    <mergeCell ref="BX261:CE261"/>
    <mergeCell ref="CF261:CR261"/>
    <mergeCell ref="CS261:DE261"/>
    <mergeCell ref="DF261:DR261"/>
    <mergeCell ref="DS261:EE261"/>
    <mergeCell ref="EF261:ER261"/>
    <mergeCell ref="ES261:FE261"/>
    <mergeCell ref="A262:BW262"/>
    <mergeCell ref="BX262:CE262"/>
    <mergeCell ref="CF262:CR262"/>
    <mergeCell ref="CS262:DE262"/>
    <mergeCell ref="DF262:DR262"/>
    <mergeCell ref="DS262:EE262"/>
    <mergeCell ref="EF262:ER262"/>
    <mergeCell ref="ES262:FE262"/>
    <mergeCell ref="A263:BW263"/>
    <mergeCell ref="BX263:CE263"/>
    <mergeCell ref="CF263:CR263"/>
    <mergeCell ref="CS263:DE263"/>
    <mergeCell ref="DF263:DR263"/>
    <mergeCell ref="DS263:EE263"/>
    <mergeCell ref="EF263:ER263"/>
    <mergeCell ref="ES263:FE263"/>
    <mergeCell ref="A264:BW264"/>
    <mergeCell ref="BX264:CE264"/>
    <mergeCell ref="CF264:CR264"/>
    <mergeCell ref="CS264:DE264"/>
    <mergeCell ref="DF264:DR264"/>
    <mergeCell ref="DS264:EE264"/>
    <mergeCell ref="EF264:ER264"/>
    <mergeCell ref="ES264:FE264"/>
    <mergeCell ref="A265:BW265"/>
    <mergeCell ref="BX265:CE265"/>
    <mergeCell ref="CF265:CR265"/>
    <mergeCell ref="CS265:DE265"/>
    <mergeCell ref="DF265:DR265"/>
    <mergeCell ref="DS265:EE265"/>
    <mergeCell ref="EF265:ER265"/>
    <mergeCell ref="ES265:FE265"/>
    <mergeCell ref="A266:BW266"/>
    <mergeCell ref="BX266:CE266"/>
    <mergeCell ref="CF266:CR266"/>
    <mergeCell ref="CS266:DE266"/>
    <mergeCell ref="DF266:DR266"/>
    <mergeCell ref="DS266:EE266"/>
    <mergeCell ref="EF266:ER266"/>
    <mergeCell ref="ES266:FE266"/>
    <mergeCell ref="A267:BW267"/>
    <mergeCell ref="BX267:CE267"/>
    <mergeCell ref="CF267:CR267"/>
    <mergeCell ref="CS267:DE267"/>
    <mergeCell ref="DF267:DR267"/>
    <mergeCell ref="DS267:EE267"/>
    <mergeCell ref="EF267:ER267"/>
    <mergeCell ref="ES267:FE267"/>
    <mergeCell ref="A268:BW268"/>
    <mergeCell ref="BX268:CE268"/>
    <mergeCell ref="CF268:CR268"/>
    <mergeCell ref="CS268:DE268"/>
    <mergeCell ref="DF268:DR268"/>
    <mergeCell ref="DS268:EE268"/>
    <mergeCell ref="EF268:ER268"/>
    <mergeCell ref="ES268:FE268"/>
    <mergeCell ref="A269:BW269"/>
    <mergeCell ref="BX269:CE269"/>
    <mergeCell ref="CF269:CR269"/>
    <mergeCell ref="CS269:DE269"/>
    <mergeCell ref="DF269:DR269"/>
    <mergeCell ref="DS269:EE269"/>
    <mergeCell ref="EF269:ER269"/>
    <mergeCell ref="ES269:FE269"/>
    <mergeCell ref="A270:BW270"/>
    <mergeCell ref="BX270:CE270"/>
    <mergeCell ref="CF270:CR270"/>
    <mergeCell ref="CS270:DE270"/>
    <mergeCell ref="DF270:DR270"/>
    <mergeCell ref="DS270:EE270"/>
    <mergeCell ref="EF270:ER270"/>
    <mergeCell ref="ES270:FE270"/>
    <mergeCell ref="A271:BW271"/>
    <mergeCell ref="BX271:CE271"/>
    <mergeCell ref="CF271:CR271"/>
    <mergeCell ref="CS271:DE271"/>
    <mergeCell ref="DF271:DR271"/>
    <mergeCell ref="DS271:EE271"/>
    <mergeCell ref="EF271:ER271"/>
    <mergeCell ref="ES271:FE271"/>
    <mergeCell ref="A272:BW272"/>
    <mergeCell ref="BX272:CE272"/>
    <mergeCell ref="CF272:CR272"/>
    <mergeCell ref="CS272:DE272"/>
    <mergeCell ref="DF272:DR272"/>
    <mergeCell ref="DS272:EE272"/>
    <mergeCell ref="EF272:ER272"/>
    <mergeCell ref="ES272:FE272"/>
    <mergeCell ref="A273:BW273"/>
    <mergeCell ref="BX273:CE273"/>
    <mergeCell ref="CF273:CR273"/>
    <mergeCell ref="CS273:DE273"/>
    <mergeCell ref="DF273:DR273"/>
    <mergeCell ref="DS273:EE273"/>
    <mergeCell ref="EF273:ER273"/>
    <mergeCell ref="ES273:FE273"/>
    <mergeCell ref="A274:BW274"/>
    <mergeCell ref="BX274:CE274"/>
    <mergeCell ref="CF274:CR274"/>
    <mergeCell ref="CS274:DE274"/>
    <mergeCell ref="DF274:DR274"/>
    <mergeCell ref="DS274:EE274"/>
    <mergeCell ref="EF274:ER274"/>
    <mergeCell ref="ES274:FE274"/>
    <mergeCell ref="A275:BW275"/>
    <mergeCell ref="BX275:CE275"/>
    <mergeCell ref="CF275:CR275"/>
    <mergeCell ref="CS275:DE275"/>
    <mergeCell ref="DF275:DR275"/>
    <mergeCell ref="DS275:EE275"/>
    <mergeCell ref="EF275:ER275"/>
    <mergeCell ref="ES275:FE275"/>
    <mergeCell ref="A276:BW276"/>
    <mergeCell ref="BX276:CE276"/>
    <mergeCell ref="CF276:CR276"/>
    <mergeCell ref="CS276:DE276"/>
    <mergeCell ref="DF276:DR276"/>
    <mergeCell ref="DS276:EE276"/>
    <mergeCell ref="EF276:ER276"/>
    <mergeCell ref="ES276:FE276"/>
    <mergeCell ref="A277:BW277"/>
    <mergeCell ref="BX277:CE277"/>
    <mergeCell ref="CF277:CR277"/>
    <mergeCell ref="CS277:DE277"/>
    <mergeCell ref="DF277:DR277"/>
    <mergeCell ref="DS277:EE277"/>
    <mergeCell ref="EF277:ER277"/>
    <mergeCell ref="ES277:FE277"/>
    <mergeCell ref="A278:BW278"/>
    <mergeCell ref="BX278:CE278"/>
    <mergeCell ref="CF278:CR278"/>
    <mergeCell ref="CS278:DE278"/>
    <mergeCell ref="DF278:DR278"/>
    <mergeCell ref="DS278:EE278"/>
    <mergeCell ref="EF278:ER278"/>
    <mergeCell ref="ES278:FE278"/>
    <mergeCell ref="A279:BW279"/>
    <mergeCell ref="BX279:CE279"/>
    <mergeCell ref="CF279:CR279"/>
    <mergeCell ref="CS279:DE279"/>
    <mergeCell ref="DF279:DR279"/>
    <mergeCell ref="DS279:EE279"/>
    <mergeCell ref="EF279:ER279"/>
    <mergeCell ref="ES279:FE279"/>
    <mergeCell ref="A280:BW280"/>
    <mergeCell ref="BX280:CE280"/>
    <mergeCell ref="CF280:CR280"/>
    <mergeCell ref="CS280:DE280"/>
    <mergeCell ref="DF280:DR280"/>
    <mergeCell ref="DS280:EE280"/>
    <mergeCell ref="EF280:ER280"/>
    <mergeCell ref="ES280:FE280"/>
    <mergeCell ref="A281:BW281"/>
    <mergeCell ref="BX281:CE281"/>
    <mergeCell ref="CF281:CR281"/>
    <mergeCell ref="CS281:DE281"/>
    <mergeCell ref="DF281:DR281"/>
    <mergeCell ref="DS281:EE281"/>
    <mergeCell ref="EF281:ER281"/>
    <mergeCell ref="ES281:FE281"/>
    <mergeCell ref="A282:BW282"/>
    <mergeCell ref="BX282:CE282"/>
    <mergeCell ref="CF282:CR282"/>
    <mergeCell ref="CS282:DE282"/>
    <mergeCell ref="DF282:DR282"/>
    <mergeCell ref="DS282:EE282"/>
    <mergeCell ref="EF282:ER282"/>
    <mergeCell ref="ES282:FE282"/>
    <mergeCell ref="A283:BW283"/>
    <mergeCell ref="BX283:CE283"/>
    <mergeCell ref="CF283:CR283"/>
    <mergeCell ref="CS283:DE283"/>
    <mergeCell ref="DF283:DR283"/>
    <mergeCell ref="DS283:EE283"/>
    <mergeCell ref="EF283:ER283"/>
    <mergeCell ref="ES283:FE283"/>
    <mergeCell ref="A284:BW284"/>
    <mergeCell ref="BX284:CE284"/>
    <mergeCell ref="CF284:CR284"/>
    <mergeCell ref="CS284:DE284"/>
    <mergeCell ref="DF284:DR284"/>
    <mergeCell ref="DS284:EE284"/>
    <mergeCell ref="EF284:ER284"/>
    <mergeCell ref="ES284:FE284"/>
    <mergeCell ref="A285:BW285"/>
    <mergeCell ref="BX285:CE285"/>
    <mergeCell ref="CF285:CR285"/>
    <mergeCell ref="CS285:DE285"/>
    <mergeCell ref="DF285:DR285"/>
    <mergeCell ref="DS285:EE285"/>
    <mergeCell ref="EF285:ER285"/>
    <mergeCell ref="ES285:FE285"/>
    <mergeCell ref="A286:BW286"/>
    <mergeCell ref="BX286:CE286"/>
    <mergeCell ref="CF286:CR286"/>
    <mergeCell ref="CS286:DE286"/>
    <mergeCell ref="DF286:DR286"/>
    <mergeCell ref="DS286:EE286"/>
    <mergeCell ref="EF286:ER286"/>
    <mergeCell ref="ES286:FE286"/>
    <mergeCell ref="A287:BW287"/>
    <mergeCell ref="BX287:CE287"/>
    <mergeCell ref="CF287:CR287"/>
    <mergeCell ref="CS287:DE287"/>
    <mergeCell ref="DF287:DR287"/>
    <mergeCell ref="DS287:EE287"/>
    <mergeCell ref="EF287:ER287"/>
    <mergeCell ref="ES287:FE287"/>
    <mergeCell ref="A288:BW288"/>
    <mergeCell ref="BX288:CE288"/>
    <mergeCell ref="CF288:CR288"/>
    <mergeCell ref="CS288:DE288"/>
    <mergeCell ref="DF288:DR288"/>
    <mergeCell ref="DS288:EE288"/>
    <mergeCell ref="EF288:ER288"/>
    <mergeCell ref="ES288:FE288"/>
    <mergeCell ref="A289:BW289"/>
    <mergeCell ref="BX289:CE289"/>
    <mergeCell ref="CF289:CR289"/>
    <mergeCell ref="CS289:DE289"/>
    <mergeCell ref="DF289:DR289"/>
    <mergeCell ref="DS289:EE289"/>
    <mergeCell ref="EF289:ER289"/>
    <mergeCell ref="ES289:FE289"/>
    <mergeCell ref="A290:BW290"/>
    <mergeCell ref="BX290:CE290"/>
    <mergeCell ref="CF290:CR290"/>
    <mergeCell ref="CS290:DE290"/>
    <mergeCell ref="DF290:DR290"/>
    <mergeCell ref="DS290:EE290"/>
    <mergeCell ref="EF290:ER290"/>
    <mergeCell ref="ES290:FE290"/>
    <mergeCell ref="A291:BW291"/>
    <mergeCell ref="BX291:CE291"/>
    <mergeCell ref="CF291:CR291"/>
    <mergeCell ref="CS291:DE291"/>
    <mergeCell ref="DF291:DR291"/>
    <mergeCell ref="DS291:EE291"/>
    <mergeCell ref="EF291:ER291"/>
    <mergeCell ref="ES291:FE291"/>
    <mergeCell ref="A292:BW292"/>
    <mergeCell ref="BX292:CE292"/>
    <mergeCell ref="CF292:CR292"/>
    <mergeCell ref="CS292:DE292"/>
    <mergeCell ref="DF292:DR292"/>
    <mergeCell ref="DS292:EE292"/>
    <mergeCell ref="EF292:ER292"/>
    <mergeCell ref="ES292:FE292"/>
    <mergeCell ref="A293:BW293"/>
    <mergeCell ref="BX293:CE293"/>
    <mergeCell ref="CF293:CR293"/>
    <mergeCell ref="CS293:DE293"/>
    <mergeCell ref="DF293:DR293"/>
    <mergeCell ref="DS293:EE293"/>
    <mergeCell ref="EF293:ER293"/>
    <mergeCell ref="ES293:FE293"/>
    <mergeCell ref="A294:BW294"/>
    <mergeCell ref="BX294:CE294"/>
    <mergeCell ref="CF294:CR294"/>
    <mergeCell ref="CS294:DE294"/>
    <mergeCell ref="DF294:DR294"/>
    <mergeCell ref="DS294:EE294"/>
    <mergeCell ref="EF294:ER294"/>
    <mergeCell ref="ES294:FE294"/>
    <mergeCell ref="FL294:FO294"/>
    <mergeCell ref="FQ294:GB294"/>
    <mergeCell ref="A295:BW295"/>
    <mergeCell ref="BX295:CE295"/>
    <mergeCell ref="CF295:CR295"/>
    <mergeCell ref="CS295:DE295"/>
    <mergeCell ref="DF295:DR295"/>
    <mergeCell ref="DS295:EE295"/>
    <mergeCell ref="EF295:ER295"/>
    <mergeCell ref="ES295:FE295"/>
    <mergeCell ref="A296:BW296"/>
    <mergeCell ref="BX296:CE296"/>
    <mergeCell ref="CF296:CR296"/>
    <mergeCell ref="CS296:DE296"/>
    <mergeCell ref="DF296:DR296"/>
    <mergeCell ref="DS296:EE296"/>
    <mergeCell ref="EF296:ER296"/>
    <mergeCell ref="ES296:FE296"/>
    <mergeCell ref="A297:BW297"/>
    <mergeCell ref="BX297:CE297"/>
    <mergeCell ref="CF297:CR297"/>
    <mergeCell ref="CS297:DE297"/>
    <mergeCell ref="DF297:DR297"/>
    <mergeCell ref="DS297:EE297"/>
    <mergeCell ref="EF297:ER297"/>
    <mergeCell ref="ES297:FE297"/>
    <mergeCell ref="A298:BW298"/>
    <mergeCell ref="BX298:CE298"/>
    <mergeCell ref="CF298:CR298"/>
    <mergeCell ref="CS298:DE298"/>
    <mergeCell ref="DF298:DR298"/>
    <mergeCell ref="DS298:EE298"/>
    <mergeCell ref="EF298:ER298"/>
    <mergeCell ref="ES298:FE298"/>
    <mergeCell ref="A299:BW299"/>
    <mergeCell ref="BX299:CE299"/>
    <mergeCell ref="CF299:CR299"/>
    <mergeCell ref="CS299:DE299"/>
    <mergeCell ref="DF299:DR299"/>
    <mergeCell ref="DS299:EE299"/>
    <mergeCell ref="EF299:ER299"/>
    <mergeCell ref="ES299:FE299"/>
    <mergeCell ref="A300:BW300"/>
    <mergeCell ref="BX300:CE300"/>
    <mergeCell ref="CF300:CR300"/>
    <mergeCell ref="CS300:DE300"/>
    <mergeCell ref="DF300:DR300"/>
    <mergeCell ref="DS300:EE300"/>
    <mergeCell ref="EF300:ER300"/>
    <mergeCell ref="ES300:FE300"/>
    <mergeCell ref="A301:BW301"/>
    <mergeCell ref="BX301:CE301"/>
    <mergeCell ref="CF301:CR301"/>
    <mergeCell ref="CS301:DE301"/>
    <mergeCell ref="DF301:DR301"/>
    <mergeCell ref="DS301:EE301"/>
    <mergeCell ref="EF301:ER301"/>
    <mergeCell ref="ES301:FE301"/>
    <mergeCell ref="A302:BW302"/>
    <mergeCell ref="BX302:CE302"/>
    <mergeCell ref="CF302:CR302"/>
    <mergeCell ref="CS302:DE302"/>
    <mergeCell ref="DF302:DR302"/>
    <mergeCell ref="DS302:EE302"/>
    <mergeCell ref="EF302:ER302"/>
    <mergeCell ref="ES302:FE302"/>
    <mergeCell ref="A303:BW303"/>
    <mergeCell ref="BX303:CE303"/>
    <mergeCell ref="CF303:CR303"/>
    <mergeCell ref="CS303:DE303"/>
    <mergeCell ref="DF303:DR303"/>
    <mergeCell ref="DS303:EE303"/>
    <mergeCell ref="EF303:ER303"/>
    <mergeCell ref="ES303:FE303"/>
    <mergeCell ref="A304:BW304"/>
    <mergeCell ref="BX304:CE304"/>
    <mergeCell ref="CF304:CR304"/>
    <mergeCell ref="CS304:DE304"/>
    <mergeCell ref="DF304:DR304"/>
    <mergeCell ref="DS304:EE304"/>
    <mergeCell ref="EF304:ER304"/>
    <mergeCell ref="ES304:FE304"/>
    <mergeCell ref="A305:BW305"/>
    <mergeCell ref="BX305:CE305"/>
    <mergeCell ref="CF305:CR305"/>
    <mergeCell ref="CS305:DE305"/>
    <mergeCell ref="DF305:DR305"/>
    <mergeCell ref="DS305:EE305"/>
    <mergeCell ref="EF305:ER305"/>
    <mergeCell ref="ES305:FE305"/>
    <mergeCell ref="A306:BW306"/>
    <mergeCell ref="BX306:CE306"/>
    <mergeCell ref="CF306:CR306"/>
    <mergeCell ref="CS306:DE306"/>
    <mergeCell ref="DF306:DR306"/>
    <mergeCell ref="DS306:EE306"/>
    <mergeCell ref="EF306:ER306"/>
    <mergeCell ref="ES306:FE306"/>
    <mergeCell ref="A307:BW307"/>
    <mergeCell ref="BX307:CE307"/>
    <mergeCell ref="CF307:CR307"/>
    <mergeCell ref="CS307:DE307"/>
    <mergeCell ref="DF307:DR307"/>
    <mergeCell ref="DS307:EE307"/>
    <mergeCell ref="EF307:ER307"/>
    <mergeCell ref="ES307:FE307"/>
    <mergeCell ref="A308:BW308"/>
    <mergeCell ref="BX308:CE308"/>
    <mergeCell ref="CF308:CR308"/>
    <mergeCell ref="CS308:DE308"/>
    <mergeCell ref="DF308:DR308"/>
    <mergeCell ref="DS308:EE308"/>
    <mergeCell ref="EF308:ER308"/>
    <mergeCell ref="ES308:FE308"/>
    <mergeCell ref="A309:BW309"/>
    <mergeCell ref="BX309:CE309"/>
    <mergeCell ref="CF309:CR309"/>
    <mergeCell ref="CS309:DE309"/>
    <mergeCell ref="DF309:DR309"/>
    <mergeCell ref="DS309:EE309"/>
    <mergeCell ref="EF309:ER309"/>
    <mergeCell ref="ES309:FE309"/>
    <mergeCell ref="A310:BW310"/>
    <mergeCell ref="BX310:CE310"/>
    <mergeCell ref="CF310:CR310"/>
    <mergeCell ref="CS310:DE310"/>
    <mergeCell ref="DF310:DR310"/>
    <mergeCell ref="DS310:EE310"/>
    <mergeCell ref="EF310:ER310"/>
    <mergeCell ref="ES310:FE310"/>
    <mergeCell ref="A311:BW311"/>
    <mergeCell ref="BX311:CE311"/>
    <mergeCell ref="CF311:CR311"/>
    <mergeCell ref="CS311:DE311"/>
    <mergeCell ref="DF311:DR311"/>
    <mergeCell ref="DS311:EE311"/>
    <mergeCell ref="EF311:ER311"/>
    <mergeCell ref="ES311:FE311"/>
    <mergeCell ref="A312:BW312"/>
    <mergeCell ref="BX312:CE312"/>
    <mergeCell ref="CF312:CR312"/>
    <mergeCell ref="CS312:DE312"/>
    <mergeCell ref="DF312:DR312"/>
    <mergeCell ref="DS312:EE312"/>
    <mergeCell ref="EF312:ER312"/>
    <mergeCell ref="ES312:FE312"/>
    <mergeCell ref="A313:BW313"/>
    <mergeCell ref="BX313:CE313"/>
    <mergeCell ref="CF313:CR313"/>
    <mergeCell ref="CS313:DE313"/>
    <mergeCell ref="DF313:DR313"/>
    <mergeCell ref="DS313:EE313"/>
    <mergeCell ref="EF313:ER313"/>
    <mergeCell ref="ES313:FE313"/>
    <mergeCell ref="A314:BW314"/>
    <mergeCell ref="BX314:CE314"/>
    <mergeCell ref="CF314:CR314"/>
    <mergeCell ref="CS314:DE314"/>
    <mergeCell ref="DF314:DR314"/>
    <mergeCell ref="DS314:EE314"/>
    <mergeCell ref="EF314:ER314"/>
    <mergeCell ref="ES314:FE314"/>
    <mergeCell ref="A315:BW315"/>
    <mergeCell ref="BX315:CE315"/>
    <mergeCell ref="CF315:CR315"/>
    <mergeCell ref="CS315:DE315"/>
    <mergeCell ref="DF315:DR315"/>
    <mergeCell ref="DS315:EE315"/>
    <mergeCell ref="EF315:ER315"/>
    <mergeCell ref="ES315:FE315"/>
    <mergeCell ref="A316:BW316"/>
    <mergeCell ref="BX316:CE316"/>
    <mergeCell ref="CF316:CR316"/>
    <mergeCell ref="CS316:DE316"/>
    <mergeCell ref="DF316:DR316"/>
    <mergeCell ref="DS316:EE316"/>
    <mergeCell ref="EF316:ER316"/>
    <mergeCell ref="ES316:FE316"/>
    <mergeCell ref="A317:BW317"/>
    <mergeCell ref="BX317:CE317"/>
    <mergeCell ref="CF317:CR317"/>
    <mergeCell ref="CS317:DE317"/>
    <mergeCell ref="DF317:DR317"/>
    <mergeCell ref="DS317:EE317"/>
    <mergeCell ref="EF317:ER317"/>
    <mergeCell ref="ES317:FE317"/>
    <mergeCell ref="A318:BW318"/>
    <mergeCell ref="BX318:CE318"/>
    <mergeCell ref="CF318:CR318"/>
    <mergeCell ref="CS318:DE318"/>
    <mergeCell ref="DF318:DR318"/>
    <mergeCell ref="DS318:EE318"/>
    <mergeCell ref="EF318:ER318"/>
    <mergeCell ref="ES318:FE318"/>
    <mergeCell ref="A319:BW319"/>
    <mergeCell ref="BX319:CE319"/>
    <mergeCell ref="CF319:CR319"/>
    <mergeCell ref="CS319:DE319"/>
    <mergeCell ref="DF319:DR319"/>
    <mergeCell ref="DS319:EE319"/>
    <mergeCell ref="EF319:ER319"/>
    <mergeCell ref="ES319:FE319"/>
    <mergeCell ref="A320:BW320"/>
    <mergeCell ref="BX320:CE320"/>
    <mergeCell ref="CF320:CR320"/>
    <mergeCell ref="CS320:DE320"/>
    <mergeCell ref="DF320:DR320"/>
    <mergeCell ref="DS320:EE320"/>
    <mergeCell ref="EF320:ER320"/>
    <mergeCell ref="ES320:FE320"/>
    <mergeCell ref="A321:BW321"/>
    <mergeCell ref="BX321:CE321"/>
    <mergeCell ref="CF321:CR321"/>
    <mergeCell ref="CS321:DE321"/>
    <mergeCell ref="DF321:DR321"/>
    <mergeCell ref="DS321:EE321"/>
    <mergeCell ref="EF321:ER321"/>
    <mergeCell ref="ES321:FE321"/>
    <mergeCell ref="A322:BW322"/>
    <mergeCell ref="BX322:CE322"/>
    <mergeCell ref="CF322:CR322"/>
    <mergeCell ref="CS322:DE322"/>
    <mergeCell ref="DF322:DR322"/>
    <mergeCell ref="DS322:EE322"/>
    <mergeCell ref="EF322:ER322"/>
    <mergeCell ref="ES322:FE322"/>
    <mergeCell ref="A323:BW323"/>
    <mergeCell ref="BX323:CE323"/>
    <mergeCell ref="CF323:CR323"/>
    <mergeCell ref="CS323:DE323"/>
    <mergeCell ref="DF323:DR323"/>
    <mergeCell ref="DS323:EE323"/>
    <mergeCell ref="EF323:ER323"/>
    <mergeCell ref="ES323:FE323"/>
    <mergeCell ref="A324:BW324"/>
    <mergeCell ref="BX324:CE324"/>
    <mergeCell ref="CF324:CR324"/>
    <mergeCell ref="CS324:DE324"/>
    <mergeCell ref="DF324:DR324"/>
    <mergeCell ref="DS324:EE324"/>
    <mergeCell ref="EF324:ER324"/>
    <mergeCell ref="ES324:FE324"/>
    <mergeCell ref="A325:BW325"/>
    <mergeCell ref="BX325:CE325"/>
    <mergeCell ref="CF325:CR325"/>
    <mergeCell ref="CS325:DE325"/>
    <mergeCell ref="DF325:DR325"/>
    <mergeCell ref="DS325:EE325"/>
    <mergeCell ref="EF325:ER325"/>
    <mergeCell ref="ES325:FE325"/>
    <mergeCell ref="A326:BW326"/>
    <mergeCell ref="BX326:CE326"/>
    <mergeCell ref="CF326:CR326"/>
    <mergeCell ref="CS326:DE326"/>
    <mergeCell ref="DF326:DR326"/>
    <mergeCell ref="DS326:EE326"/>
    <mergeCell ref="EF326:ER326"/>
    <mergeCell ref="ES326:FE326"/>
    <mergeCell ref="A327:BW327"/>
    <mergeCell ref="BX327:CE327"/>
    <mergeCell ref="CF327:CR327"/>
    <mergeCell ref="CS327:DE327"/>
    <mergeCell ref="DF327:DR327"/>
    <mergeCell ref="DS327:EE327"/>
    <mergeCell ref="EF327:ER327"/>
    <mergeCell ref="ES327:FE327"/>
    <mergeCell ref="A328:BW328"/>
    <mergeCell ref="BX328:CE328"/>
    <mergeCell ref="CF328:CR328"/>
    <mergeCell ref="CS328:DE328"/>
    <mergeCell ref="DF328:DR328"/>
    <mergeCell ref="DS328:EE328"/>
    <mergeCell ref="EF328:ER328"/>
    <mergeCell ref="ES328:FE328"/>
    <mergeCell ref="A329:BW329"/>
    <mergeCell ref="BX329:CE329"/>
    <mergeCell ref="CF329:CR329"/>
    <mergeCell ref="CS329:DE329"/>
    <mergeCell ref="DF329:DR329"/>
    <mergeCell ref="DS329:EE329"/>
    <mergeCell ref="EF329:ER329"/>
    <mergeCell ref="ES329:FE329"/>
    <mergeCell ref="A330:BW330"/>
    <mergeCell ref="BX330:CE330"/>
    <mergeCell ref="CF330:CR330"/>
    <mergeCell ref="CS330:DE330"/>
    <mergeCell ref="DF330:DR330"/>
    <mergeCell ref="DS330:EE330"/>
    <mergeCell ref="EF330:ER330"/>
    <mergeCell ref="ES330:FE330"/>
    <mergeCell ref="A331:BW331"/>
    <mergeCell ref="BX331:CE331"/>
    <mergeCell ref="CF331:CR331"/>
    <mergeCell ref="CS331:DE331"/>
    <mergeCell ref="DF331:DR331"/>
    <mergeCell ref="DS331:EE331"/>
    <mergeCell ref="EF331:ER331"/>
    <mergeCell ref="ES331:FE331"/>
    <mergeCell ref="A332:BW332"/>
    <mergeCell ref="BX332:CE332"/>
    <mergeCell ref="CF332:CR332"/>
    <mergeCell ref="CS332:DE332"/>
    <mergeCell ref="DF332:DR332"/>
    <mergeCell ref="DS332:EE332"/>
    <mergeCell ref="EF332:ER332"/>
    <mergeCell ref="ES332:FE332"/>
    <mergeCell ref="A333:BW333"/>
    <mergeCell ref="BX333:CE333"/>
    <mergeCell ref="CF333:CR333"/>
    <mergeCell ref="CS333:DE333"/>
    <mergeCell ref="DF333:DR333"/>
    <mergeCell ref="DS333:EE333"/>
    <mergeCell ref="EF333:ER333"/>
    <mergeCell ref="ES333:FE333"/>
    <mergeCell ref="A334:BW334"/>
    <mergeCell ref="BX334:CE334"/>
    <mergeCell ref="CF334:CR334"/>
    <mergeCell ref="CS334:DE334"/>
    <mergeCell ref="DF334:DR334"/>
    <mergeCell ref="DS334:EE334"/>
    <mergeCell ref="EF334:ER334"/>
    <mergeCell ref="ES334:FE334"/>
    <mergeCell ref="A335:BW335"/>
    <mergeCell ref="BX335:CE335"/>
    <mergeCell ref="CF335:CR335"/>
    <mergeCell ref="CS335:DE335"/>
    <mergeCell ref="DF335:DR335"/>
    <mergeCell ref="DS335:EE335"/>
    <mergeCell ref="EF335:ER335"/>
    <mergeCell ref="ES335:FE335"/>
    <mergeCell ref="A336:BW336"/>
    <mergeCell ref="BX336:CE336"/>
    <mergeCell ref="CF336:CR336"/>
    <mergeCell ref="CS336:DE336"/>
    <mergeCell ref="DF336:DR336"/>
    <mergeCell ref="DS336:EE336"/>
    <mergeCell ref="EF336:ER336"/>
    <mergeCell ref="ES336:FE336"/>
    <mergeCell ref="A337:BW337"/>
    <mergeCell ref="BX337:CE337"/>
    <mergeCell ref="CF337:CR337"/>
    <mergeCell ref="CS337:DE337"/>
    <mergeCell ref="DF337:DR337"/>
    <mergeCell ref="DS337:EE337"/>
    <mergeCell ref="EF337:ER337"/>
    <mergeCell ref="ES337:FE337"/>
    <mergeCell ref="A338:BW338"/>
    <mergeCell ref="BX338:CE338"/>
    <mergeCell ref="CF338:CR338"/>
    <mergeCell ref="CS338:DE338"/>
    <mergeCell ref="DF338:DR338"/>
    <mergeCell ref="DS338:EE338"/>
    <mergeCell ref="EF338:ER338"/>
    <mergeCell ref="ES338:FE338"/>
    <mergeCell ref="A339:BW339"/>
    <mergeCell ref="BX339:CE339"/>
    <mergeCell ref="CF339:CR339"/>
    <mergeCell ref="CS339:DE339"/>
    <mergeCell ref="DF339:DR339"/>
    <mergeCell ref="DS339:EE339"/>
    <mergeCell ref="EF339:ER339"/>
    <mergeCell ref="ES339:FE339"/>
    <mergeCell ref="A340:BW340"/>
    <mergeCell ref="BX340:CE340"/>
    <mergeCell ref="CF340:CR340"/>
    <mergeCell ref="CS340:DE340"/>
    <mergeCell ref="DF340:DR340"/>
    <mergeCell ref="DS340:EE340"/>
    <mergeCell ref="EF340:ER340"/>
    <mergeCell ref="ES340:FE340"/>
    <mergeCell ref="A348:FE348"/>
    <mergeCell ref="A350:FE350"/>
    <mergeCell ref="A351:FE351"/>
    <mergeCell ref="A352:FE352"/>
    <mergeCell ref="A357:FE357"/>
    <mergeCell ref="A359:G361"/>
    <mergeCell ref="H359:CK361"/>
    <mergeCell ref="CL359:CR361"/>
    <mergeCell ref="CS359:CY361"/>
    <mergeCell ref="CZ359:DK361"/>
    <mergeCell ref="DL359:DV361"/>
    <mergeCell ref="DW359:FE359"/>
    <mergeCell ref="FL359:FX359"/>
    <mergeCell ref="DW360:EA360"/>
    <mergeCell ref="EB360:ED360"/>
    <mergeCell ref="EE360:EF360"/>
    <mergeCell ref="EG360:EK360"/>
    <mergeCell ref="EL360:EN360"/>
    <mergeCell ref="EO360:EP360"/>
    <mergeCell ref="EQ360:EU360"/>
    <mergeCell ref="EV360:EX360"/>
    <mergeCell ref="EY360:EZ360"/>
    <mergeCell ref="FA360:FE361"/>
    <mergeCell ref="FL360:FX360"/>
    <mergeCell ref="DW361:EF361"/>
    <mergeCell ref="EG361:EP361"/>
    <mergeCell ref="EQ361:EZ361"/>
    <mergeCell ref="FL361:FX361"/>
    <mergeCell ref="A362:G362"/>
    <mergeCell ref="H362:CK362"/>
    <mergeCell ref="CL362:CR362"/>
    <mergeCell ref="CS362:CY362"/>
    <mergeCell ref="CZ362:DK362"/>
    <mergeCell ref="DL362:DV362"/>
    <mergeCell ref="DW362:EF362"/>
    <mergeCell ref="EG362:EP362"/>
    <mergeCell ref="EQ362:EZ362"/>
    <mergeCell ref="FA362:FE362"/>
    <mergeCell ref="A363:G363"/>
    <mergeCell ref="H363:CK363"/>
    <mergeCell ref="CL363:CR363"/>
    <mergeCell ref="CS363:CY363"/>
    <mergeCell ref="CZ363:DK363"/>
    <mergeCell ref="DL363:DV363"/>
    <mergeCell ref="DW363:EF363"/>
    <mergeCell ref="EG363:EP363"/>
    <mergeCell ref="EQ363:EZ363"/>
    <mergeCell ref="FA363:FE363"/>
    <mergeCell ref="A364:G364"/>
    <mergeCell ref="H364:CK364"/>
    <mergeCell ref="CL364:CR364"/>
    <mergeCell ref="CS364:CY364"/>
    <mergeCell ref="CZ364:DK364"/>
    <mergeCell ref="DL364:DV364"/>
    <mergeCell ref="DW364:EF364"/>
    <mergeCell ref="EG364:EP364"/>
    <mergeCell ref="EQ364:EZ364"/>
    <mergeCell ref="FA364:FE364"/>
    <mergeCell ref="A365:G365"/>
    <mergeCell ref="H365:CK365"/>
    <mergeCell ref="CL365:CR365"/>
    <mergeCell ref="CS365:CY365"/>
    <mergeCell ref="CZ365:DK365"/>
    <mergeCell ref="DL365:DV365"/>
    <mergeCell ref="DW365:EF365"/>
    <mergeCell ref="EG365:EP365"/>
    <mergeCell ref="EQ365:EZ365"/>
    <mergeCell ref="FA365:FE365"/>
    <mergeCell ref="A366:G366"/>
    <mergeCell ref="H366:CK366"/>
    <mergeCell ref="CL366:CR366"/>
    <mergeCell ref="CS366:CY366"/>
    <mergeCell ref="CZ366:DK366"/>
    <mergeCell ref="DL366:DV366"/>
    <mergeCell ref="DW366:EF366"/>
    <mergeCell ref="EG366:EP366"/>
    <mergeCell ref="EQ366:EZ366"/>
    <mergeCell ref="FA366:FE366"/>
    <mergeCell ref="A367:G367"/>
    <mergeCell ref="H367:CK367"/>
    <mergeCell ref="CL367:CR367"/>
    <mergeCell ref="CS367:CY367"/>
    <mergeCell ref="CZ367:DK367"/>
    <mergeCell ref="DL367:DV367"/>
    <mergeCell ref="DW367:EF367"/>
    <mergeCell ref="EG367:EP367"/>
    <mergeCell ref="EQ367:EZ367"/>
    <mergeCell ref="FA367:FE367"/>
    <mergeCell ref="A368:G369"/>
    <mergeCell ref="H368:CK368"/>
    <mergeCell ref="CL368:CR369"/>
    <mergeCell ref="CS368:CY369"/>
    <mergeCell ref="CZ368:DK369"/>
    <mergeCell ref="DL368:DV369"/>
    <mergeCell ref="DW368:EF369"/>
    <mergeCell ref="EG368:EP369"/>
    <mergeCell ref="EQ368:EZ369"/>
    <mergeCell ref="FA368:FE368"/>
    <mergeCell ref="H369:CK369"/>
    <mergeCell ref="FA369:FE369"/>
    <mergeCell ref="A370:G371"/>
    <mergeCell ref="H370:CK370"/>
    <mergeCell ref="CL370:CR371"/>
    <mergeCell ref="CS370:CY371"/>
    <mergeCell ref="CZ370:DK371"/>
    <mergeCell ref="DL370:DV371"/>
    <mergeCell ref="DW370:EF371"/>
    <mergeCell ref="EG370:EP371"/>
    <mergeCell ref="EQ370:EZ371"/>
    <mergeCell ref="FA370:FE370"/>
    <mergeCell ref="H371:CK371"/>
    <mergeCell ref="FA371:FE371"/>
    <mergeCell ref="A372:G372"/>
    <mergeCell ref="H372:CK372"/>
    <mergeCell ref="CL372:CR372"/>
    <mergeCell ref="CS372:CY372"/>
    <mergeCell ref="CZ372:DK372"/>
    <mergeCell ref="DL372:DV372"/>
    <mergeCell ref="DW372:EF372"/>
    <mergeCell ref="EG372:EP372"/>
    <mergeCell ref="EQ372:EZ372"/>
    <mergeCell ref="FA372:FE372"/>
    <mergeCell ref="A373:G373"/>
    <mergeCell ref="H373:CK373"/>
    <mergeCell ref="CL373:CR373"/>
    <mergeCell ref="CS373:CY373"/>
    <mergeCell ref="CZ373:DK373"/>
    <mergeCell ref="DL373:DV373"/>
    <mergeCell ref="DW373:EF373"/>
    <mergeCell ref="EG373:EP373"/>
    <mergeCell ref="EQ373:EZ373"/>
    <mergeCell ref="FA373:FE373"/>
    <mergeCell ref="A374:G374"/>
    <mergeCell ref="H374:CK374"/>
    <mergeCell ref="CL374:CR374"/>
    <mergeCell ref="CS374:CY374"/>
    <mergeCell ref="CZ374:DK374"/>
    <mergeCell ref="DL374:DV374"/>
    <mergeCell ref="DW374:EF374"/>
    <mergeCell ref="EG374:EP374"/>
    <mergeCell ref="EQ374:EZ374"/>
    <mergeCell ref="FA374:FE374"/>
    <mergeCell ref="A375:G375"/>
    <mergeCell ref="H375:CK375"/>
    <mergeCell ref="CL375:CR375"/>
    <mergeCell ref="CS375:CY375"/>
    <mergeCell ref="CZ375:DK375"/>
    <mergeCell ref="DL375:DV375"/>
    <mergeCell ref="DW375:EF375"/>
    <mergeCell ref="EG375:EP375"/>
    <mergeCell ref="EQ375:EZ375"/>
    <mergeCell ref="FA375:FE375"/>
    <mergeCell ref="A376:G376"/>
    <mergeCell ref="H376:CK376"/>
    <mergeCell ref="CL376:CR376"/>
    <mergeCell ref="CS376:CY376"/>
    <mergeCell ref="CZ376:DK376"/>
    <mergeCell ref="DL376:DV376"/>
    <mergeCell ref="DW376:EF376"/>
    <mergeCell ref="EG376:EP376"/>
    <mergeCell ref="EQ376:EZ376"/>
    <mergeCell ref="FA376:FE376"/>
    <mergeCell ref="A377:G377"/>
    <mergeCell ref="H377:CK377"/>
    <mergeCell ref="CL377:CR377"/>
    <mergeCell ref="CS377:CY377"/>
    <mergeCell ref="CZ377:DK377"/>
    <mergeCell ref="DL377:DV377"/>
    <mergeCell ref="DW377:EF377"/>
    <mergeCell ref="EG377:EP377"/>
    <mergeCell ref="EQ377:EZ377"/>
    <mergeCell ref="FA377:FE377"/>
    <mergeCell ref="A378:G378"/>
    <mergeCell ref="H378:CK378"/>
    <mergeCell ref="CL378:CR378"/>
    <mergeCell ref="CS378:CY378"/>
    <mergeCell ref="CZ378:DK378"/>
    <mergeCell ref="DL378:DV378"/>
    <mergeCell ref="DW378:EF378"/>
    <mergeCell ref="EG378:EP378"/>
    <mergeCell ref="EQ378:EZ378"/>
    <mergeCell ref="FA378:FE378"/>
    <mergeCell ref="A379:G379"/>
    <mergeCell ref="H379:CK379"/>
    <mergeCell ref="CL379:CR379"/>
    <mergeCell ref="CS379:CY379"/>
    <mergeCell ref="CZ379:DK379"/>
    <mergeCell ref="DL379:DV379"/>
    <mergeCell ref="DW379:EF379"/>
    <mergeCell ref="EG379:EP379"/>
    <mergeCell ref="EQ379:EZ379"/>
    <mergeCell ref="FA379:FE379"/>
    <mergeCell ref="A380:G380"/>
    <mergeCell ref="H380:CK380"/>
    <mergeCell ref="CL380:CR380"/>
    <mergeCell ref="CS380:CY380"/>
    <mergeCell ref="CZ380:DK380"/>
    <mergeCell ref="DL380:DV380"/>
    <mergeCell ref="DW380:EF380"/>
    <mergeCell ref="EG380:EP380"/>
    <mergeCell ref="EQ380:EZ380"/>
    <mergeCell ref="FA380:FE380"/>
    <mergeCell ref="A381:G381"/>
    <mergeCell ref="H381:CK381"/>
    <mergeCell ref="CL381:CR381"/>
    <mergeCell ref="CS381:CY381"/>
    <mergeCell ref="CZ381:DK381"/>
    <mergeCell ref="DL381:DV381"/>
    <mergeCell ref="DW381:EF381"/>
    <mergeCell ref="EG381:EP381"/>
    <mergeCell ref="EQ381:EZ381"/>
    <mergeCell ref="FA381:FE381"/>
    <mergeCell ref="A382:G382"/>
    <mergeCell ref="H382:CK382"/>
    <mergeCell ref="CL382:CR382"/>
    <mergeCell ref="CS382:CY382"/>
    <mergeCell ref="CZ382:DK382"/>
    <mergeCell ref="DL382:DV382"/>
    <mergeCell ref="DW382:EF382"/>
    <mergeCell ref="EG382:EP382"/>
    <mergeCell ref="EQ382:EZ382"/>
    <mergeCell ref="FA382:FE382"/>
    <mergeCell ref="A383:G383"/>
    <mergeCell ref="H383:CK383"/>
    <mergeCell ref="CL383:CR383"/>
    <mergeCell ref="CS383:CY383"/>
    <mergeCell ref="CZ383:DK383"/>
    <mergeCell ref="DL383:DV383"/>
    <mergeCell ref="DW383:EF383"/>
    <mergeCell ref="EG383:EP383"/>
    <mergeCell ref="EQ383:EZ383"/>
    <mergeCell ref="FA383:FE383"/>
    <mergeCell ref="A384:G384"/>
    <mergeCell ref="H384:CK384"/>
    <mergeCell ref="CL384:CR384"/>
    <mergeCell ref="CS384:CY384"/>
    <mergeCell ref="CZ384:DK384"/>
    <mergeCell ref="DL384:DV384"/>
    <mergeCell ref="DW384:EF384"/>
    <mergeCell ref="EG384:EP384"/>
    <mergeCell ref="EQ384:EZ384"/>
    <mergeCell ref="FA384:FE384"/>
    <mergeCell ref="A385:G385"/>
    <mergeCell ref="H385:CK385"/>
    <mergeCell ref="CL385:CR385"/>
    <mergeCell ref="CS385:CY385"/>
    <mergeCell ref="CZ385:DK385"/>
    <mergeCell ref="DL385:DV385"/>
    <mergeCell ref="DW385:EF385"/>
    <mergeCell ref="EG385:EP385"/>
    <mergeCell ref="EQ385:EZ385"/>
    <mergeCell ref="FA385:FE385"/>
    <mergeCell ref="A386:G386"/>
    <mergeCell ref="H386:CK386"/>
    <mergeCell ref="CL386:CR386"/>
    <mergeCell ref="CS386:CY386"/>
    <mergeCell ref="CZ386:DK386"/>
    <mergeCell ref="DL386:DV386"/>
    <mergeCell ref="DW386:EF386"/>
    <mergeCell ref="EG386:EP386"/>
    <mergeCell ref="EQ386:EZ386"/>
    <mergeCell ref="FA386:FE386"/>
    <mergeCell ref="A387:G387"/>
    <mergeCell ref="H387:CK387"/>
    <mergeCell ref="CL387:CR387"/>
    <mergeCell ref="CS387:CY387"/>
    <mergeCell ref="CZ387:DK387"/>
    <mergeCell ref="DL387:DV387"/>
    <mergeCell ref="DW387:EF387"/>
    <mergeCell ref="EG387:EP387"/>
    <mergeCell ref="EQ387:EZ387"/>
    <mergeCell ref="FA387:FE387"/>
    <mergeCell ref="A388:G388"/>
    <mergeCell ref="H388:CK388"/>
    <mergeCell ref="CL388:CR388"/>
    <mergeCell ref="CS388:CY388"/>
    <mergeCell ref="CZ388:DK388"/>
    <mergeCell ref="DL388:DV388"/>
    <mergeCell ref="DW388:EF388"/>
    <mergeCell ref="EG388:EP388"/>
    <mergeCell ref="EQ388:EZ388"/>
    <mergeCell ref="FA388:FE388"/>
    <mergeCell ref="A389:G389"/>
    <mergeCell ref="H389:CK389"/>
    <mergeCell ref="CL389:CR389"/>
    <mergeCell ref="CS389:CY389"/>
    <mergeCell ref="CZ389:DK389"/>
    <mergeCell ref="DL389:DV389"/>
    <mergeCell ref="DW389:EF389"/>
    <mergeCell ref="EG389:EP389"/>
    <mergeCell ref="EQ389:EZ389"/>
    <mergeCell ref="FA389:FE389"/>
    <mergeCell ref="A390:G391"/>
    <mergeCell ref="H390:CK390"/>
    <mergeCell ref="CL390:CR391"/>
    <mergeCell ref="CS390:CY391"/>
    <mergeCell ref="CZ390:DK391"/>
    <mergeCell ref="DL390:DV391"/>
    <mergeCell ref="DW390:EF391"/>
    <mergeCell ref="EG390:EP391"/>
    <mergeCell ref="EQ390:EZ391"/>
    <mergeCell ref="FA390:FE390"/>
    <mergeCell ref="H391:CK391"/>
    <mergeCell ref="FA391:FE391"/>
    <mergeCell ref="A392:G393"/>
    <mergeCell ref="H392:CK392"/>
    <mergeCell ref="CL392:CR393"/>
    <mergeCell ref="CS392:CY393"/>
    <mergeCell ref="CZ392:DK393"/>
    <mergeCell ref="DL392:DV393"/>
    <mergeCell ref="DW392:EF393"/>
    <mergeCell ref="EG392:EP393"/>
    <mergeCell ref="EQ392:EZ393"/>
    <mergeCell ref="FA392:FE392"/>
    <mergeCell ref="H393:CK393"/>
    <mergeCell ref="FA393:FE393"/>
    <mergeCell ref="A394:G396"/>
    <mergeCell ref="H394:CK396"/>
    <mergeCell ref="CL394:CR396"/>
    <mergeCell ref="CS394:CY396"/>
    <mergeCell ref="CZ394:DK396"/>
    <mergeCell ref="DL394:DV396"/>
    <mergeCell ref="FA394:FE394"/>
    <mergeCell ref="DW395:EA395"/>
    <mergeCell ref="EB395:ED395"/>
    <mergeCell ref="EE395:EF395"/>
    <mergeCell ref="EG395:EK395"/>
    <mergeCell ref="EL395:EN395"/>
    <mergeCell ref="EO395:EP395"/>
    <mergeCell ref="EQ395:EU395"/>
    <mergeCell ref="EV395:EX395"/>
    <mergeCell ref="EY395:EZ395"/>
    <mergeCell ref="FA395:FE395"/>
    <mergeCell ref="DW396:EF396"/>
    <mergeCell ref="EG396:EP396"/>
    <mergeCell ref="EQ396:EZ396"/>
    <mergeCell ref="FA396:FE396"/>
    <mergeCell ref="A397:G397"/>
    <mergeCell ref="H397:CK397"/>
    <mergeCell ref="CL397:CR397"/>
    <mergeCell ref="CS397:CY397"/>
    <mergeCell ref="CZ397:DK397"/>
    <mergeCell ref="DL397:DV397"/>
    <mergeCell ref="DW397:EF397"/>
    <mergeCell ref="EG397:EP397"/>
    <mergeCell ref="EQ397:EZ397"/>
    <mergeCell ref="FA397:FE397"/>
    <mergeCell ref="A398:G398"/>
    <mergeCell ref="H398:CK398"/>
    <mergeCell ref="CL398:CR398"/>
    <mergeCell ref="CS398:CY398"/>
    <mergeCell ref="CZ398:DK398"/>
    <mergeCell ref="DL398:DV398"/>
    <mergeCell ref="DW398:EF398"/>
    <mergeCell ref="EG398:EP398"/>
    <mergeCell ref="EQ398:EZ398"/>
    <mergeCell ref="FA398:FE398"/>
    <mergeCell ref="A399:G399"/>
    <mergeCell ref="H399:CK399"/>
    <mergeCell ref="CL399:CR399"/>
    <mergeCell ref="CS399:CY399"/>
    <mergeCell ref="CZ399:DK399"/>
    <mergeCell ref="DL399:DV399"/>
    <mergeCell ref="DW399:EF399"/>
    <mergeCell ref="EG399:EP399"/>
    <mergeCell ref="EQ399:EZ399"/>
    <mergeCell ref="FA399:FE399"/>
    <mergeCell ref="A400:G400"/>
    <mergeCell ref="H400:CK400"/>
    <mergeCell ref="CL400:CR400"/>
    <mergeCell ref="CS400:CY400"/>
    <mergeCell ref="CZ400:DK400"/>
    <mergeCell ref="DL400:DV400"/>
    <mergeCell ref="DW400:EF400"/>
    <mergeCell ref="EG400:EP400"/>
    <mergeCell ref="EQ400:EZ400"/>
    <mergeCell ref="FA400:FE400"/>
    <mergeCell ref="A401:G401"/>
    <mergeCell ref="H401:CK401"/>
    <mergeCell ref="CL401:CR401"/>
    <mergeCell ref="CS401:CY401"/>
    <mergeCell ref="CZ401:DK401"/>
    <mergeCell ref="DL401:DV401"/>
    <mergeCell ref="DW401:EF401"/>
    <mergeCell ref="EG401:EP401"/>
    <mergeCell ref="EQ401:EZ401"/>
    <mergeCell ref="FA401:FE401"/>
    <mergeCell ref="A402:G402"/>
    <mergeCell ref="H402:CK402"/>
    <mergeCell ref="CL402:CR402"/>
    <mergeCell ref="CS402:CY402"/>
    <mergeCell ref="CZ402:DK402"/>
    <mergeCell ref="DL402:DV402"/>
    <mergeCell ref="DW402:EF402"/>
    <mergeCell ref="EG402:EP402"/>
    <mergeCell ref="EQ402:EZ402"/>
    <mergeCell ref="FA402:FE402"/>
    <mergeCell ref="A403:G404"/>
    <mergeCell ref="H403:CK403"/>
    <mergeCell ref="CL403:CR404"/>
    <mergeCell ref="CS403:CY404"/>
    <mergeCell ref="CZ403:DK404"/>
    <mergeCell ref="DL403:DV404"/>
    <mergeCell ref="DW403:EF404"/>
    <mergeCell ref="EG403:EP404"/>
    <mergeCell ref="EQ403:EZ404"/>
    <mergeCell ref="FA403:FE403"/>
    <mergeCell ref="H404:CK404"/>
    <mergeCell ref="FA404:FE404"/>
    <mergeCell ref="A405:G405"/>
    <mergeCell ref="H405:CK405"/>
    <mergeCell ref="CL405:CR405"/>
    <mergeCell ref="CS405:CY405"/>
    <mergeCell ref="CZ405:DK405"/>
    <mergeCell ref="DL405:DU405"/>
    <mergeCell ref="DW405:EF405"/>
    <mergeCell ref="EG405:EP405"/>
    <mergeCell ref="EQ405:EZ405"/>
    <mergeCell ref="FA405:FE405"/>
    <mergeCell ref="A406:G406"/>
    <mergeCell ref="H406:CK406"/>
    <mergeCell ref="CL406:CR406"/>
    <mergeCell ref="CS406:CY406"/>
    <mergeCell ref="CZ406:DK406"/>
    <mergeCell ref="DL406:DU406"/>
    <mergeCell ref="DW406:EF406"/>
    <mergeCell ref="EG406:EP406"/>
    <mergeCell ref="EQ406:EZ406"/>
    <mergeCell ref="FA406:FE406"/>
    <mergeCell ref="A407:G407"/>
    <mergeCell ref="H407:CK407"/>
    <mergeCell ref="CL407:CR407"/>
    <mergeCell ref="CS407:CY407"/>
    <mergeCell ref="CZ407:DK407"/>
    <mergeCell ref="DL407:DU407"/>
    <mergeCell ref="DW407:EF407"/>
    <mergeCell ref="EG407:EP407"/>
    <mergeCell ref="EQ407:EZ407"/>
    <mergeCell ref="FA407:FE407"/>
    <mergeCell ref="A408:G408"/>
    <mergeCell ref="H408:CK408"/>
    <mergeCell ref="CL408:CR408"/>
    <mergeCell ref="CS408:CY408"/>
    <mergeCell ref="CZ408:DK408"/>
    <mergeCell ref="DL408:DU408"/>
    <mergeCell ref="DW408:EF408"/>
    <mergeCell ref="EG408:EP408"/>
    <mergeCell ref="EQ408:EZ408"/>
    <mergeCell ref="FA408:FE408"/>
    <mergeCell ref="A409:G409"/>
    <mergeCell ref="H409:CK409"/>
    <mergeCell ref="CL409:CR409"/>
    <mergeCell ref="CS409:CY409"/>
    <mergeCell ref="CZ409:DK409"/>
    <mergeCell ref="DL409:DU409"/>
    <mergeCell ref="DW409:EF409"/>
    <mergeCell ref="EG409:EP409"/>
    <mergeCell ref="EQ409:EZ409"/>
    <mergeCell ref="FA409:FE409"/>
    <mergeCell ref="A410:G410"/>
    <mergeCell ref="H410:CK410"/>
    <mergeCell ref="CL410:CR410"/>
    <mergeCell ref="CS410:CY410"/>
    <mergeCell ref="CZ410:DK410"/>
    <mergeCell ref="DL410:DU410"/>
    <mergeCell ref="DW410:EF410"/>
    <mergeCell ref="EG410:EP410"/>
    <mergeCell ref="EQ410:EZ410"/>
    <mergeCell ref="FA410:FE410"/>
    <mergeCell ref="A411:G411"/>
    <mergeCell ref="H411:CK411"/>
    <mergeCell ref="CL411:CR411"/>
    <mergeCell ref="CS411:CY411"/>
    <mergeCell ref="CZ411:DK411"/>
    <mergeCell ref="DL411:DU411"/>
    <mergeCell ref="DW411:EF411"/>
    <mergeCell ref="EG411:EP411"/>
    <mergeCell ref="EQ411:EZ411"/>
    <mergeCell ref="FA411:FE411"/>
    <mergeCell ref="A412:G412"/>
    <mergeCell ref="H412:CK412"/>
    <mergeCell ref="CL412:CR412"/>
    <mergeCell ref="CS412:CY412"/>
    <mergeCell ref="CZ412:DK412"/>
    <mergeCell ref="DL412:DU412"/>
    <mergeCell ref="DW412:EF412"/>
    <mergeCell ref="EG412:EP412"/>
    <mergeCell ref="EQ412:EZ412"/>
    <mergeCell ref="FA412:FE412"/>
    <mergeCell ref="A413:G413"/>
    <mergeCell ref="H413:CK413"/>
    <mergeCell ref="CL413:CR413"/>
    <mergeCell ref="CS413:CY413"/>
    <mergeCell ref="CZ413:DK413"/>
    <mergeCell ref="DL413:DU413"/>
    <mergeCell ref="DW413:EF413"/>
    <mergeCell ref="EG413:EP413"/>
    <mergeCell ref="EQ413:EZ413"/>
    <mergeCell ref="FA413:FE413"/>
    <mergeCell ref="A414:G414"/>
    <mergeCell ref="H414:CK414"/>
    <mergeCell ref="CL414:CR414"/>
    <mergeCell ref="CS414:CY414"/>
    <mergeCell ref="CZ414:DK414"/>
    <mergeCell ref="DL414:DV414"/>
    <mergeCell ref="DW414:EF414"/>
    <mergeCell ref="EG414:EP414"/>
    <mergeCell ref="EQ414:EZ414"/>
    <mergeCell ref="FA414:FE414"/>
    <mergeCell ref="A415:G415"/>
    <mergeCell ref="H415:CK415"/>
    <mergeCell ref="CL415:CR415"/>
    <mergeCell ref="CS415:CY415"/>
    <mergeCell ref="CZ415:DK415"/>
    <mergeCell ref="DL415:DV415"/>
    <mergeCell ref="DW415:EF415"/>
    <mergeCell ref="EG415:EP415"/>
    <mergeCell ref="EQ415:EZ415"/>
    <mergeCell ref="FA415:FE415"/>
    <mergeCell ref="A416:G417"/>
    <mergeCell ref="H416:CK416"/>
    <mergeCell ref="CL416:CR417"/>
    <mergeCell ref="CS416:CY417"/>
    <mergeCell ref="CZ416:DK417"/>
    <mergeCell ref="DL416:DV417"/>
    <mergeCell ref="DW416:EF417"/>
    <mergeCell ref="EG416:EP417"/>
    <mergeCell ref="EQ416:EZ417"/>
    <mergeCell ref="FA416:FE416"/>
    <mergeCell ref="H417:CK417"/>
    <mergeCell ref="FA417:FE417"/>
    <mergeCell ref="A418:G418"/>
    <mergeCell ref="H418:CK418"/>
    <mergeCell ref="CL418:CR418"/>
    <mergeCell ref="CS418:CY418"/>
    <mergeCell ref="CZ418:DK418"/>
    <mergeCell ref="DL418:DV418"/>
    <mergeCell ref="DW418:EF418"/>
    <mergeCell ref="EG418:EP418"/>
    <mergeCell ref="EQ418:EZ418"/>
    <mergeCell ref="FA418:FE418"/>
    <mergeCell ref="A419:G420"/>
    <mergeCell ref="H419:CK419"/>
    <mergeCell ref="CL419:CR420"/>
    <mergeCell ref="CS419:CY420"/>
    <mergeCell ref="CZ419:DK420"/>
    <mergeCell ref="DL419:DV420"/>
    <mergeCell ref="DW419:EF420"/>
    <mergeCell ref="EG419:EP420"/>
    <mergeCell ref="EQ419:EZ420"/>
    <mergeCell ref="FA419:FE419"/>
    <mergeCell ref="H420:CK420"/>
    <mergeCell ref="FA420:FE420"/>
    <mergeCell ref="AQ423:BH423"/>
    <mergeCell ref="BK423:BV423"/>
    <mergeCell ref="BY423:CR423"/>
    <mergeCell ref="AQ424:BH424"/>
    <mergeCell ref="BK424:BV424"/>
    <mergeCell ref="BY424:CR424"/>
    <mergeCell ref="AM425:BD425"/>
    <mergeCell ref="BG425:BX425"/>
    <mergeCell ref="CA425:CR425"/>
    <mergeCell ref="AM426:BD426"/>
    <mergeCell ref="BG426:BX426"/>
    <mergeCell ref="CA426:CR426"/>
    <mergeCell ref="I427:J427"/>
    <mergeCell ref="K427:M427"/>
    <mergeCell ref="N427:O427"/>
    <mergeCell ref="Q427:AE427"/>
    <mergeCell ref="AF427:AH427"/>
    <mergeCell ref="AI427:AK427"/>
    <mergeCell ref="AL427:AN427"/>
    <mergeCell ref="A431:CM431"/>
    <mergeCell ref="A432:CM432"/>
    <mergeCell ref="A434:Y434"/>
    <mergeCell ref="AH434:CM434"/>
    <mergeCell ref="A435:Y435"/>
    <mergeCell ref="AH435:CM435"/>
    <mergeCell ref="A437:B437"/>
    <mergeCell ref="C437:E437"/>
    <mergeCell ref="F437:G437"/>
    <mergeCell ref="I437:W437"/>
    <mergeCell ref="X437:Z437"/>
    <mergeCell ref="AA437:AC437"/>
    <mergeCell ref="AD437:AF437"/>
    <mergeCell ref="A441:EH441"/>
    <mergeCell ref="A442:EH442"/>
  </mergeCells>
  <printOptions headings="0" gridLines="0"/>
  <pageMargins left="0.70866141732283472" right="0.70866141732283472" top="0.74803149606299213" bottom="0.74803149606299213" header="0.31496062992125984" footer="0.31496062992125984"/>
  <pageSetup paperSize="9" scale="83" fitToWidth="1" fitToHeight="0" pageOrder="downThenOver" orientation="landscape"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zoomScale="100" workbookViewId="0">
      <selection activeCell="K9" activeCellId="0" sqref="K9"/>
    </sheetView>
  </sheetViews>
  <sheetFormatPr defaultRowHeight="14.25"/>
  <cols>
    <col customWidth="1" min="1" max="1" style="309" width="45.5703125"/>
    <col customWidth="1" min="2" max="2" style="309" width="9.140625"/>
    <col customWidth="1" min="3" max="3" style="309" width="8"/>
    <col min="4" max="5" style="309" width="9.140625"/>
    <col customWidth="1" min="6" max="6" style="309" width="9.140625"/>
    <col min="7" max="11" style="309" width="9.140625"/>
    <col min="12" max="256" style="308" width="9.140625"/>
    <col customWidth="1" min="257" max="257" style="308" width="45.5703125"/>
    <col min="258" max="258" style="308" width="9.140625"/>
    <col customWidth="1" min="259" max="259" style="308" width="8"/>
    <col min="260" max="512" style="308" width="9.140625"/>
    <col customWidth="1" min="513" max="513" style="308" width="45.5703125"/>
    <col min="514" max="514" style="308" width="9.140625"/>
    <col customWidth="1" min="515" max="515" style="308" width="8"/>
    <col min="516" max="768" style="308" width="9.140625"/>
    <col customWidth="1" min="769" max="769" style="308" width="45.5703125"/>
    <col min="770" max="770" style="308" width="9.140625"/>
    <col customWidth="1" min="771" max="771" style="308" width="8"/>
    <col min="772" max="1024" style="308" width="9.140625"/>
    <col customWidth="1" min="1025" max="1025" style="308" width="45.5703125"/>
    <col min="1026" max="1026" style="308" width="9.140625"/>
    <col customWidth="1" min="1027" max="1027" style="308" width="8"/>
    <col min="1028" max="1280" style="308" width="9.140625"/>
    <col customWidth="1" min="1281" max="1281" style="308" width="45.5703125"/>
    <col min="1282" max="1282" style="308" width="9.140625"/>
    <col customWidth="1" min="1283" max="1283" style="308" width="8"/>
    <col min="1284" max="1536" style="308" width="9.140625"/>
    <col customWidth="1" min="1537" max="1537" style="308" width="45.5703125"/>
    <col min="1538" max="1538" style="308" width="9.140625"/>
    <col customWidth="1" min="1539" max="1539" style="308" width="8"/>
    <col min="1540" max="1792" style="308" width="9.140625"/>
    <col customWidth="1" min="1793" max="1793" style="308" width="45.5703125"/>
    <col min="1794" max="1794" style="308" width="9.140625"/>
    <col customWidth="1" min="1795" max="1795" style="308" width="8"/>
    <col min="1796" max="2048" style="308" width="9.140625"/>
    <col customWidth="1" min="2049" max="2049" style="308" width="45.5703125"/>
    <col min="2050" max="2050" style="308" width="9.140625"/>
    <col customWidth="1" min="2051" max="2051" style="308" width="8"/>
    <col min="2052" max="2304" style="308" width="9.140625"/>
    <col customWidth="1" min="2305" max="2305" style="308" width="45.5703125"/>
    <col min="2306" max="2306" style="308" width="9.140625"/>
    <col customWidth="1" min="2307" max="2307" style="308" width="8"/>
    <col min="2308" max="2560" style="308" width="9.140625"/>
    <col customWidth="1" min="2561" max="2561" style="308" width="45.5703125"/>
    <col min="2562" max="2562" style="308" width="9.140625"/>
    <col customWidth="1" min="2563" max="2563" style="308" width="8"/>
    <col min="2564" max="2816" style="308" width="9.140625"/>
    <col customWidth="1" min="2817" max="2817" style="308" width="45.5703125"/>
    <col min="2818" max="2818" style="308" width="9.140625"/>
    <col customWidth="1" min="2819" max="2819" style="308" width="8"/>
    <col min="2820" max="3072" style="308" width="9.140625"/>
    <col customWidth="1" min="3073" max="3073" style="308" width="45.5703125"/>
    <col min="3074" max="3074" style="308" width="9.140625"/>
    <col customWidth="1" min="3075" max="3075" style="308" width="8"/>
    <col min="3076" max="3328" style="308" width="9.140625"/>
    <col customWidth="1" min="3329" max="3329" style="308" width="45.5703125"/>
    <col min="3330" max="3330" style="308" width="9.140625"/>
    <col customWidth="1" min="3331" max="3331" style="308" width="8"/>
    <col min="3332" max="3584" style="308" width="9.140625"/>
    <col customWidth="1" min="3585" max="3585" style="308" width="45.5703125"/>
    <col min="3586" max="3586" style="308" width="9.140625"/>
    <col customWidth="1" min="3587" max="3587" style="308" width="8"/>
    <col min="3588" max="3840" style="308" width="9.140625"/>
    <col customWidth="1" min="3841" max="3841" style="308" width="45.5703125"/>
    <col min="3842" max="3842" style="308" width="9.140625"/>
    <col customWidth="1" min="3843" max="3843" style="308" width="8"/>
    <col min="3844" max="4096" style="308" width="9.140625"/>
    <col customWidth="1" min="4097" max="4097" style="308" width="45.5703125"/>
    <col min="4098" max="4098" style="308" width="9.140625"/>
    <col customWidth="1" min="4099" max="4099" style="308" width="8"/>
    <col min="4100" max="4352" style="308" width="9.140625"/>
    <col customWidth="1" min="4353" max="4353" style="308" width="45.5703125"/>
    <col min="4354" max="4354" style="308" width="9.140625"/>
    <col customWidth="1" min="4355" max="4355" style="308" width="8"/>
    <col min="4356" max="4608" style="308" width="9.140625"/>
    <col customWidth="1" min="4609" max="4609" style="308" width="45.5703125"/>
    <col min="4610" max="4610" style="308" width="9.140625"/>
    <col customWidth="1" min="4611" max="4611" style="308" width="8"/>
    <col min="4612" max="4864" style="308" width="9.140625"/>
    <col customWidth="1" min="4865" max="4865" style="308" width="45.5703125"/>
    <col min="4866" max="4866" style="308" width="9.140625"/>
    <col customWidth="1" min="4867" max="4867" style="308" width="8"/>
    <col min="4868" max="5120" style="308" width="9.140625"/>
    <col customWidth="1" min="5121" max="5121" style="308" width="45.5703125"/>
    <col min="5122" max="5122" style="308" width="9.140625"/>
    <col customWidth="1" min="5123" max="5123" style="308" width="8"/>
    <col min="5124" max="5376" style="308" width="9.140625"/>
    <col customWidth="1" min="5377" max="5377" style="308" width="45.5703125"/>
    <col min="5378" max="5378" style="308" width="9.140625"/>
    <col customWidth="1" min="5379" max="5379" style="308" width="8"/>
    <col min="5380" max="5632" style="308" width="9.140625"/>
    <col customWidth="1" min="5633" max="5633" style="308" width="45.5703125"/>
    <col min="5634" max="5634" style="308" width="9.140625"/>
    <col customWidth="1" min="5635" max="5635" style="308" width="8"/>
    <col min="5636" max="5888" style="308" width="9.140625"/>
    <col customWidth="1" min="5889" max="5889" style="308" width="45.5703125"/>
    <col min="5890" max="5890" style="308" width="9.140625"/>
    <col customWidth="1" min="5891" max="5891" style="308" width="8"/>
    <col min="5892" max="6144" style="308" width="9.140625"/>
    <col customWidth="1" min="6145" max="6145" style="308" width="45.5703125"/>
    <col min="6146" max="6146" style="308" width="9.140625"/>
    <col customWidth="1" min="6147" max="6147" style="308" width="8"/>
    <col min="6148" max="6400" style="308" width="9.140625"/>
    <col customWidth="1" min="6401" max="6401" style="308" width="45.5703125"/>
    <col min="6402" max="6402" style="308" width="9.140625"/>
    <col customWidth="1" min="6403" max="6403" style="308" width="8"/>
    <col min="6404" max="6656" style="308" width="9.140625"/>
    <col customWidth="1" min="6657" max="6657" style="308" width="45.5703125"/>
    <col min="6658" max="6658" style="308" width="9.140625"/>
    <col customWidth="1" min="6659" max="6659" style="308" width="8"/>
    <col min="6660" max="6912" style="308" width="9.140625"/>
    <col customWidth="1" min="6913" max="6913" style="308" width="45.5703125"/>
    <col min="6914" max="6914" style="308" width="9.140625"/>
    <col customWidth="1" min="6915" max="6915" style="308" width="8"/>
    <col min="6916" max="7168" style="308" width="9.140625"/>
    <col customWidth="1" min="7169" max="7169" style="308" width="45.5703125"/>
    <col min="7170" max="7170" style="308" width="9.140625"/>
    <col customWidth="1" min="7171" max="7171" style="308" width="8"/>
    <col min="7172" max="7424" style="308" width="9.140625"/>
    <col customWidth="1" min="7425" max="7425" style="308" width="45.5703125"/>
    <col min="7426" max="7426" style="308" width="9.140625"/>
    <col customWidth="1" min="7427" max="7427" style="308" width="8"/>
    <col min="7428" max="7680" style="308" width="9.140625"/>
    <col customWidth="1" min="7681" max="7681" style="308" width="45.5703125"/>
    <col min="7682" max="7682" style="308" width="9.140625"/>
    <col customWidth="1" min="7683" max="7683" style="308" width="8"/>
    <col min="7684" max="7936" style="308" width="9.140625"/>
    <col customWidth="1" min="7937" max="7937" style="308" width="45.5703125"/>
    <col min="7938" max="7938" style="308" width="9.140625"/>
    <col customWidth="1" min="7939" max="7939" style="308" width="8"/>
    <col min="7940" max="8192" style="308" width="9.140625"/>
    <col customWidth="1" min="8193" max="8193" style="308" width="45.5703125"/>
    <col min="8194" max="8194" style="308" width="9.140625"/>
    <col customWidth="1" min="8195" max="8195" style="308" width="8"/>
    <col min="8196" max="8448" style="308" width="9.140625"/>
    <col customWidth="1" min="8449" max="8449" style="308" width="45.5703125"/>
    <col min="8450" max="8450" style="308" width="9.140625"/>
    <col customWidth="1" min="8451" max="8451" style="308" width="8"/>
    <col min="8452" max="8704" style="308" width="9.140625"/>
    <col customWidth="1" min="8705" max="8705" style="308" width="45.5703125"/>
    <col min="8706" max="8706" style="308" width="9.140625"/>
    <col customWidth="1" min="8707" max="8707" style="308" width="8"/>
    <col min="8708" max="8960" style="308" width="9.140625"/>
    <col customWidth="1" min="8961" max="8961" style="308" width="45.5703125"/>
    <col min="8962" max="8962" style="308" width="9.140625"/>
    <col customWidth="1" min="8963" max="8963" style="308" width="8"/>
    <col min="8964" max="9216" style="308" width="9.140625"/>
    <col customWidth="1" min="9217" max="9217" style="308" width="45.5703125"/>
    <col min="9218" max="9218" style="308" width="9.140625"/>
    <col customWidth="1" min="9219" max="9219" style="308" width="8"/>
    <col min="9220" max="9472" style="308" width="9.140625"/>
    <col customWidth="1" min="9473" max="9473" style="308" width="45.5703125"/>
    <col min="9474" max="9474" style="308" width="9.140625"/>
    <col customWidth="1" min="9475" max="9475" style="308" width="8"/>
    <col min="9476" max="9728" style="308" width="9.140625"/>
    <col customWidth="1" min="9729" max="9729" style="308" width="45.5703125"/>
    <col min="9730" max="9730" style="308" width="9.140625"/>
    <col customWidth="1" min="9731" max="9731" style="308" width="8"/>
    <col min="9732" max="9984" style="308" width="9.140625"/>
    <col customWidth="1" min="9985" max="9985" style="308" width="45.5703125"/>
    <col min="9986" max="9986" style="308" width="9.140625"/>
    <col customWidth="1" min="9987" max="9987" style="308" width="8"/>
    <col min="9988" max="10240" style="308" width="9.140625"/>
    <col customWidth="1" min="10241" max="10241" style="308" width="45.5703125"/>
    <col min="10242" max="10242" style="308" width="9.140625"/>
    <col customWidth="1" min="10243" max="10243" style="308" width="8"/>
    <col min="10244" max="10496" style="308" width="9.140625"/>
    <col customWidth="1" min="10497" max="10497" style="308" width="45.5703125"/>
    <col min="10498" max="10498" style="308" width="9.140625"/>
    <col customWidth="1" min="10499" max="10499" style="308" width="8"/>
    <col min="10500" max="10752" style="308" width="9.140625"/>
    <col customWidth="1" min="10753" max="10753" style="308" width="45.5703125"/>
    <col min="10754" max="10754" style="308" width="9.140625"/>
    <col customWidth="1" min="10755" max="10755" style="308" width="8"/>
    <col min="10756" max="11008" style="308" width="9.140625"/>
    <col customWidth="1" min="11009" max="11009" style="308" width="45.5703125"/>
    <col min="11010" max="11010" style="308" width="9.140625"/>
    <col customWidth="1" min="11011" max="11011" style="308" width="8"/>
    <col min="11012" max="11264" style="308" width="9.140625"/>
    <col customWidth="1" min="11265" max="11265" style="308" width="45.5703125"/>
    <col min="11266" max="11266" style="308" width="9.140625"/>
    <col customWidth="1" min="11267" max="11267" style="308" width="8"/>
    <col min="11268" max="11520" style="308" width="9.140625"/>
    <col customWidth="1" min="11521" max="11521" style="308" width="45.5703125"/>
    <col min="11522" max="11522" style="308" width="9.140625"/>
    <col customWidth="1" min="11523" max="11523" style="308" width="8"/>
    <col min="11524" max="11776" style="308" width="9.140625"/>
    <col customWidth="1" min="11777" max="11777" style="308" width="45.5703125"/>
    <col min="11778" max="11778" style="308" width="9.140625"/>
    <col customWidth="1" min="11779" max="11779" style="308" width="8"/>
    <col min="11780" max="12032" style="308" width="9.140625"/>
    <col customWidth="1" min="12033" max="12033" style="308" width="45.5703125"/>
    <col min="12034" max="12034" style="308" width="9.140625"/>
    <col customWidth="1" min="12035" max="12035" style="308" width="8"/>
    <col min="12036" max="12288" style="308" width="9.140625"/>
    <col customWidth="1" min="12289" max="12289" style="308" width="45.5703125"/>
    <col min="12290" max="12290" style="308" width="9.140625"/>
    <col customWidth="1" min="12291" max="12291" style="308" width="8"/>
    <col min="12292" max="12544" style="308" width="9.140625"/>
    <col customWidth="1" min="12545" max="12545" style="308" width="45.5703125"/>
    <col min="12546" max="12546" style="308" width="9.140625"/>
    <col customWidth="1" min="12547" max="12547" style="308" width="8"/>
    <col min="12548" max="12800" style="308" width="9.140625"/>
    <col customWidth="1" min="12801" max="12801" style="308" width="45.5703125"/>
    <col min="12802" max="12802" style="308" width="9.140625"/>
    <col customWidth="1" min="12803" max="12803" style="308" width="8"/>
    <col min="12804" max="13056" style="308" width="9.140625"/>
    <col customWidth="1" min="13057" max="13057" style="308" width="45.5703125"/>
    <col min="13058" max="13058" style="308" width="9.140625"/>
    <col customWidth="1" min="13059" max="13059" style="308" width="8"/>
    <col min="13060" max="13312" style="308" width="9.140625"/>
    <col customWidth="1" min="13313" max="13313" style="308" width="45.5703125"/>
    <col min="13314" max="13314" style="308" width="9.140625"/>
    <col customWidth="1" min="13315" max="13315" style="308" width="8"/>
    <col min="13316" max="13568" style="308" width="9.140625"/>
    <col customWidth="1" min="13569" max="13569" style="308" width="45.5703125"/>
    <col min="13570" max="13570" style="308" width="9.140625"/>
    <col customWidth="1" min="13571" max="13571" style="308" width="8"/>
    <col min="13572" max="13824" style="308" width="9.140625"/>
    <col customWidth="1" min="13825" max="13825" style="308" width="45.5703125"/>
    <col min="13826" max="13826" style="308" width="9.140625"/>
    <col customWidth="1" min="13827" max="13827" style="308" width="8"/>
    <col min="13828" max="14080" style="308" width="9.140625"/>
    <col customWidth="1" min="14081" max="14081" style="308" width="45.5703125"/>
    <col min="14082" max="14082" style="308" width="9.140625"/>
    <col customWidth="1" min="14083" max="14083" style="308" width="8"/>
    <col min="14084" max="14336" style="308" width="9.140625"/>
    <col customWidth="1" min="14337" max="14337" style="308" width="45.5703125"/>
    <col min="14338" max="14338" style="308" width="9.140625"/>
    <col customWidth="1" min="14339" max="14339" style="308" width="8"/>
    <col min="14340" max="14592" style="308" width="9.140625"/>
    <col customWidth="1" min="14593" max="14593" style="308" width="45.5703125"/>
    <col min="14594" max="14594" style="308" width="9.140625"/>
    <col customWidth="1" min="14595" max="14595" style="308" width="8"/>
    <col min="14596" max="14848" style="308" width="9.140625"/>
    <col customWidth="1" min="14849" max="14849" style="308" width="45.5703125"/>
    <col min="14850" max="14850" style="308" width="9.140625"/>
    <col customWidth="1" min="14851" max="14851" style="308" width="8"/>
    <col min="14852" max="15104" style="308" width="9.140625"/>
    <col customWidth="1" min="15105" max="15105" style="308" width="45.5703125"/>
    <col min="15106" max="15106" style="308" width="9.140625"/>
    <col customWidth="1" min="15107" max="15107" style="308" width="8"/>
    <col min="15108" max="15360" style="308" width="9.140625"/>
    <col customWidth="1" min="15361" max="15361" style="308" width="45.5703125"/>
    <col min="15362" max="15362" style="308" width="9.140625"/>
    <col customWidth="1" min="15363" max="15363" style="308" width="8"/>
    <col min="15364" max="15616" style="308" width="9.140625"/>
    <col customWidth="1" min="15617" max="15617" style="308" width="45.5703125"/>
    <col min="15618" max="15618" style="308" width="9.140625"/>
    <col customWidth="1" min="15619" max="15619" style="308" width="8"/>
    <col min="15620" max="15872" style="308" width="9.140625"/>
    <col customWidth="1" min="15873" max="15873" style="308" width="45.5703125"/>
    <col min="15874" max="15874" style="308" width="9.140625"/>
    <col customWidth="1" min="15875" max="15875" style="308" width="8"/>
    <col min="15876" max="16128" style="308" width="9.140625"/>
    <col customWidth="1" min="16129" max="16129" style="308" width="45.5703125"/>
    <col min="16130" max="16130" style="308" width="9.140625"/>
    <col customWidth="1" min="16131" max="16131" style="308" width="8"/>
    <col min="16132" max="16384" style="308" width="9.140625"/>
  </cols>
  <sheetData>
    <row r="2" ht="14.25">
      <c r="A2" s="309"/>
    </row>
    <row r="4" s="310" customFormat="1" ht="12.75">
      <c r="A4" s="311" t="s">
        <v>567</v>
      </c>
      <c r="B4" s="311"/>
      <c r="C4" s="311"/>
      <c r="D4" s="311"/>
      <c r="E4" s="311"/>
      <c r="F4" s="311"/>
      <c r="G4" s="311"/>
    </row>
    <row r="5">
      <c r="A5" s="312"/>
      <c r="B5" s="313"/>
      <c r="C5" s="313"/>
      <c r="D5" s="313"/>
      <c r="E5" s="313"/>
      <c r="F5" s="313"/>
      <c r="G5" s="313"/>
    </row>
    <row r="6" ht="54" customHeight="1">
      <c r="A6" s="314" t="s">
        <v>568</v>
      </c>
      <c r="B6" s="314" t="s">
        <v>569</v>
      </c>
      <c r="C6" s="314"/>
      <c r="D6" s="314" t="s">
        <v>570</v>
      </c>
      <c r="E6" s="314"/>
      <c r="F6" s="314" t="s">
        <v>571</v>
      </c>
      <c r="G6" s="314"/>
    </row>
    <row r="7" ht="52.5" customHeight="1">
      <c r="A7" s="315" t="s">
        <v>572</v>
      </c>
      <c r="B7" s="314" t="s">
        <v>573</v>
      </c>
      <c r="C7" s="314"/>
      <c r="D7" s="316">
        <v>165</v>
      </c>
      <c r="E7" s="317"/>
      <c r="F7" s="318">
        <v>18957200</v>
      </c>
      <c r="G7" s="319"/>
    </row>
    <row r="8" ht="53.25" customHeight="1">
      <c r="A8" s="320" t="s">
        <v>574</v>
      </c>
      <c r="B8" s="314" t="s">
        <v>573</v>
      </c>
      <c r="C8" s="314"/>
      <c r="D8" s="314">
        <v>20</v>
      </c>
      <c r="E8" s="314"/>
      <c r="F8" s="321">
        <v>25550107.809999999</v>
      </c>
      <c r="G8" s="322"/>
    </row>
    <row r="9" ht="40.5" customHeight="1">
      <c r="A9" s="323" t="s">
        <v>575</v>
      </c>
      <c r="B9" s="314" t="s">
        <v>573</v>
      </c>
      <c r="C9" s="314"/>
      <c r="D9" s="324">
        <v>75</v>
      </c>
      <c r="E9" s="325"/>
      <c r="F9" s="326">
        <v>1778128.5</v>
      </c>
      <c r="G9" s="327"/>
    </row>
    <row r="10" ht="57" customHeight="1">
      <c r="A10" s="320" t="s">
        <v>576</v>
      </c>
      <c r="B10" s="314" t="s">
        <v>573</v>
      </c>
      <c r="C10" s="314"/>
      <c r="D10" s="314">
        <v>3</v>
      </c>
      <c r="E10" s="314"/>
      <c r="F10" s="326">
        <v>206263.69</v>
      </c>
      <c r="G10" s="327"/>
      <c r="I10" s="309"/>
    </row>
    <row r="11" ht="16.5" customHeight="1">
      <c r="A11" s="328" t="s">
        <v>577</v>
      </c>
      <c r="B11" s="329" t="s">
        <v>578</v>
      </c>
      <c r="C11" s="329"/>
      <c r="D11" s="329">
        <v>30</v>
      </c>
      <c r="E11" s="329"/>
      <c r="F11" s="330">
        <v>1800000</v>
      </c>
      <c r="G11" s="331"/>
    </row>
    <row r="12" ht="17.25" customHeight="1">
      <c r="A12" s="328" t="s">
        <v>579</v>
      </c>
      <c r="B12" s="329" t="s">
        <v>578</v>
      </c>
      <c r="C12" s="329"/>
      <c r="D12" s="329">
        <v>3.5</v>
      </c>
      <c r="E12" s="329"/>
      <c r="F12" s="330">
        <v>160000</v>
      </c>
      <c r="G12" s="331"/>
    </row>
    <row r="13" ht="27.75" customHeight="1">
      <c r="A13" s="332" t="s">
        <v>580</v>
      </c>
      <c r="B13" s="324"/>
      <c r="C13" s="325"/>
      <c r="D13" s="324"/>
      <c r="E13" s="325"/>
      <c r="F13" s="333">
        <v>3400000</v>
      </c>
      <c r="G13" s="334"/>
    </row>
    <row r="14" ht="27.75" customHeight="1">
      <c r="A14" s="332" t="s">
        <v>581</v>
      </c>
      <c r="B14" s="329"/>
      <c r="C14" s="329"/>
      <c r="D14" s="329"/>
      <c r="E14" s="329"/>
      <c r="F14" s="330">
        <v>1300000</v>
      </c>
      <c r="G14" s="331"/>
      <c r="I14" s="309" t="s">
        <v>582</v>
      </c>
    </row>
    <row r="15" ht="15" customHeight="1"/>
    <row r="16" s="310" customFormat="1" ht="40.5" customHeight="1">
      <c r="A16" s="335" t="s">
        <v>583</v>
      </c>
      <c r="B16" s="335"/>
      <c r="C16" s="335"/>
      <c r="D16" s="335"/>
      <c r="E16" s="335"/>
      <c r="F16" s="335"/>
      <c r="G16" s="335"/>
      <c r="H16" s="336"/>
      <c r="I16" s="336"/>
      <c r="J16" s="336"/>
    </row>
    <row r="17" ht="21.75" customHeight="1">
      <c r="A17" s="311" t="s">
        <v>584</v>
      </c>
      <c r="B17" s="311"/>
      <c r="C17" s="311"/>
      <c r="D17" s="311"/>
      <c r="E17" s="311"/>
      <c r="F17" s="311"/>
      <c r="G17" s="311"/>
      <c r="H17" s="337"/>
      <c r="I17" s="337"/>
      <c r="J17" s="337"/>
    </row>
    <row r="18" ht="26.25" customHeight="1">
      <c r="A18" s="315" t="s">
        <v>585</v>
      </c>
      <c r="B18" s="315"/>
      <c r="C18" s="315"/>
      <c r="D18" s="315"/>
      <c r="E18" s="315"/>
      <c r="F18" s="315"/>
      <c r="G18" s="315"/>
      <c r="H18" s="337"/>
      <c r="I18" s="337"/>
      <c r="J18" s="337"/>
    </row>
    <row r="19" ht="26.25" customHeight="1">
      <c r="A19" s="338" t="s">
        <v>586</v>
      </c>
      <c r="B19" s="339"/>
      <c r="C19" s="339"/>
      <c r="D19" s="339"/>
      <c r="E19" s="339"/>
      <c r="F19" s="339"/>
      <c r="G19" s="340"/>
      <c r="H19" s="337"/>
      <c r="I19" s="337"/>
      <c r="J19" s="337"/>
    </row>
    <row r="20" ht="24.75" customHeight="1">
      <c r="A20" s="338" t="s">
        <v>587</v>
      </c>
      <c r="B20" s="339"/>
      <c r="C20" s="339"/>
      <c r="D20" s="339"/>
      <c r="E20" s="339"/>
      <c r="F20" s="339"/>
      <c r="G20" s="340"/>
      <c r="H20" s="337"/>
      <c r="I20" s="337"/>
      <c r="J20" s="337"/>
    </row>
    <row r="21" ht="26.25" customHeight="1">
      <c r="A21" s="338" t="s">
        <v>588</v>
      </c>
      <c r="B21" s="339"/>
      <c r="C21" s="339"/>
      <c r="D21" s="339"/>
      <c r="E21" s="339"/>
      <c r="F21" s="339"/>
      <c r="G21" s="340"/>
    </row>
    <row r="22" ht="18.75" customHeight="1"/>
    <row r="23" ht="12.75" customHeight="1">
      <c r="A23" s="335" t="s">
        <v>589</v>
      </c>
      <c r="B23" s="335"/>
      <c r="C23" s="335"/>
      <c r="D23" s="335"/>
      <c r="E23" s="335"/>
      <c r="F23" s="335"/>
      <c r="G23" s="335"/>
    </row>
    <row r="24" ht="12.75" customHeight="1"/>
    <row r="25" ht="12.75" customHeight="1"/>
    <row r="26" ht="12.75" customHeight="1"/>
    <row r="27" ht="12.75" customHeight="1">
      <c r="A27" s="341" t="s">
        <v>546</v>
      </c>
      <c r="C27" s="342"/>
      <c r="D27" s="342"/>
      <c r="F27" s="341" t="s">
        <v>590</v>
      </c>
      <c r="G27" s="341"/>
    </row>
    <row r="28" ht="12.75" customHeight="1">
      <c r="A28" s="343" t="s">
        <v>547</v>
      </c>
      <c r="C28" s="344" t="s">
        <v>4</v>
      </c>
      <c r="D28" s="344"/>
      <c r="F28" s="309" t="s">
        <v>5</v>
      </c>
    </row>
    <row r="29" ht="12.75" customHeight="1">
      <c r="A29" s="343"/>
    </row>
    <row r="30" ht="12.75" customHeight="1"/>
    <row r="31" ht="12.75" customHeight="1">
      <c r="A31" s="343" t="s">
        <v>551</v>
      </c>
      <c r="C31" s="342"/>
      <c r="D31" s="342"/>
      <c r="F31" s="341" t="s">
        <v>591</v>
      </c>
      <c r="G31" s="341"/>
    </row>
    <row r="32" ht="12.75" customHeight="1">
      <c r="C32" s="344" t="s">
        <v>4</v>
      </c>
      <c r="D32" s="344"/>
      <c r="F32" s="309" t="s">
        <v>5</v>
      </c>
    </row>
    <row r="33" ht="12.75" customHeight="1">
      <c r="A33" s="309" t="s">
        <v>592</v>
      </c>
    </row>
    <row r="34" ht="24" customHeight="1"/>
    <row r="35" ht="24" customHeight="1">
      <c r="A35" s="345" t="s">
        <v>557</v>
      </c>
      <c r="B35" s="346"/>
      <c r="C35" s="346"/>
      <c r="D35" s="346"/>
      <c r="E35" s="347"/>
    </row>
    <row r="36" ht="12.75" customHeight="1">
      <c r="A36" s="348" t="s">
        <v>593</v>
      </c>
      <c r="B36" s="349"/>
      <c r="C36" s="349"/>
      <c r="D36" s="349"/>
      <c r="E36" s="350"/>
    </row>
    <row r="37" ht="12.75" customHeight="1">
      <c r="A37" s="351" t="s">
        <v>594</v>
      </c>
      <c r="B37" s="352"/>
      <c r="C37" s="352"/>
      <c r="D37" s="352"/>
      <c r="E37" s="353"/>
    </row>
    <row r="38" ht="12.75" customHeight="1">
      <c r="A38" s="351" t="s">
        <v>595</v>
      </c>
      <c r="B38" s="352"/>
      <c r="C38" s="352"/>
      <c r="D38" s="352"/>
      <c r="E38" s="353"/>
    </row>
    <row r="39" ht="12.75" customHeight="1">
      <c r="A39" s="351" t="s">
        <v>596</v>
      </c>
      <c r="B39" s="352"/>
      <c r="C39" s="352"/>
      <c r="D39" s="352"/>
      <c r="E39" s="353"/>
    </row>
    <row r="40" ht="12.75" customHeight="1">
      <c r="A40" s="351" t="s">
        <v>594</v>
      </c>
      <c r="B40" s="352"/>
      <c r="C40" s="352"/>
      <c r="D40" s="352"/>
      <c r="E40" s="353"/>
    </row>
    <row r="41" ht="12.75" customHeight="1">
      <c r="A41" s="354"/>
      <c r="B41" s="355"/>
      <c r="C41" s="355"/>
      <c r="D41" s="355"/>
      <c r="E41" s="356"/>
    </row>
    <row r="42">
      <c r="A42" s="357"/>
      <c r="B42" s="358"/>
      <c r="C42" s="358"/>
      <c r="D42" s="358"/>
      <c r="E42" s="359"/>
    </row>
  </sheetData>
  <mergeCells count="43">
    <mergeCell ref="A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4:C14"/>
    <mergeCell ref="D14:E14"/>
    <mergeCell ref="F14:G14"/>
    <mergeCell ref="A16:G16"/>
    <mergeCell ref="A17:G17"/>
    <mergeCell ref="A18:G18"/>
    <mergeCell ref="A19:G19"/>
    <mergeCell ref="A20:G20"/>
    <mergeCell ref="A21:G21"/>
    <mergeCell ref="A23:G23"/>
    <mergeCell ref="F27:G27"/>
    <mergeCell ref="C28:D28"/>
    <mergeCell ref="F31:G31"/>
    <mergeCell ref="C32:D32"/>
    <mergeCell ref="A35:E35"/>
    <mergeCell ref="A36:E36"/>
    <mergeCell ref="A37:E37"/>
    <mergeCell ref="A38:E38"/>
    <mergeCell ref="A39:E39"/>
    <mergeCell ref="A40:E40"/>
    <mergeCell ref="B42:E42"/>
  </mergeCells>
  <printOptions headings="0" gridLines="0"/>
  <pageMargins left="0.70866141732283472" right="0.70866141732283472" top="0.74803149606299213" bottom="0.74803149606299213" header="0.31496062992125984" footer="0.31496062992125984"/>
  <pageSetup paperSize="9" scale="8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52" zoomScale="90" workbookViewId="0">
      <selection activeCell="E86" activeCellId="0" sqref="E86"/>
    </sheetView>
  </sheetViews>
  <sheetFormatPr defaultColWidth="9.140625" defaultRowHeight="14.25"/>
  <cols>
    <col customWidth="1" min="1" max="1" style="361" width="10.42578125"/>
    <col customWidth="1" min="2" max="2" style="362" width="41.28515625"/>
    <col customWidth="1" min="3" max="4" style="363" width="21"/>
    <col customWidth="1" min="5" max="5" style="360" width="32.28515625"/>
    <col bestFit="1" customWidth="1" min="6" max="6" style="360" width="36.28515625"/>
    <col customWidth="1" min="7" max="7" style="364" width="23.42578125"/>
    <col customWidth="1" hidden="1" min="8" max="9" style="360" width="20.85546875"/>
    <col customWidth="1" hidden="1" min="10" max="10" style="360" width="32.140625"/>
    <col customWidth="1" hidden="1" min="11" max="11" style="360" width="36.28515625"/>
    <col customWidth="1" hidden="1" min="12" max="12" style="360" width="23.42578125"/>
    <col customWidth="1" hidden="1" min="13" max="14" style="360" width="20.85546875"/>
    <col customWidth="1" hidden="1" min="15" max="15" style="360" width="32.140625"/>
    <col customWidth="1" hidden="1" min="16" max="16" style="360" width="36.28515625"/>
    <col customWidth="1" hidden="1" min="17" max="17" style="360" width="23.42578125"/>
    <col min="18" max="16384" style="360" width="9.140625"/>
  </cols>
  <sheetData>
    <row r="1">
      <c r="A1" s="365" t="s">
        <v>597</v>
      </c>
      <c r="B1" s="366" t="s">
        <v>598</v>
      </c>
      <c r="C1" s="367" t="s">
        <v>599</v>
      </c>
      <c r="D1" s="367"/>
      <c r="E1" s="368"/>
      <c r="F1" s="368"/>
      <c r="G1" s="369"/>
      <c r="H1" s="370" t="s">
        <v>600</v>
      </c>
      <c r="I1" s="371"/>
      <c r="J1" s="372"/>
      <c r="K1" s="372"/>
      <c r="L1" s="373"/>
      <c r="M1" s="374" t="s">
        <v>601</v>
      </c>
      <c r="N1" s="374"/>
      <c r="O1" s="375"/>
      <c r="P1" s="375"/>
      <c r="Q1" s="375"/>
    </row>
    <row r="2">
      <c r="A2" s="365"/>
      <c r="B2" s="366"/>
      <c r="C2" s="376" t="s">
        <v>602</v>
      </c>
      <c r="D2" s="376"/>
      <c r="E2" s="377"/>
      <c r="F2" s="377"/>
      <c r="G2" s="378"/>
      <c r="H2" s="379" t="s">
        <v>602</v>
      </c>
      <c r="I2" s="380"/>
      <c r="J2" s="377"/>
      <c r="K2" s="377"/>
      <c r="L2" s="381"/>
      <c r="M2" s="382" t="s">
        <v>602</v>
      </c>
      <c r="N2" s="382"/>
      <c r="O2" s="377"/>
      <c r="P2" s="377"/>
      <c r="Q2" s="377"/>
    </row>
    <row r="3">
      <c r="A3" s="365"/>
      <c r="B3" s="366"/>
      <c r="C3" s="383" t="s">
        <v>603</v>
      </c>
      <c r="D3" s="384" t="s">
        <v>604</v>
      </c>
      <c r="E3" s="366" t="s">
        <v>605</v>
      </c>
      <c r="F3" s="366"/>
      <c r="G3" s="385" t="s">
        <v>606</v>
      </c>
      <c r="H3" s="386" t="s">
        <v>603</v>
      </c>
      <c r="I3" s="384" t="s">
        <v>604</v>
      </c>
      <c r="J3" s="387" t="s">
        <v>605</v>
      </c>
      <c r="K3" s="388"/>
      <c r="L3" s="389" t="s">
        <v>606</v>
      </c>
      <c r="M3" s="390" t="s">
        <v>603</v>
      </c>
      <c r="N3" s="384" t="s">
        <v>604</v>
      </c>
      <c r="O3" s="391" t="s">
        <v>605</v>
      </c>
      <c r="P3" s="366"/>
      <c r="Q3" s="392" t="s">
        <v>606</v>
      </c>
    </row>
    <row r="4" ht="34.5" customHeight="1">
      <c r="A4" s="365"/>
      <c r="B4" s="366"/>
      <c r="C4" s="383"/>
      <c r="D4" s="393"/>
      <c r="E4" s="366" t="s">
        <v>607</v>
      </c>
      <c r="F4" s="366" t="s">
        <v>608</v>
      </c>
      <c r="G4" s="385"/>
      <c r="H4" s="394"/>
      <c r="I4" s="393"/>
      <c r="J4" s="391" t="s">
        <v>607</v>
      </c>
      <c r="K4" s="366" t="s">
        <v>608</v>
      </c>
      <c r="L4" s="385"/>
      <c r="M4" s="395"/>
      <c r="N4" s="393"/>
      <c r="O4" s="391" t="s">
        <v>607</v>
      </c>
      <c r="P4" s="366" t="s">
        <v>608</v>
      </c>
      <c r="Q4" s="392"/>
    </row>
    <row r="5">
      <c r="A5" s="396">
        <v>1</v>
      </c>
      <c r="B5" s="397">
        <v>2</v>
      </c>
      <c r="C5" s="397">
        <v>3</v>
      </c>
      <c r="D5" s="397">
        <v>4</v>
      </c>
      <c r="E5" s="397">
        <v>5</v>
      </c>
      <c r="F5" s="397">
        <v>6</v>
      </c>
      <c r="G5" s="398">
        <v>7</v>
      </c>
      <c r="H5" s="399">
        <v>8</v>
      </c>
      <c r="I5" s="400">
        <v>9</v>
      </c>
      <c r="J5" s="400">
        <v>10</v>
      </c>
      <c r="K5" s="397">
        <v>11</v>
      </c>
      <c r="L5" s="398">
        <v>12</v>
      </c>
      <c r="M5" s="399">
        <v>13</v>
      </c>
      <c r="N5" s="400">
        <v>14</v>
      </c>
      <c r="O5" s="400">
        <v>15</v>
      </c>
      <c r="P5" s="397">
        <v>16</v>
      </c>
      <c r="Q5" s="397">
        <v>17</v>
      </c>
    </row>
    <row r="6">
      <c r="A6" s="401"/>
      <c r="B6" s="402" t="s">
        <v>609</v>
      </c>
      <c r="C6" s="368">
        <f>C7+C9+C8</f>
        <v>43904700</v>
      </c>
      <c r="D6" s="368">
        <f>D7+D9</f>
        <v>0</v>
      </c>
      <c r="E6" s="368">
        <f>E7+E9</f>
        <v>312480</v>
      </c>
      <c r="F6" s="368">
        <f>F7+F9</f>
        <v>1079358</v>
      </c>
      <c r="G6" s="403">
        <f t="shared" ref="G6:G69" si="1">C6+E6+F6</f>
        <v>45296538</v>
      </c>
      <c r="H6" s="404">
        <f>H7+H9</f>
        <v>37981900</v>
      </c>
      <c r="I6" s="375">
        <f>I7+I9</f>
        <v>0</v>
      </c>
      <c r="J6" s="405">
        <f t="shared" ref="J6:K6" si="2">J7+J9</f>
        <v>0</v>
      </c>
      <c r="K6" s="375">
        <f t="shared" si="2"/>
        <v>0</v>
      </c>
      <c r="L6" s="406">
        <f t="shared" ref="L6:L69" si="3">H6+J6+K6</f>
        <v>37981900</v>
      </c>
      <c r="M6" s="404">
        <f>M7+M9</f>
        <v>37684000</v>
      </c>
      <c r="N6" s="375">
        <f>N7+N9</f>
        <v>0</v>
      </c>
      <c r="O6" s="405">
        <f t="shared" ref="O6:P6" si="4">O7+O9</f>
        <v>0</v>
      </c>
      <c r="P6" s="375">
        <f t="shared" si="4"/>
        <v>0</v>
      </c>
      <c r="Q6" s="406">
        <f t="shared" ref="Q6:Q69" si="5">M6+O6+P6</f>
        <v>37684000</v>
      </c>
    </row>
    <row r="7">
      <c r="A7" s="407">
        <v>211</v>
      </c>
      <c r="B7" s="402" t="s">
        <v>610</v>
      </c>
      <c r="C7" s="368">
        <f>'211'!L45</f>
        <v>33721000.439999998</v>
      </c>
      <c r="D7" s="368">
        <f>'Субсидии на иные цели'!G4</f>
        <v>0</v>
      </c>
      <c r="E7" s="368">
        <f>'211'!M45</f>
        <v>240000</v>
      </c>
      <c r="F7" s="368">
        <f>'211'!N45</f>
        <v>829000</v>
      </c>
      <c r="G7" s="403">
        <f t="shared" si="1"/>
        <v>34790000.439999998</v>
      </c>
      <c r="H7" s="408">
        <v>29172000</v>
      </c>
      <c r="I7" s="375">
        <f>'Субсидии на иные цели'!M4</f>
        <v>0</v>
      </c>
      <c r="J7" s="409"/>
      <c r="K7" s="410"/>
      <c r="L7" s="406">
        <f t="shared" si="3"/>
        <v>29172000</v>
      </c>
      <c r="M7" s="411">
        <v>28943200</v>
      </c>
      <c r="N7" s="375">
        <f>'Субсидии на иные цели'!S4</f>
        <v>0</v>
      </c>
      <c r="O7" s="412"/>
      <c r="P7" s="410"/>
      <c r="Q7" s="406">
        <f t="shared" si="5"/>
        <v>28943200</v>
      </c>
    </row>
    <row r="8">
      <c r="A8" s="407">
        <v>266</v>
      </c>
      <c r="B8" s="402" t="s">
        <v>611</v>
      </c>
      <c r="C8" s="368">
        <f>'266'!D7</f>
        <v>0</v>
      </c>
      <c r="D8" s="368"/>
      <c r="E8" s="413"/>
      <c r="F8" s="414"/>
      <c r="G8" s="403">
        <f t="shared" si="1"/>
        <v>0</v>
      </c>
      <c r="H8" s="408"/>
      <c r="I8" s="375"/>
      <c r="J8" s="409"/>
      <c r="K8" s="410"/>
      <c r="L8" s="406"/>
      <c r="M8" s="411"/>
      <c r="N8" s="375"/>
      <c r="O8" s="412"/>
      <c r="P8" s="410"/>
      <c r="Q8" s="406"/>
    </row>
    <row r="9">
      <c r="A9" s="407">
        <v>213</v>
      </c>
      <c r="B9" s="402" t="s">
        <v>612</v>
      </c>
      <c r="C9" s="368">
        <v>10183699.560000001</v>
      </c>
      <c r="D9" s="368">
        <f>'Субсидии на иные цели'!G6</f>
        <v>0</v>
      </c>
      <c r="E9" s="368">
        <f>E7*30.2/100</f>
        <v>72480</v>
      </c>
      <c r="F9" s="415">
        <f>F7*30.2/100</f>
        <v>250358</v>
      </c>
      <c r="G9" s="403">
        <f t="shared" si="1"/>
        <v>10506537.560000001</v>
      </c>
      <c r="H9" s="408">
        <v>8809900</v>
      </c>
      <c r="I9" s="375">
        <f>'Субсидии на иные цели'!M6</f>
        <v>0</v>
      </c>
      <c r="J9" s="409"/>
      <c r="K9" s="410"/>
      <c r="L9" s="406">
        <f t="shared" si="3"/>
        <v>8809900</v>
      </c>
      <c r="M9" s="411">
        <v>8740800</v>
      </c>
      <c r="N9" s="375">
        <f>'Субсидии на иные цели'!S6</f>
        <v>0</v>
      </c>
      <c r="O9" s="412"/>
      <c r="P9" s="410"/>
      <c r="Q9" s="406">
        <f t="shared" si="5"/>
        <v>8740800</v>
      </c>
    </row>
    <row r="10">
      <c r="A10" s="407">
        <v>212</v>
      </c>
      <c r="B10" s="402" t="s">
        <v>613</v>
      </c>
      <c r="C10" s="368">
        <f>'212'!D7</f>
        <v>0</v>
      </c>
      <c r="D10" s="368">
        <f>'Субсидии на иные цели'!G5</f>
        <v>0</v>
      </c>
      <c r="E10" s="368">
        <f>'212'!G7</f>
        <v>0</v>
      </c>
      <c r="F10" s="368">
        <f>'212'!J7</f>
        <v>36000</v>
      </c>
      <c r="G10" s="403">
        <f t="shared" si="1"/>
        <v>36000</v>
      </c>
      <c r="H10" s="404">
        <f>'212'!N7</f>
        <v>0</v>
      </c>
      <c r="I10" s="375">
        <f>'Субсидии на иные цели'!M5</f>
        <v>0</v>
      </c>
      <c r="J10" s="405">
        <f>'212'!Q7</f>
        <v>0</v>
      </c>
      <c r="K10" s="375">
        <f>'212'!T7</f>
        <v>36000</v>
      </c>
      <c r="L10" s="406">
        <f t="shared" si="3"/>
        <v>36000</v>
      </c>
      <c r="M10" s="404">
        <f>'212'!X7</f>
        <v>0</v>
      </c>
      <c r="N10" s="375">
        <f>'Субсидии на иные цели'!S5</f>
        <v>0</v>
      </c>
      <c r="O10" s="405">
        <f>'212'!AA7</f>
        <v>0</v>
      </c>
      <c r="P10" s="375">
        <f>'212'!AD7</f>
        <v>36000</v>
      </c>
      <c r="Q10" s="406">
        <f t="shared" si="5"/>
        <v>36000</v>
      </c>
    </row>
    <row r="11" ht="30" hidden="1">
      <c r="A11" s="407"/>
      <c r="B11" s="416" t="s">
        <v>614</v>
      </c>
      <c r="C11" s="368">
        <f>'212'!D8</f>
        <v>0</v>
      </c>
      <c r="D11" s="368"/>
      <c r="E11" s="368">
        <f>'212'!G8</f>
        <v>0</v>
      </c>
      <c r="F11" s="368">
        <f>'212'!J8</f>
        <v>0</v>
      </c>
      <c r="G11" s="403">
        <f t="shared" si="1"/>
        <v>0</v>
      </c>
      <c r="H11" s="404">
        <f>'212'!N8</f>
        <v>0</v>
      </c>
      <c r="I11" s="375"/>
      <c r="J11" s="405">
        <f>'212'!Q8</f>
        <v>0</v>
      </c>
      <c r="K11" s="375">
        <f>'212'!T8</f>
        <v>0</v>
      </c>
      <c r="L11" s="406">
        <f t="shared" si="3"/>
        <v>0</v>
      </c>
      <c r="M11" s="404">
        <f>'212'!X8</f>
        <v>0</v>
      </c>
      <c r="N11" s="375"/>
      <c r="O11" s="405">
        <f>'212'!AA8</f>
        <v>0</v>
      </c>
      <c r="P11" s="375">
        <f>'212'!AD8</f>
        <v>0</v>
      </c>
      <c r="Q11" s="406">
        <f t="shared" si="5"/>
        <v>0</v>
      </c>
    </row>
    <row r="12" ht="42.75">
      <c r="A12" s="407"/>
      <c r="B12" s="416" t="s">
        <v>615</v>
      </c>
      <c r="C12" s="368">
        <f>'212'!D9</f>
        <v>0</v>
      </c>
      <c r="D12" s="368"/>
      <c r="E12" s="368">
        <f>'212'!G9</f>
        <v>0</v>
      </c>
      <c r="F12" s="368">
        <f>'212'!J9</f>
        <v>10000</v>
      </c>
      <c r="G12" s="403">
        <f t="shared" si="1"/>
        <v>10000</v>
      </c>
      <c r="H12" s="404">
        <f>'212'!N9</f>
        <v>0</v>
      </c>
      <c r="I12" s="375"/>
      <c r="J12" s="405">
        <f>'212'!Q9</f>
        <v>0</v>
      </c>
      <c r="K12" s="375">
        <f>'212'!T9</f>
        <v>10000</v>
      </c>
      <c r="L12" s="406">
        <f t="shared" si="3"/>
        <v>10000</v>
      </c>
      <c r="M12" s="404">
        <f>'212'!X9</f>
        <v>0</v>
      </c>
      <c r="N12" s="375"/>
      <c r="O12" s="405">
        <f>'212'!AA9</f>
        <v>0</v>
      </c>
      <c r="P12" s="375">
        <f>'212'!AD9</f>
        <v>10000</v>
      </c>
      <c r="Q12" s="406">
        <f t="shared" si="5"/>
        <v>10000</v>
      </c>
    </row>
    <row r="13" ht="19.5" hidden="1" customHeight="1">
      <c r="A13" s="407"/>
      <c r="B13" s="417" t="s">
        <v>616</v>
      </c>
      <c r="C13" s="368">
        <f>'212'!D10</f>
        <v>0</v>
      </c>
      <c r="D13" s="368"/>
      <c r="E13" s="368">
        <f>'212'!G10</f>
        <v>0</v>
      </c>
      <c r="F13" s="368">
        <f>'212'!J10</f>
        <v>0</v>
      </c>
      <c r="G13" s="403">
        <f t="shared" si="1"/>
        <v>0</v>
      </c>
      <c r="H13" s="404">
        <f>'212'!N10</f>
        <v>0</v>
      </c>
      <c r="I13" s="375"/>
      <c r="J13" s="405">
        <f>'212'!Q10</f>
        <v>0</v>
      </c>
      <c r="K13" s="375">
        <f>'212'!T10</f>
        <v>0</v>
      </c>
      <c r="L13" s="406">
        <f t="shared" si="3"/>
        <v>0</v>
      </c>
      <c r="M13" s="404">
        <f>'212'!X10</f>
        <v>0</v>
      </c>
      <c r="N13" s="375"/>
      <c r="O13" s="405">
        <f>'212'!AA10</f>
        <v>0</v>
      </c>
      <c r="P13" s="375">
        <f>'212'!AD10</f>
        <v>0</v>
      </c>
      <c r="Q13" s="406">
        <f t="shared" si="5"/>
        <v>0</v>
      </c>
    </row>
    <row r="14" ht="28.5">
      <c r="A14" s="407"/>
      <c r="B14" s="418" t="s">
        <v>617</v>
      </c>
      <c r="C14" s="368">
        <f>'212'!D11</f>
        <v>0</v>
      </c>
      <c r="D14" s="368"/>
      <c r="E14" s="368">
        <f>'212'!G11</f>
        <v>0</v>
      </c>
      <c r="F14" s="368">
        <f>'212'!J11</f>
        <v>26000</v>
      </c>
      <c r="G14" s="403">
        <f t="shared" si="1"/>
        <v>26000</v>
      </c>
      <c r="H14" s="404">
        <f>'212'!N11</f>
        <v>0</v>
      </c>
      <c r="I14" s="375"/>
      <c r="J14" s="405">
        <f>'212'!Q11</f>
        <v>0</v>
      </c>
      <c r="K14" s="375">
        <f>'212'!T11</f>
        <v>26000</v>
      </c>
      <c r="L14" s="406">
        <f t="shared" si="3"/>
        <v>26000</v>
      </c>
      <c r="M14" s="404">
        <f>'212'!X11</f>
        <v>0</v>
      </c>
      <c r="N14" s="375"/>
      <c r="O14" s="405">
        <f>'212'!AA11</f>
        <v>0</v>
      </c>
      <c r="P14" s="375">
        <f>'212'!AD11</f>
        <v>26000</v>
      </c>
      <c r="Q14" s="406">
        <f t="shared" si="5"/>
        <v>26000</v>
      </c>
    </row>
    <row r="15" ht="31.5" hidden="1" customHeight="1">
      <c r="A15" s="407"/>
      <c r="B15" s="419" t="s">
        <v>618</v>
      </c>
      <c r="C15" s="368">
        <f>'212'!D12</f>
        <v>0</v>
      </c>
      <c r="D15" s="368"/>
      <c r="E15" s="368">
        <f>'212'!G12</f>
        <v>0</v>
      </c>
      <c r="F15" s="368">
        <f>'212'!J12</f>
        <v>0</v>
      </c>
      <c r="G15" s="403">
        <f t="shared" si="1"/>
        <v>0</v>
      </c>
      <c r="H15" s="404">
        <f>'212'!N12</f>
        <v>0</v>
      </c>
      <c r="I15" s="375"/>
      <c r="J15" s="405">
        <f>'212'!Q12</f>
        <v>0</v>
      </c>
      <c r="K15" s="375">
        <f>'212'!T12</f>
        <v>0</v>
      </c>
      <c r="L15" s="406">
        <f t="shared" si="3"/>
        <v>0</v>
      </c>
      <c r="M15" s="404">
        <f>'212'!X12</f>
        <v>0</v>
      </c>
      <c r="N15" s="375"/>
      <c r="O15" s="405">
        <f>'212'!AA12</f>
        <v>0</v>
      </c>
      <c r="P15" s="375">
        <f>'212'!AD12</f>
        <v>0</v>
      </c>
      <c r="Q15" s="406">
        <f t="shared" si="5"/>
        <v>0</v>
      </c>
    </row>
    <row r="16" ht="0.75" hidden="1" customHeight="1">
      <c r="A16" s="407"/>
      <c r="B16" s="417" t="s">
        <v>619</v>
      </c>
      <c r="C16" s="368">
        <f>'212'!D13</f>
        <v>0</v>
      </c>
      <c r="D16" s="368"/>
      <c r="E16" s="368">
        <f>'212'!G13</f>
        <v>0</v>
      </c>
      <c r="F16" s="368">
        <f>'212'!J13</f>
        <v>0</v>
      </c>
      <c r="G16" s="403">
        <f t="shared" si="1"/>
        <v>0</v>
      </c>
      <c r="H16" s="404">
        <f>'212'!N13</f>
        <v>0</v>
      </c>
      <c r="I16" s="375"/>
      <c r="J16" s="405">
        <f>'212'!Q13</f>
        <v>0</v>
      </c>
      <c r="K16" s="375">
        <f>'212'!T13</f>
        <v>0</v>
      </c>
      <c r="L16" s="406">
        <f t="shared" si="3"/>
        <v>0</v>
      </c>
      <c r="M16" s="404">
        <f>'212'!X13</f>
        <v>0</v>
      </c>
      <c r="N16" s="375"/>
      <c r="O16" s="405">
        <f>'212'!AA13</f>
        <v>0</v>
      </c>
      <c r="P16" s="375">
        <f>'212'!AD13</f>
        <v>0</v>
      </c>
      <c r="Q16" s="406">
        <f t="shared" si="5"/>
        <v>0</v>
      </c>
    </row>
    <row r="17" ht="105" hidden="1">
      <c r="A17" s="407"/>
      <c r="B17" s="417" t="s">
        <v>620</v>
      </c>
      <c r="C17" s="368">
        <f>'212'!D14</f>
        <v>0</v>
      </c>
      <c r="D17" s="368"/>
      <c r="E17" s="368">
        <f>'212'!G14</f>
        <v>0</v>
      </c>
      <c r="F17" s="368">
        <f>'212'!J14</f>
        <v>0</v>
      </c>
      <c r="G17" s="403">
        <f t="shared" si="1"/>
        <v>0</v>
      </c>
      <c r="H17" s="404">
        <f>'212'!N14</f>
        <v>0</v>
      </c>
      <c r="I17" s="375"/>
      <c r="J17" s="405">
        <f>'212'!Q14</f>
        <v>0</v>
      </c>
      <c r="K17" s="375">
        <f>'212'!T14</f>
        <v>0</v>
      </c>
      <c r="L17" s="406">
        <f t="shared" si="3"/>
        <v>0</v>
      </c>
      <c r="M17" s="404">
        <f>'212'!X14</f>
        <v>0</v>
      </c>
      <c r="N17" s="375"/>
      <c r="O17" s="405">
        <f>'212'!AA14</f>
        <v>0</v>
      </c>
      <c r="P17" s="375">
        <f>'212'!AD14</f>
        <v>0</v>
      </c>
      <c r="Q17" s="406">
        <f t="shared" si="5"/>
        <v>0</v>
      </c>
    </row>
    <row r="18" ht="30" hidden="1">
      <c r="A18" s="407"/>
      <c r="B18" s="417" t="s">
        <v>621</v>
      </c>
      <c r="C18" s="368">
        <f>'212'!D15</f>
        <v>0</v>
      </c>
      <c r="D18" s="368"/>
      <c r="E18" s="368">
        <f>'212'!G15</f>
        <v>0</v>
      </c>
      <c r="F18" s="368">
        <f>'212'!J15</f>
        <v>0</v>
      </c>
      <c r="G18" s="403">
        <f t="shared" si="1"/>
        <v>0</v>
      </c>
      <c r="H18" s="404">
        <f>'212'!N15</f>
        <v>0</v>
      </c>
      <c r="I18" s="375"/>
      <c r="J18" s="405">
        <f>'212'!Q15</f>
        <v>0</v>
      </c>
      <c r="K18" s="375">
        <f>'212'!T15</f>
        <v>0</v>
      </c>
      <c r="L18" s="406">
        <f t="shared" si="3"/>
        <v>0</v>
      </c>
      <c r="M18" s="404">
        <f>'212'!X15</f>
        <v>0</v>
      </c>
      <c r="N18" s="375"/>
      <c r="O18" s="405">
        <f>'212'!AA15</f>
        <v>0</v>
      </c>
      <c r="P18" s="375">
        <f>'212'!AD15</f>
        <v>0</v>
      </c>
      <c r="Q18" s="406">
        <f t="shared" si="5"/>
        <v>0</v>
      </c>
    </row>
    <row r="19" ht="31.5" hidden="1" customHeight="1">
      <c r="A19" s="407"/>
      <c r="B19" s="417" t="s">
        <v>622</v>
      </c>
      <c r="C19" s="368">
        <f>'212'!D16</f>
        <v>0</v>
      </c>
      <c r="D19" s="368"/>
      <c r="E19" s="368">
        <f>'212'!G16</f>
        <v>0</v>
      </c>
      <c r="F19" s="368">
        <f>'212'!J16</f>
        <v>0</v>
      </c>
      <c r="G19" s="403">
        <f t="shared" si="1"/>
        <v>0</v>
      </c>
      <c r="H19" s="404">
        <f>'212'!N16</f>
        <v>0</v>
      </c>
      <c r="I19" s="375"/>
      <c r="J19" s="405">
        <f>'212'!Q16</f>
        <v>0</v>
      </c>
      <c r="K19" s="375">
        <f>'212'!T16</f>
        <v>0</v>
      </c>
      <c r="L19" s="406">
        <f t="shared" si="3"/>
        <v>0</v>
      </c>
      <c r="M19" s="404">
        <f>'212'!X16</f>
        <v>0</v>
      </c>
      <c r="N19" s="375"/>
      <c r="O19" s="405">
        <f>'212'!AA16</f>
        <v>0</v>
      </c>
      <c r="P19" s="375">
        <f>'212'!AD16</f>
        <v>0</v>
      </c>
      <c r="Q19" s="406">
        <f t="shared" si="5"/>
        <v>0</v>
      </c>
    </row>
    <row r="20">
      <c r="A20" s="407">
        <v>221</v>
      </c>
      <c r="B20" s="402" t="s">
        <v>623</v>
      </c>
      <c r="C20" s="368">
        <f>'221'!D7</f>
        <v>0</v>
      </c>
      <c r="D20" s="368">
        <f>'Субсидии на иные цели'!G7</f>
        <v>0</v>
      </c>
      <c r="E20" s="368">
        <f>'221'!G7</f>
        <v>109999.999999992</v>
      </c>
      <c r="F20" s="368">
        <f>'221'!J7</f>
        <v>0</v>
      </c>
      <c r="G20" s="403">
        <f t="shared" si="1"/>
        <v>109999.999999992</v>
      </c>
      <c r="H20" s="404">
        <f>'221'!N7</f>
        <v>0</v>
      </c>
      <c r="I20" s="375">
        <f>'Субсидии на иные цели'!M7</f>
        <v>0</v>
      </c>
      <c r="J20" s="405">
        <f>'221'!Q7</f>
        <v>0</v>
      </c>
      <c r="K20" s="375">
        <f>'221'!T7</f>
        <v>109999.99992</v>
      </c>
      <c r="L20" s="406">
        <f t="shared" si="3"/>
        <v>109999.99992</v>
      </c>
      <c r="M20" s="404">
        <f>'221'!X7</f>
        <v>0</v>
      </c>
      <c r="N20" s="375">
        <f>'Субсидии на иные цели'!S7</f>
        <v>0</v>
      </c>
      <c r="O20" s="405">
        <f>'221'!AA7</f>
        <v>0</v>
      </c>
      <c r="P20" s="375">
        <f>'221'!AD7</f>
        <v>102000</v>
      </c>
      <c r="Q20" s="406">
        <f t="shared" si="5"/>
        <v>102000</v>
      </c>
    </row>
    <row r="21">
      <c r="A21" s="407"/>
      <c r="B21" s="420" t="s">
        <v>624</v>
      </c>
      <c r="C21" s="368">
        <f>'221'!D8</f>
        <v>0</v>
      </c>
      <c r="D21" s="368"/>
      <c r="E21" s="368">
        <f>'221'!G8</f>
        <v>7999.9999999920001</v>
      </c>
      <c r="F21" s="368">
        <f>'221'!J8</f>
        <v>0</v>
      </c>
      <c r="G21" s="403">
        <f t="shared" si="1"/>
        <v>7999.9999999920001</v>
      </c>
      <c r="H21" s="404">
        <f>'221'!N8</f>
        <v>0</v>
      </c>
      <c r="I21" s="375"/>
      <c r="J21" s="405">
        <f>'221'!Q8</f>
        <v>0</v>
      </c>
      <c r="K21" s="375">
        <f>'221'!T8</f>
        <v>7999.9999200000002</v>
      </c>
      <c r="L21" s="406">
        <f t="shared" si="3"/>
        <v>7999.9999200000002</v>
      </c>
      <c r="M21" s="404">
        <f>'221'!X8</f>
        <v>0</v>
      </c>
      <c r="N21" s="375"/>
      <c r="O21" s="405">
        <f>'221'!AA8</f>
        <v>0</v>
      </c>
      <c r="P21" s="375">
        <f>'221'!AD8</f>
        <v>0</v>
      </c>
      <c r="Q21" s="406">
        <f t="shared" si="5"/>
        <v>0</v>
      </c>
    </row>
    <row r="22" ht="28.5">
      <c r="A22" s="407"/>
      <c r="B22" s="417" t="s">
        <v>625</v>
      </c>
      <c r="C22" s="368">
        <f>'221'!D9</f>
        <v>0</v>
      </c>
      <c r="D22" s="368"/>
      <c r="E22" s="368">
        <f>'221'!G9</f>
        <v>0</v>
      </c>
      <c r="F22" s="368">
        <f>'221'!J9</f>
        <v>0</v>
      </c>
      <c r="G22" s="403">
        <f t="shared" si="1"/>
        <v>0</v>
      </c>
      <c r="H22" s="404">
        <f>'221'!N9</f>
        <v>0</v>
      </c>
      <c r="I22" s="375"/>
      <c r="J22" s="405">
        <f>'221'!Q9</f>
        <v>0</v>
      </c>
      <c r="K22" s="375">
        <f>'221'!T9</f>
        <v>0</v>
      </c>
      <c r="L22" s="406">
        <f t="shared" si="3"/>
        <v>0</v>
      </c>
      <c r="M22" s="404">
        <f>'221'!X9</f>
        <v>0</v>
      </c>
      <c r="N22" s="375"/>
      <c r="O22" s="405">
        <f>'221'!AA9</f>
        <v>0</v>
      </c>
      <c r="P22" s="375">
        <f>'221'!AD9</f>
        <v>0</v>
      </c>
      <c r="Q22" s="406">
        <f t="shared" si="5"/>
        <v>0</v>
      </c>
    </row>
    <row r="23" ht="42.75">
      <c r="A23" s="407"/>
      <c r="B23" s="417" t="s">
        <v>626</v>
      </c>
      <c r="C23" s="368">
        <f>'221'!D10</f>
        <v>0</v>
      </c>
      <c r="D23" s="368"/>
      <c r="E23" s="368">
        <f>'221'!G10</f>
        <v>102000</v>
      </c>
      <c r="F23" s="368">
        <f>'221'!J10</f>
        <v>0</v>
      </c>
      <c r="G23" s="403">
        <f t="shared" si="1"/>
        <v>102000</v>
      </c>
      <c r="H23" s="404">
        <f>'221'!N10</f>
        <v>0</v>
      </c>
      <c r="I23" s="375"/>
      <c r="J23" s="405">
        <f>'221'!Q10</f>
        <v>0</v>
      </c>
      <c r="K23" s="375">
        <f>'221'!T10</f>
        <v>102000</v>
      </c>
      <c r="L23" s="406">
        <f t="shared" si="3"/>
        <v>102000</v>
      </c>
      <c r="M23" s="404">
        <f>'221'!X10</f>
        <v>0</v>
      </c>
      <c r="N23" s="375"/>
      <c r="O23" s="405">
        <f>'221'!AA10</f>
        <v>0</v>
      </c>
      <c r="P23" s="375">
        <f>'221'!AD10</f>
        <v>102000</v>
      </c>
      <c r="Q23" s="406">
        <f t="shared" si="5"/>
        <v>102000</v>
      </c>
    </row>
    <row r="24">
      <c r="A24" s="407">
        <v>222</v>
      </c>
      <c r="B24" s="402" t="s">
        <v>627</v>
      </c>
      <c r="C24" s="368">
        <f>'222'!D7</f>
        <v>0</v>
      </c>
      <c r="D24" s="368">
        <f>'Субсидии на иные цели'!G8</f>
        <v>0</v>
      </c>
      <c r="E24" s="368">
        <f>'222'!G7</f>
        <v>180000</v>
      </c>
      <c r="F24" s="368">
        <f>'222'!J7</f>
        <v>0</v>
      </c>
      <c r="G24" s="403">
        <f t="shared" si="1"/>
        <v>180000</v>
      </c>
      <c r="H24" s="404">
        <f>'222'!N7</f>
        <v>0</v>
      </c>
      <c r="I24" s="375">
        <f>'Субсидии на иные цели'!M8</f>
        <v>0</v>
      </c>
      <c r="J24" s="405">
        <f>'222'!Q7</f>
        <v>0</v>
      </c>
      <c r="K24" s="375">
        <f>'222'!T7</f>
        <v>180000</v>
      </c>
      <c r="L24" s="406">
        <f t="shared" si="3"/>
        <v>180000</v>
      </c>
      <c r="M24" s="404">
        <f>'222'!X7</f>
        <v>0</v>
      </c>
      <c r="N24" s="375">
        <f>'Субсидии на иные цели'!S8</f>
        <v>0</v>
      </c>
      <c r="O24" s="405">
        <f>'222'!AA7</f>
        <v>0</v>
      </c>
      <c r="P24" s="375">
        <f>'222'!AD7</f>
        <v>180000</v>
      </c>
      <c r="Q24" s="406">
        <f t="shared" si="5"/>
        <v>180000</v>
      </c>
    </row>
    <row r="25" ht="28.5">
      <c r="A25" s="407"/>
      <c r="B25" s="418" t="s">
        <v>628</v>
      </c>
      <c r="C25" s="368">
        <f>'222'!D8</f>
        <v>0</v>
      </c>
      <c r="D25" s="368"/>
      <c r="E25" s="368">
        <f>'222'!G8</f>
        <v>0</v>
      </c>
      <c r="F25" s="368">
        <f>'222'!J8</f>
        <v>0</v>
      </c>
      <c r="G25" s="403">
        <f t="shared" si="1"/>
        <v>0</v>
      </c>
      <c r="H25" s="404">
        <f>'222'!N8</f>
        <v>0</v>
      </c>
      <c r="I25" s="375"/>
      <c r="J25" s="405">
        <f>'222'!Q8</f>
        <v>0</v>
      </c>
      <c r="K25" s="375">
        <f>'222'!T8</f>
        <v>0</v>
      </c>
      <c r="L25" s="406">
        <f t="shared" si="3"/>
        <v>0</v>
      </c>
      <c r="M25" s="404">
        <f>'222'!X8</f>
        <v>0</v>
      </c>
      <c r="N25" s="375"/>
      <c r="O25" s="405">
        <f>'222'!AA8</f>
        <v>0</v>
      </c>
      <c r="P25" s="375">
        <f>'222'!AD8</f>
        <v>0</v>
      </c>
      <c r="Q25" s="406">
        <f t="shared" si="5"/>
        <v>0</v>
      </c>
    </row>
    <row r="26" ht="57">
      <c r="A26" s="407"/>
      <c r="B26" s="417" t="s">
        <v>629</v>
      </c>
      <c r="C26" s="368">
        <f>'222'!D9</f>
        <v>0</v>
      </c>
      <c r="D26" s="368"/>
      <c r="E26" s="368">
        <f>'222'!G9</f>
        <v>180000</v>
      </c>
      <c r="F26" s="368">
        <f>'222'!J9</f>
        <v>0</v>
      </c>
      <c r="G26" s="403">
        <f t="shared" si="1"/>
        <v>180000</v>
      </c>
      <c r="H26" s="404">
        <f>'222'!N9</f>
        <v>0</v>
      </c>
      <c r="I26" s="375"/>
      <c r="J26" s="405">
        <f>'222'!Q9</f>
        <v>0</v>
      </c>
      <c r="K26" s="375">
        <f>'222'!T9</f>
        <v>180000</v>
      </c>
      <c r="L26" s="406">
        <f t="shared" si="3"/>
        <v>180000</v>
      </c>
      <c r="M26" s="404">
        <f>'222'!X9</f>
        <v>0</v>
      </c>
      <c r="N26" s="375"/>
      <c r="O26" s="405">
        <f>'222'!AA9</f>
        <v>0</v>
      </c>
      <c r="P26" s="375">
        <f>'222'!AD9</f>
        <v>180000</v>
      </c>
      <c r="Q26" s="406">
        <f t="shared" si="5"/>
        <v>180000</v>
      </c>
    </row>
    <row r="27" ht="42.75">
      <c r="A27" s="407"/>
      <c r="B27" s="417" t="s">
        <v>630</v>
      </c>
      <c r="C27" s="368">
        <f>'222'!D10</f>
        <v>0</v>
      </c>
      <c r="D27" s="368"/>
      <c r="E27" s="368">
        <f>'222'!G10</f>
        <v>0</v>
      </c>
      <c r="F27" s="368">
        <f>'222'!J10</f>
        <v>0</v>
      </c>
      <c r="G27" s="403">
        <f t="shared" si="1"/>
        <v>0</v>
      </c>
      <c r="H27" s="404">
        <f>'222'!N10</f>
        <v>0</v>
      </c>
      <c r="I27" s="375"/>
      <c r="J27" s="405">
        <f>'222'!Q10</f>
        <v>0</v>
      </c>
      <c r="K27" s="375">
        <f>'222'!T10</f>
        <v>0</v>
      </c>
      <c r="L27" s="406">
        <f t="shared" si="3"/>
        <v>0</v>
      </c>
      <c r="M27" s="404">
        <f>'222'!X10</f>
        <v>0</v>
      </c>
      <c r="N27" s="375"/>
      <c r="O27" s="405">
        <f>'222'!AA10</f>
        <v>0</v>
      </c>
      <c r="P27" s="375">
        <f>'222'!AD10</f>
        <v>0</v>
      </c>
      <c r="Q27" s="406">
        <f t="shared" si="5"/>
        <v>0</v>
      </c>
    </row>
    <row r="28">
      <c r="A28" s="407">
        <v>223</v>
      </c>
      <c r="B28" s="402" t="s">
        <v>631</v>
      </c>
      <c r="C28" s="368">
        <f>C29+C30+C31+C32+C33</f>
        <v>550000</v>
      </c>
      <c r="D28" s="368">
        <f>'Субсидии на иные цели'!G9</f>
        <v>0</v>
      </c>
      <c r="E28" s="414"/>
      <c r="F28" s="368">
        <f>F29+F30+F31+F32+F33</f>
        <v>10000</v>
      </c>
      <c r="G28" s="403">
        <f t="shared" si="1"/>
        <v>560000</v>
      </c>
      <c r="H28" s="404">
        <f>H29+H30+H31+H32+H33</f>
        <v>664065.37600000005</v>
      </c>
      <c r="I28" s="375">
        <f>'Субсидии на иные цели'!M9</f>
        <v>0</v>
      </c>
      <c r="J28" s="412"/>
      <c r="K28" s="410"/>
      <c r="L28" s="406">
        <f t="shared" si="3"/>
        <v>664065.37600000005</v>
      </c>
      <c r="M28" s="411">
        <f>M29+M30+M31+M32+M33</f>
        <v>658965.37600000005</v>
      </c>
      <c r="N28" s="375">
        <f>'Субсидии на иные цели'!S9</f>
        <v>0</v>
      </c>
      <c r="O28" s="412"/>
      <c r="P28" s="410"/>
      <c r="Q28" s="406">
        <f t="shared" si="5"/>
        <v>658965.37600000005</v>
      </c>
    </row>
    <row r="29">
      <c r="A29" s="407"/>
      <c r="B29" s="421" t="s">
        <v>632</v>
      </c>
      <c r="C29" s="368">
        <f>'223'!E9</f>
        <v>0</v>
      </c>
      <c r="D29" s="368"/>
      <c r="E29" s="414"/>
      <c r="F29" s="414"/>
      <c r="G29" s="403">
        <f t="shared" si="1"/>
        <v>0</v>
      </c>
      <c r="H29" s="404">
        <f>'223'!H9</f>
        <v>0</v>
      </c>
      <c r="I29" s="375"/>
      <c r="J29" s="412"/>
      <c r="K29" s="410"/>
      <c r="L29" s="406">
        <f t="shared" si="3"/>
        <v>0</v>
      </c>
      <c r="M29" s="404">
        <f>'223'!K9</f>
        <v>0</v>
      </c>
      <c r="N29" s="375"/>
      <c r="O29" s="412"/>
      <c r="P29" s="410"/>
      <c r="Q29" s="406">
        <f t="shared" si="5"/>
        <v>0</v>
      </c>
    </row>
    <row r="30">
      <c r="A30" s="407"/>
      <c r="B30" s="421" t="s">
        <v>633</v>
      </c>
      <c r="C30" s="368">
        <v>550000</v>
      </c>
      <c r="D30" s="368"/>
      <c r="E30" s="414"/>
      <c r="F30" s="414"/>
      <c r="G30" s="403">
        <f t="shared" si="1"/>
        <v>550000</v>
      </c>
      <c r="H30" s="404">
        <v>653800</v>
      </c>
      <c r="I30" s="375"/>
      <c r="J30" s="412"/>
      <c r="K30" s="410"/>
      <c r="L30" s="406">
        <f t="shared" si="3"/>
        <v>653800</v>
      </c>
      <c r="M30" s="404">
        <v>648700</v>
      </c>
      <c r="N30" s="375"/>
      <c r="O30" s="412"/>
      <c r="P30" s="410"/>
      <c r="Q30" s="406">
        <f t="shared" si="5"/>
        <v>648700</v>
      </c>
    </row>
    <row r="31">
      <c r="A31" s="407"/>
      <c r="B31" s="421" t="s">
        <v>634</v>
      </c>
      <c r="C31" s="368"/>
      <c r="D31" s="368"/>
      <c r="E31" s="414"/>
      <c r="F31" s="414"/>
      <c r="G31" s="403">
        <f t="shared" si="1"/>
        <v>0</v>
      </c>
      <c r="H31" s="404">
        <f>'223'!H12</f>
        <v>0</v>
      </c>
      <c r="I31" s="375"/>
      <c r="J31" s="412"/>
      <c r="K31" s="410"/>
      <c r="L31" s="406">
        <f t="shared" si="3"/>
        <v>0</v>
      </c>
      <c r="M31" s="404">
        <f>'223'!K12</f>
        <v>0</v>
      </c>
      <c r="N31" s="375"/>
      <c r="O31" s="412"/>
      <c r="P31" s="410"/>
      <c r="Q31" s="406">
        <f t="shared" si="5"/>
        <v>0</v>
      </c>
    </row>
    <row r="32">
      <c r="A32" s="407"/>
      <c r="B32" s="421" t="s">
        <v>635</v>
      </c>
      <c r="C32" s="368">
        <f>'223'!E15</f>
        <v>0</v>
      </c>
      <c r="D32" s="368"/>
      <c r="E32" s="414"/>
      <c r="F32" s="414"/>
      <c r="G32" s="403">
        <f t="shared" si="1"/>
        <v>0</v>
      </c>
      <c r="H32" s="404">
        <f>'223'!H15</f>
        <v>0</v>
      </c>
      <c r="I32" s="375"/>
      <c r="J32" s="412"/>
      <c r="K32" s="410"/>
      <c r="L32" s="406">
        <f t="shared" si="3"/>
        <v>0</v>
      </c>
      <c r="M32" s="404">
        <f>'223'!K15</f>
        <v>0</v>
      </c>
      <c r="N32" s="375"/>
      <c r="O32" s="412"/>
      <c r="P32" s="410"/>
      <c r="Q32" s="406">
        <f t="shared" si="5"/>
        <v>0</v>
      </c>
    </row>
    <row r="33">
      <c r="A33" s="407"/>
      <c r="B33" s="422" t="s">
        <v>636</v>
      </c>
      <c r="C33" s="368"/>
      <c r="D33" s="368"/>
      <c r="E33" s="414"/>
      <c r="F33" s="414">
        <v>10000</v>
      </c>
      <c r="G33" s="403">
        <f t="shared" si="1"/>
        <v>10000</v>
      </c>
      <c r="H33" s="404">
        <f>'223 ТКО'!I17</f>
        <v>10265.376000000002</v>
      </c>
      <c r="I33" s="375"/>
      <c r="J33" s="412"/>
      <c r="K33" s="410"/>
      <c r="L33" s="406">
        <f t="shared" si="3"/>
        <v>10265.376000000002</v>
      </c>
      <c r="M33" s="404">
        <f>'223 ТКО'!M17</f>
        <v>10265.376000000002</v>
      </c>
      <c r="N33" s="375"/>
      <c r="O33" s="412"/>
      <c r="P33" s="410"/>
      <c r="Q33" s="406">
        <f t="shared" si="5"/>
        <v>10265.376000000002</v>
      </c>
    </row>
    <row r="34" ht="21" customHeight="1">
      <c r="A34" s="407">
        <v>224</v>
      </c>
      <c r="B34" s="423" t="s">
        <v>532</v>
      </c>
      <c r="C34" s="368"/>
      <c r="D34" s="368">
        <f>'Субсидии на иные цели'!G10</f>
        <v>0</v>
      </c>
      <c r="E34" s="414"/>
      <c r="F34" s="368">
        <f>'224'!J7</f>
        <v>32000</v>
      </c>
      <c r="G34" s="403">
        <f t="shared" si="1"/>
        <v>32000</v>
      </c>
      <c r="H34" s="411"/>
      <c r="I34" s="375">
        <f>'Субсидии на иные цели'!M10</f>
        <v>0</v>
      </c>
      <c r="J34" s="412"/>
      <c r="K34" s="410"/>
      <c r="L34" s="406">
        <f t="shared" si="3"/>
        <v>0</v>
      </c>
      <c r="M34" s="411"/>
      <c r="N34" s="375">
        <f>'Субсидии на иные цели'!S10</f>
        <v>0</v>
      </c>
      <c r="O34" s="412"/>
      <c r="P34" s="410"/>
      <c r="Q34" s="406">
        <f t="shared" si="5"/>
        <v>0</v>
      </c>
    </row>
    <row r="35" ht="28.5">
      <c r="A35" s="407">
        <v>225</v>
      </c>
      <c r="B35" s="424" t="s">
        <v>637</v>
      </c>
      <c r="C35" s="368">
        <f>'225'!D7</f>
        <v>0</v>
      </c>
      <c r="D35" s="368">
        <f>'Субсидии на иные цели'!G11</f>
        <v>0</v>
      </c>
      <c r="E35" s="368">
        <f>'225'!G7</f>
        <v>78000</v>
      </c>
      <c r="F35" s="368">
        <f>'225'!J7</f>
        <v>264000</v>
      </c>
      <c r="G35" s="403">
        <f t="shared" si="1"/>
        <v>342000</v>
      </c>
      <c r="H35" s="404">
        <f>'225'!N7</f>
        <v>0</v>
      </c>
      <c r="I35" s="375">
        <f>'Субсидии на иные цели'!M11</f>
        <v>0</v>
      </c>
      <c r="J35" s="405">
        <f>'225'!Q7</f>
        <v>0</v>
      </c>
      <c r="K35" s="375">
        <f>'225'!T7</f>
        <v>0</v>
      </c>
      <c r="L35" s="406">
        <f t="shared" si="3"/>
        <v>0</v>
      </c>
      <c r="M35" s="404">
        <f>'225'!X7</f>
        <v>0</v>
      </c>
      <c r="N35" s="375">
        <f>'Субсидии на иные цели'!S11</f>
        <v>0</v>
      </c>
      <c r="O35" s="405">
        <f>'225'!AA7</f>
        <v>0</v>
      </c>
      <c r="P35" s="375">
        <f>'225'!AD7</f>
        <v>0</v>
      </c>
      <c r="Q35" s="406">
        <f t="shared" si="5"/>
        <v>0</v>
      </c>
    </row>
    <row r="36" ht="30" hidden="1">
      <c r="A36" s="407"/>
      <c r="B36" s="418" t="s">
        <v>638</v>
      </c>
      <c r="C36" s="368">
        <f>'225'!D8</f>
        <v>0</v>
      </c>
      <c r="D36" s="368"/>
      <c r="E36" s="368">
        <f>'225'!G8</f>
        <v>0</v>
      </c>
      <c r="F36" s="368">
        <f>'225'!J8</f>
        <v>0</v>
      </c>
      <c r="G36" s="403">
        <f t="shared" si="1"/>
        <v>0</v>
      </c>
      <c r="H36" s="404">
        <f>'225'!N8</f>
        <v>0</v>
      </c>
      <c r="I36" s="375"/>
      <c r="J36" s="405">
        <f>'225'!Q8</f>
        <v>0</v>
      </c>
      <c r="K36" s="375">
        <f>'225'!T8</f>
        <v>0</v>
      </c>
      <c r="L36" s="406">
        <f t="shared" si="3"/>
        <v>0</v>
      </c>
      <c r="M36" s="404">
        <f>'225'!X8</f>
        <v>0</v>
      </c>
      <c r="N36" s="375"/>
      <c r="O36" s="405">
        <f>'225'!AA8</f>
        <v>0</v>
      </c>
      <c r="P36" s="375">
        <f>'225'!AD8</f>
        <v>0</v>
      </c>
      <c r="Q36" s="406">
        <f t="shared" si="5"/>
        <v>0</v>
      </c>
    </row>
    <row r="37" ht="28.5">
      <c r="A37" s="407"/>
      <c r="B37" s="417" t="s">
        <v>639</v>
      </c>
      <c r="C37" s="368">
        <f>'225'!D9</f>
        <v>0</v>
      </c>
      <c r="D37" s="368"/>
      <c r="E37" s="368">
        <f>'225'!G9</f>
        <v>0</v>
      </c>
      <c r="F37" s="368">
        <f>'225'!J9</f>
        <v>204000</v>
      </c>
      <c r="G37" s="403">
        <f t="shared" si="1"/>
        <v>204000</v>
      </c>
      <c r="H37" s="404">
        <f>'225'!N9</f>
        <v>0</v>
      </c>
      <c r="I37" s="375"/>
      <c r="J37" s="405">
        <f>'225'!Q9</f>
        <v>0</v>
      </c>
      <c r="K37" s="375">
        <f>'225'!T9</f>
        <v>0</v>
      </c>
      <c r="L37" s="406">
        <f t="shared" si="3"/>
        <v>0</v>
      </c>
      <c r="M37" s="404">
        <f>'225'!X9</f>
        <v>0</v>
      </c>
      <c r="N37" s="375"/>
      <c r="O37" s="405">
        <f>'225'!AA9</f>
        <v>0</v>
      </c>
      <c r="P37" s="375">
        <f>'225'!AD9</f>
        <v>0</v>
      </c>
      <c r="Q37" s="406">
        <f t="shared" si="5"/>
        <v>0</v>
      </c>
    </row>
    <row r="38" ht="30" hidden="1">
      <c r="A38" s="407"/>
      <c r="B38" s="418" t="s">
        <v>640</v>
      </c>
      <c r="C38" s="368">
        <f>'225'!D10</f>
        <v>0</v>
      </c>
      <c r="D38" s="368"/>
      <c r="E38" s="368">
        <f>'225'!G10</f>
        <v>78000</v>
      </c>
      <c r="F38" s="368">
        <f>'225'!J10</f>
        <v>0</v>
      </c>
      <c r="G38" s="403">
        <f t="shared" si="1"/>
        <v>78000</v>
      </c>
      <c r="H38" s="404">
        <f>'225'!N10</f>
        <v>0</v>
      </c>
      <c r="I38" s="375"/>
      <c r="J38" s="405">
        <f>'225'!Q10</f>
        <v>0</v>
      </c>
      <c r="K38" s="375">
        <f>'225'!T10</f>
        <v>0</v>
      </c>
      <c r="L38" s="406">
        <f t="shared" si="3"/>
        <v>0</v>
      </c>
      <c r="M38" s="404">
        <f>'225'!X10</f>
        <v>0</v>
      </c>
      <c r="N38" s="375"/>
      <c r="O38" s="405">
        <f>'225'!AA10</f>
        <v>0</v>
      </c>
      <c r="P38" s="375">
        <f>'225'!AD10</f>
        <v>0</v>
      </c>
      <c r="Q38" s="406">
        <f t="shared" si="5"/>
        <v>0</v>
      </c>
    </row>
    <row r="39" hidden="1">
      <c r="A39" s="407"/>
      <c r="B39" s="418" t="s">
        <v>641</v>
      </c>
      <c r="C39" s="368">
        <f>'225'!D11</f>
        <v>0</v>
      </c>
      <c r="D39" s="368"/>
      <c r="E39" s="368">
        <f>'225'!G11</f>
        <v>0</v>
      </c>
      <c r="F39" s="368">
        <f>'225'!J11</f>
        <v>0</v>
      </c>
      <c r="G39" s="403">
        <f t="shared" si="1"/>
        <v>0</v>
      </c>
      <c r="H39" s="404">
        <f>'225'!N11</f>
        <v>0</v>
      </c>
      <c r="I39" s="375"/>
      <c r="J39" s="405">
        <f>'225'!Q11</f>
        <v>0</v>
      </c>
      <c r="K39" s="375">
        <f>'225'!T11</f>
        <v>0</v>
      </c>
      <c r="L39" s="406">
        <f t="shared" si="3"/>
        <v>0</v>
      </c>
      <c r="M39" s="404">
        <f>'225'!X11</f>
        <v>0</v>
      </c>
      <c r="N39" s="375"/>
      <c r="O39" s="405">
        <f>'225'!AA11</f>
        <v>0</v>
      </c>
      <c r="P39" s="375">
        <f>'225'!AD11</f>
        <v>0</v>
      </c>
      <c r="Q39" s="406">
        <f t="shared" si="5"/>
        <v>0</v>
      </c>
    </row>
    <row r="40" ht="75" hidden="1">
      <c r="A40" s="407"/>
      <c r="B40" s="418" t="s">
        <v>642</v>
      </c>
      <c r="C40" s="368">
        <f>'225'!D12</f>
        <v>0</v>
      </c>
      <c r="D40" s="368"/>
      <c r="E40" s="368">
        <f>'225'!G12</f>
        <v>0</v>
      </c>
      <c r="F40" s="368">
        <f>'225'!J12</f>
        <v>60000</v>
      </c>
      <c r="G40" s="403">
        <f t="shared" si="1"/>
        <v>60000</v>
      </c>
      <c r="H40" s="404">
        <f>'225'!N12</f>
        <v>0</v>
      </c>
      <c r="I40" s="375"/>
      <c r="J40" s="405">
        <f>'225'!Q12</f>
        <v>0</v>
      </c>
      <c r="K40" s="375">
        <f>'225'!T12</f>
        <v>0</v>
      </c>
      <c r="L40" s="406">
        <f t="shared" si="3"/>
        <v>0</v>
      </c>
      <c r="M40" s="404">
        <f>'225'!X12</f>
        <v>0</v>
      </c>
      <c r="N40" s="375"/>
      <c r="O40" s="405">
        <f>'225'!AA12</f>
        <v>0</v>
      </c>
      <c r="P40" s="375">
        <f>'225'!AD12</f>
        <v>0</v>
      </c>
      <c r="Q40" s="406">
        <f t="shared" si="5"/>
        <v>0</v>
      </c>
    </row>
    <row r="41">
      <c r="A41" s="407"/>
      <c r="B41" s="418" t="s">
        <v>643</v>
      </c>
      <c r="C41" s="368">
        <f>'225'!D13</f>
        <v>0</v>
      </c>
      <c r="D41" s="368"/>
      <c r="E41" s="368">
        <f>'225'!G13</f>
        <v>0</v>
      </c>
      <c r="F41" s="368">
        <f>'225'!J13</f>
        <v>0</v>
      </c>
      <c r="G41" s="403">
        <f t="shared" si="1"/>
        <v>0</v>
      </c>
      <c r="H41" s="404">
        <f>'225'!N13</f>
        <v>0</v>
      </c>
      <c r="I41" s="375"/>
      <c r="J41" s="405">
        <f>'225'!Q13</f>
        <v>0</v>
      </c>
      <c r="K41" s="375">
        <f>'225'!T13</f>
        <v>0</v>
      </c>
      <c r="L41" s="406">
        <f t="shared" si="3"/>
        <v>0</v>
      </c>
      <c r="M41" s="404">
        <f>'225'!X13</f>
        <v>0</v>
      </c>
      <c r="N41" s="375"/>
      <c r="O41" s="405">
        <f>'225'!AA13</f>
        <v>0</v>
      </c>
      <c r="P41" s="375">
        <f>'225'!AD13</f>
        <v>0</v>
      </c>
      <c r="Q41" s="406">
        <f t="shared" si="5"/>
        <v>0</v>
      </c>
    </row>
    <row r="42">
      <c r="A42" s="407">
        <v>226</v>
      </c>
      <c r="B42" s="425" t="s">
        <v>644</v>
      </c>
      <c r="C42" s="368">
        <f>'226'!D7</f>
        <v>0</v>
      </c>
      <c r="D42" s="368">
        <f>'Субсидии на иные цели'!G12</f>
        <v>0</v>
      </c>
      <c r="E42" s="368">
        <f>'226'!G7</f>
        <v>357800</v>
      </c>
      <c r="F42" s="368">
        <f>'226'!J7</f>
        <v>37700</v>
      </c>
      <c r="G42" s="403">
        <f>C42+E42+F42+D42</f>
        <v>395500</v>
      </c>
      <c r="H42" s="404">
        <f>'226'!N7</f>
        <v>0</v>
      </c>
      <c r="I42" s="375">
        <f>'Субсидии на иные цели'!M12</f>
        <v>0</v>
      </c>
      <c r="J42" s="405">
        <f>'226'!T7</f>
        <v>0</v>
      </c>
      <c r="K42" s="375">
        <f>'226'!W7</f>
        <v>0</v>
      </c>
      <c r="L42" s="406">
        <f t="shared" si="3"/>
        <v>0</v>
      </c>
      <c r="M42" s="404">
        <f>'226'!AA7</f>
        <v>0</v>
      </c>
      <c r="N42" s="375">
        <f>'Субсидии на иные цели'!S12</f>
        <v>0</v>
      </c>
      <c r="O42" s="405">
        <f>'226'!AD7</f>
        <v>0</v>
      </c>
      <c r="P42" s="375">
        <f>'226'!AG7</f>
        <v>0</v>
      </c>
      <c r="Q42" s="406">
        <f t="shared" si="5"/>
        <v>0</v>
      </c>
    </row>
    <row r="43" ht="28.5">
      <c r="A43" s="407"/>
      <c r="B43" s="426" t="s">
        <v>645</v>
      </c>
      <c r="C43" s="368">
        <f>'226'!D8</f>
        <v>0</v>
      </c>
      <c r="D43" s="368"/>
      <c r="E43" s="368">
        <f>'226'!G8</f>
        <v>0</v>
      </c>
      <c r="F43" s="368">
        <f>'226'!J8</f>
        <v>30000</v>
      </c>
      <c r="G43" s="403">
        <f t="shared" si="1"/>
        <v>30000</v>
      </c>
      <c r="H43" s="404">
        <f>'226'!N8</f>
        <v>0</v>
      </c>
      <c r="I43" s="375"/>
      <c r="J43" s="405">
        <f>'226'!T8</f>
        <v>0</v>
      </c>
      <c r="K43" s="375">
        <f>'226'!W8</f>
        <v>0</v>
      </c>
      <c r="L43" s="406">
        <f t="shared" si="3"/>
        <v>0</v>
      </c>
      <c r="M43" s="404">
        <f>'226'!AA8</f>
        <v>0</v>
      </c>
      <c r="N43" s="375"/>
      <c r="O43" s="405">
        <f>'226'!AD8</f>
        <v>0</v>
      </c>
      <c r="P43" s="375">
        <f>'226'!AG8</f>
        <v>0</v>
      </c>
      <c r="Q43" s="406">
        <f t="shared" si="5"/>
        <v>0</v>
      </c>
    </row>
    <row r="44" hidden="1">
      <c r="A44" s="407"/>
      <c r="B44" s="420" t="s">
        <v>646</v>
      </c>
      <c r="C44" s="368">
        <f>'226'!D9</f>
        <v>0</v>
      </c>
      <c r="D44" s="368"/>
      <c r="E44" s="368">
        <f>'226'!G9</f>
        <v>0</v>
      </c>
      <c r="F44" s="368">
        <f>'226'!J9</f>
        <v>0</v>
      </c>
      <c r="G44" s="403">
        <f t="shared" si="1"/>
        <v>0</v>
      </c>
      <c r="H44" s="404">
        <f>'226'!N9</f>
        <v>0</v>
      </c>
      <c r="I44" s="375"/>
      <c r="J44" s="405">
        <f>'226'!T9</f>
        <v>0</v>
      </c>
      <c r="K44" s="375">
        <f>'226'!W9</f>
        <v>0</v>
      </c>
      <c r="L44" s="406">
        <f t="shared" si="3"/>
        <v>0</v>
      </c>
      <c r="M44" s="404">
        <f>'226'!AA9</f>
        <v>0</v>
      </c>
      <c r="N44" s="375"/>
      <c r="O44" s="405">
        <f>'226'!AD9</f>
        <v>0</v>
      </c>
      <c r="P44" s="375">
        <f>'226'!AG9</f>
        <v>0</v>
      </c>
      <c r="Q44" s="406">
        <f t="shared" si="5"/>
        <v>0</v>
      </c>
    </row>
    <row r="45" ht="45" hidden="1">
      <c r="A45" s="407"/>
      <c r="B45" s="418" t="s">
        <v>647</v>
      </c>
      <c r="C45" s="368">
        <f>'226'!D10</f>
        <v>0</v>
      </c>
      <c r="D45" s="368"/>
      <c r="E45" s="368">
        <f>'226'!G10</f>
        <v>0</v>
      </c>
      <c r="F45" s="368">
        <f>'226'!J10</f>
        <v>0</v>
      </c>
      <c r="G45" s="403">
        <f t="shared" si="1"/>
        <v>0</v>
      </c>
      <c r="H45" s="404">
        <f>'226'!N10</f>
        <v>0</v>
      </c>
      <c r="I45" s="375"/>
      <c r="J45" s="405">
        <f>'226'!T10</f>
        <v>0</v>
      </c>
      <c r="K45" s="375">
        <f>'226'!W10</f>
        <v>0</v>
      </c>
      <c r="L45" s="406">
        <f t="shared" si="3"/>
        <v>0</v>
      </c>
      <c r="M45" s="404">
        <f>'226'!AA10</f>
        <v>0</v>
      </c>
      <c r="N45" s="375"/>
      <c r="O45" s="405">
        <f>'226'!AD10</f>
        <v>0</v>
      </c>
      <c r="P45" s="375">
        <f>'226'!AG10</f>
        <v>0</v>
      </c>
      <c r="Q45" s="406">
        <f t="shared" si="5"/>
        <v>0</v>
      </c>
    </row>
    <row r="46">
      <c r="A46" s="407"/>
      <c r="B46" s="420" t="s">
        <v>648</v>
      </c>
      <c r="C46" s="368">
        <f>'226'!D11</f>
        <v>0</v>
      </c>
      <c r="D46" s="368"/>
      <c r="E46" s="368">
        <f>'226'!G11</f>
        <v>0</v>
      </c>
      <c r="F46" s="368">
        <f>'226'!J11</f>
        <v>3300</v>
      </c>
      <c r="G46" s="403">
        <f t="shared" si="1"/>
        <v>3300</v>
      </c>
      <c r="H46" s="404">
        <f>'226'!N11</f>
        <v>0</v>
      </c>
      <c r="I46" s="375"/>
      <c r="J46" s="405">
        <f>'226'!T11</f>
        <v>0</v>
      </c>
      <c r="K46" s="375">
        <f>'226'!W11</f>
        <v>0</v>
      </c>
      <c r="L46" s="406">
        <f t="shared" si="3"/>
        <v>0</v>
      </c>
      <c r="M46" s="404">
        <f>'226'!AA11</f>
        <v>0</v>
      </c>
      <c r="N46" s="375"/>
      <c r="O46" s="405">
        <f>'226'!AD11</f>
        <v>0</v>
      </c>
      <c r="P46" s="375">
        <f>'226'!AG11</f>
        <v>0</v>
      </c>
      <c r="Q46" s="406">
        <f t="shared" si="5"/>
        <v>0</v>
      </c>
    </row>
    <row r="47" hidden="1">
      <c r="A47" s="407"/>
      <c r="B47" s="420" t="s">
        <v>649</v>
      </c>
      <c r="C47" s="368">
        <f>'226'!D12</f>
        <v>0</v>
      </c>
      <c r="D47" s="368">
        <f>'Субсидии на иные цели'!E12</f>
        <v>0</v>
      </c>
      <c r="E47" s="368">
        <f>'226'!G12</f>
        <v>0</v>
      </c>
      <c r="F47" s="368">
        <f>'226'!J12</f>
        <v>0</v>
      </c>
      <c r="G47" s="403">
        <f>C47+E47+F47+D47</f>
        <v>0</v>
      </c>
      <c r="H47" s="404">
        <f>'226'!N12</f>
        <v>0</v>
      </c>
      <c r="I47" s="375"/>
      <c r="J47" s="405">
        <f>'226'!T12</f>
        <v>0</v>
      </c>
      <c r="K47" s="375">
        <f>'226'!W12</f>
        <v>0</v>
      </c>
      <c r="L47" s="406">
        <f t="shared" si="3"/>
        <v>0</v>
      </c>
      <c r="M47" s="404">
        <f>'226'!AA12</f>
        <v>0</v>
      </c>
      <c r="N47" s="375"/>
      <c r="O47" s="405">
        <f>'226'!AD12</f>
        <v>0</v>
      </c>
      <c r="P47" s="375">
        <f>'226'!AG12</f>
        <v>0</v>
      </c>
      <c r="Q47" s="406">
        <f t="shared" si="5"/>
        <v>0</v>
      </c>
    </row>
    <row r="48" ht="90" customHeight="1">
      <c r="A48" s="407"/>
      <c r="B48" s="417" t="s">
        <v>650</v>
      </c>
      <c r="C48" s="368"/>
      <c r="D48" s="368"/>
      <c r="E48" s="368">
        <f>'226'!G13</f>
        <v>334800</v>
      </c>
      <c r="F48" s="368">
        <f>'226'!J13</f>
        <v>4400</v>
      </c>
      <c r="G48" s="403">
        <f t="shared" si="1"/>
        <v>339200</v>
      </c>
      <c r="H48" s="404">
        <f>'226'!N13</f>
        <v>0</v>
      </c>
      <c r="I48" s="375"/>
      <c r="J48" s="405">
        <f>'226'!T13</f>
        <v>0</v>
      </c>
      <c r="K48" s="375">
        <f>'226'!W13</f>
        <v>0</v>
      </c>
      <c r="L48" s="406">
        <f t="shared" si="3"/>
        <v>0</v>
      </c>
      <c r="M48" s="404">
        <f>'226'!AA13</f>
        <v>0</v>
      </c>
      <c r="N48" s="375"/>
      <c r="O48" s="405">
        <f>'226'!AD13</f>
        <v>0</v>
      </c>
      <c r="P48" s="375">
        <f>'226'!AG13</f>
        <v>0</v>
      </c>
      <c r="Q48" s="406">
        <f t="shared" si="5"/>
        <v>0</v>
      </c>
    </row>
    <row r="49">
      <c r="A49" s="407"/>
      <c r="B49" s="420" t="s">
        <v>651</v>
      </c>
      <c r="C49" s="368">
        <f>'226'!D14</f>
        <v>0</v>
      </c>
      <c r="D49" s="368"/>
      <c r="E49" s="368">
        <f>'226'!G14</f>
        <v>0</v>
      </c>
      <c r="F49" s="368">
        <f>'226'!J14</f>
        <v>0</v>
      </c>
      <c r="G49" s="403">
        <f t="shared" si="1"/>
        <v>0</v>
      </c>
      <c r="H49" s="404">
        <f>'226'!N14</f>
        <v>0</v>
      </c>
      <c r="I49" s="375"/>
      <c r="J49" s="405">
        <f>'226'!T14</f>
        <v>0</v>
      </c>
      <c r="K49" s="375">
        <f>'226'!W14</f>
        <v>0</v>
      </c>
      <c r="L49" s="406">
        <f t="shared" si="3"/>
        <v>0</v>
      </c>
      <c r="M49" s="404">
        <f>'226'!AA14</f>
        <v>0</v>
      </c>
      <c r="N49" s="375"/>
      <c r="O49" s="405">
        <f>'226'!AD14</f>
        <v>0</v>
      </c>
      <c r="P49" s="375">
        <f>'226'!AG14</f>
        <v>0</v>
      </c>
      <c r="Q49" s="406">
        <f t="shared" si="5"/>
        <v>0</v>
      </c>
    </row>
    <row r="50" ht="32.25" hidden="1" customHeight="1">
      <c r="A50" s="407"/>
      <c r="B50" s="418" t="s">
        <v>652</v>
      </c>
      <c r="C50" s="368">
        <f>'226'!D15</f>
        <v>0</v>
      </c>
      <c r="D50" s="368"/>
      <c r="E50" s="368">
        <f>'226'!G15</f>
        <v>0</v>
      </c>
      <c r="F50" s="368">
        <f>'226'!J15</f>
        <v>0</v>
      </c>
      <c r="G50" s="403">
        <f t="shared" si="1"/>
        <v>0</v>
      </c>
      <c r="H50" s="404">
        <f>'226'!N15</f>
        <v>0</v>
      </c>
      <c r="I50" s="375"/>
      <c r="J50" s="405">
        <f>'226'!T15</f>
        <v>0</v>
      </c>
      <c r="K50" s="375">
        <f>'226'!W15</f>
        <v>0</v>
      </c>
      <c r="L50" s="406">
        <f t="shared" si="3"/>
        <v>0</v>
      </c>
      <c r="M50" s="404">
        <f>'226'!AA15</f>
        <v>0</v>
      </c>
      <c r="N50" s="375"/>
      <c r="O50" s="405">
        <f>'226'!AD15</f>
        <v>0</v>
      </c>
      <c r="P50" s="375">
        <f>'226'!AG15</f>
        <v>0</v>
      </c>
      <c r="Q50" s="406">
        <f t="shared" si="5"/>
        <v>0</v>
      </c>
    </row>
    <row r="51" ht="30" hidden="1">
      <c r="A51" s="407"/>
      <c r="B51" s="427" t="s">
        <v>653</v>
      </c>
      <c r="C51" s="368">
        <f>'226'!D16</f>
        <v>0</v>
      </c>
      <c r="D51" s="368"/>
      <c r="E51" s="368">
        <f>'226'!G16</f>
        <v>0</v>
      </c>
      <c r="F51" s="368">
        <f>'226'!J16</f>
        <v>0</v>
      </c>
      <c r="G51" s="403">
        <f t="shared" si="1"/>
        <v>0</v>
      </c>
      <c r="H51" s="404">
        <f>'226'!N16</f>
        <v>0</v>
      </c>
      <c r="I51" s="375"/>
      <c r="J51" s="405">
        <f>'226'!T16</f>
        <v>0</v>
      </c>
      <c r="K51" s="375">
        <f>'226'!W16</f>
        <v>0</v>
      </c>
      <c r="L51" s="406">
        <f t="shared" si="3"/>
        <v>0</v>
      </c>
      <c r="M51" s="404">
        <f>'226'!AA16</f>
        <v>0</v>
      </c>
      <c r="N51" s="375"/>
      <c r="O51" s="405">
        <f>'226'!AD16</f>
        <v>0</v>
      </c>
      <c r="P51" s="375">
        <f>'226'!AG16</f>
        <v>0</v>
      </c>
      <c r="Q51" s="406">
        <f t="shared" si="5"/>
        <v>0</v>
      </c>
    </row>
    <row r="52">
      <c r="A52" s="428"/>
      <c r="B52" s="420" t="s">
        <v>619</v>
      </c>
      <c r="C52" s="368">
        <f>'226'!D17</f>
        <v>0</v>
      </c>
      <c r="D52" s="368"/>
      <c r="E52" s="368">
        <f>'226'!G17</f>
        <v>23000</v>
      </c>
      <c r="F52" s="368">
        <f>'226'!J17</f>
        <v>0</v>
      </c>
      <c r="G52" s="403">
        <f t="shared" si="1"/>
        <v>23000</v>
      </c>
      <c r="H52" s="404">
        <f>'226'!N17</f>
        <v>0</v>
      </c>
      <c r="I52" s="375"/>
      <c r="J52" s="405">
        <f>'226'!T17</f>
        <v>0</v>
      </c>
      <c r="K52" s="375">
        <f>'226'!W17</f>
        <v>0</v>
      </c>
      <c r="L52" s="406">
        <f t="shared" si="3"/>
        <v>0</v>
      </c>
      <c r="M52" s="404">
        <f>'226'!AA17</f>
        <v>0</v>
      </c>
      <c r="N52" s="375"/>
      <c r="O52" s="405">
        <f>'226'!AD17</f>
        <v>0</v>
      </c>
      <c r="P52" s="375">
        <f>'226'!AG17</f>
        <v>0</v>
      </c>
      <c r="Q52" s="406">
        <f t="shared" si="5"/>
        <v>0</v>
      </c>
    </row>
    <row r="53" ht="28.5">
      <c r="A53" s="407">
        <v>266</v>
      </c>
      <c r="B53" s="429" t="s">
        <v>654</v>
      </c>
      <c r="C53" s="368"/>
      <c r="D53" s="368">
        <f>'Субсидии на иные цели'!G13</f>
        <v>0</v>
      </c>
      <c r="E53" s="414"/>
      <c r="F53" s="414">
        <v>63000</v>
      </c>
      <c r="G53" s="403">
        <f t="shared" si="1"/>
        <v>63000</v>
      </c>
      <c r="H53" s="411"/>
      <c r="I53" s="375">
        <f>'Субсидии на иные цели'!M13</f>
        <v>0</v>
      </c>
      <c r="J53" s="412"/>
      <c r="K53" s="410"/>
      <c r="L53" s="406">
        <f t="shared" si="3"/>
        <v>0</v>
      </c>
      <c r="M53" s="411"/>
      <c r="N53" s="375">
        <f>'Субсидии на иные цели'!S13</f>
        <v>0</v>
      </c>
      <c r="O53" s="412"/>
      <c r="P53" s="410"/>
      <c r="Q53" s="406">
        <f t="shared" si="5"/>
        <v>0</v>
      </c>
    </row>
    <row r="54">
      <c r="A54" s="407">
        <v>290</v>
      </c>
      <c r="B54" s="402" t="s">
        <v>655</v>
      </c>
      <c r="C54" s="368">
        <v>74910.789999999994</v>
      </c>
      <c r="D54" s="368">
        <f>'Субсидии на иные цели'!G14</f>
        <v>0</v>
      </c>
      <c r="E54" s="368">
        <f>'290'!G7</f>
        <v>0</v>
      </c>
      <c r="F54" s="368">
        <f>'290'!J7</f>
        <v>0</v>
      </c>
      <c r="G54" s="403">
        <f t="shared" si="1"/>
        <v>74910.789999999994</v>
      </c>
      <c r="H54" s="404">
        <f>'290'!N7</f>
        <v>0</v>
      </c>
      <c r="I54" s="375">
        <f>'Субсидии на иные цели'!M14</f>
        <v>0</v>
      </c>
      <c r="J54" s="405">
        <f>'290'!T7</f>
        <v>0</v>
      </c>
      <c r="K54" s="375">
        <f>'290'!W7</f>
        <v>0</v>
      </c>
      <c r="L54" s="406">
        <f t="shared" si="3"/>
        <v>0</v>
      </c>
      <c r="M54" s="404">
        <f>'290'!AA7</f>
        <v>0</v>
      </c>
      <c r="N54" s="375">
        <f>'Субсидии на иные цели'!S14</f>
        <v>0</v>
      </c>
      <c r="O54" s="405">
        <f>'290'!AD7</f>
        <v>0</v>
      </c>
      <c r="P54" s="375">
        <f>'290'!AG7</f>
        <v>0</v>
      </c>
      <c r="Q54" s="406">
        <f t="shared" si="5"/>
        <v>0</v>
      </c>
    </row>
    <row r="55">
      <c r="A55" s="407"/>
      <c r="B55" s="420" t="s">
        <v>656</v>
      </c>
      <c r="C55" s="368">
        <f>'290'!D8</f>
        <v>19869.999599999999</v>
      </c>
      <c r="D55" s="368"/>
      <c r="E55" s="368">
        <f>'290'!G8</f>
        <v>0</v>
      </c>
      <c r="F55" s="368">
        <f>'290'!J8</f>
        <v>0</v>
      </c>
      <c r="G55" s="403">
        <f t="shared" si="1"/>
        <v>19869.999599999999</v>
      </c>
      <c r="H55" s="404">
        <f>'290'!N8</f>
        <v>0</v>
      </c>
      <c r="I55" s="375"/>
      <c r="J55" s="405">
        <f>'290'!T8</f>
        <v>0</v>
      </c>
      <c r="K55" s="375">
        <f>'290'!W8</f>
        <v>0</v>
      </c>
      <c r="L55" s="406">
        <f t="shared" si="3"/>
        <v>0</v>
      </c>
      <c r="M55" s="404">
        <f>'290'!AA8</f>
        <v>0</v>
      </c>
      <c r="N55" s="375"/>
      <c r="O55" s="405">
        <f>'290'!AD8</f>
        <v>0</v>
      </c>
      <c r="P55" s="375">
        <f>'290'!AG8</f>
        <v>0</v>
      </c>
      <c r="Q55" s="406">
        <f t="shared" si="5"/>
        <v>0</v>
      </c>
    </row>
    <row r="56">
      <c r="A56" s="407"/>
      <c r="B56" s="420" t="s">
        <v>657</v>
      </c>
      <c r="C56" s="368">
        <f>'290'!D9</f>
        <v>2130</v>
      </c>
      <c r="D56" s="368"/>
      <c r="E56" s="368">
        <f>'290'!G9</f>
        <v>0</v>
      </c>
      <c r="F56" s="368">
        <f>'290'!J9</f>
        <v>0</v>
      </c>
      <c r="G56" s="403">
        <f t="shared" si="1"/>
        <v>2130</v>
      </c>
      <c r="H56" s="404">
        <f>'290'!N9</f>
        <v>0</v>
      </c>
      <c r="I56" s="375"/>
      <c r="J56" s="405">
        <f>'290'!T9</f>
        <v>0</v>
      </c>
      <c r="K56" s="375">
        <f>'290'!W9</f>
        <v>0</v>
      </c>
      <c r="L56" s="406">
        <f t="shared" si="3"/>
        <v>0</v>
      </c>
      <c r="M56" s="430">
        <f>'290'!AA9</f>
        <v>0</v>
      </c>
      <c r="N56" s="375"/>
      <c r="O56" s="405">
        <f>'290'!AD9</f>
        <v>0</v>
      </c>
      <c r="P56" s="375">
        <f>'290'!AG9</f>
        <v>0</v>
      </c>
      <c r="Q56" s="406">
        <f t="shared" si="5"/>
        <v>0</v>
      </c>
    </row>
    <row r="57">
      <c r="A57" s="407"/>
      <c r="B57" s="420" t="s">
        <v>658</v>
      </c>
      <c r="C57" s="368">
        <f>'290'!D10</f>
        <v>9000</v>
      </c>
      <c r="D57" s="368"/>
      <c r="E57" s="368">
        <f>'290'!G10</f>
        <v>0</v>
      </c>
      <c r="F57" s="368">
        <f>'290'!J10</f>
        <v>0</v>
      </c>
      <c r="G57" s="403">
        <f t="shared" si="1"/>
        <v>9000</v>
      </c>
      <c r="H57" s="404">
        <f>'290'!N10</f>
        <v>0</v>
      </c>
      <c r="I57" s="375"/>
      <c r="J57" s="405">
        <f>'290'!T10</f>
        <v>0</v>
      </c>
      <c r="K57" s="375">
        <f>'290'!W10</f>
        <v>0</v>
      </c>
      <c r="L57" s="406">
        <f t="shared" si="3"/>
        <v>0</v>
      </c>
      <c r="M57" s="404">
        <f>'290'!AA10</f>
        <v>0</v>
      </c>
      <c r="N57" s="375"/>
      <c r="O57" s="405">
        <f>'290'!AD10</f>
        <v>0</v>
      </c>
      <c r="P57" s="375">
        <f>'290'!AG10</f>
        <v>0</v>
      </c>
      <c r="Q57" s="406">
        <f t="shared" si="5"/>
        <v>0</v>
      </c>
    </row>
    <row r="58">
      <c r="A58" s="407"/>
      <c r="B58" s="417" t="s">
        <v>659</v>
      </c>
      <c r="C58" s="368">
        <v>43910.790000000001</v>
      </c>
      <c r="D58" s="368"/>
      <c r="E58" s="368">
        <f>'290'!G11</f>
        <v>0</v>
      </c>
      <c r="F58" s="368">
        <f>'290'!J11</f>
        <v>0</v>
      </c>
      <c r="G58" s="403">
        <f t="shared" si="1"/>
        <v>43910.790000000001</v>
      </c>
      <c r="H58" s="404">
        <f>'290'!N11</f>
        <v>0</v>
      </c>
      <c r="I58" s="375"/>
      <c r="J58" s="405">
        <f>'290'!T11</f>
        <v>0</v>
      </c>
      <c r="K58" s="375">
        <f>'290'!W11</f>
        <v>0</v>
      </c>
      <c r="L58" s="406">
        <f t="shared" si="3"/>
        <v>0</v>
      </c>
      <c r="M58" s="404">
        <f>'290'!AA11</f>
        <v>0</v>
      </c>
      <c r="N58" s="375"/>
      <c r="O58" s="405">
        <f>'290'!AD11</f>
        <v>0</v>
      </c>
      <c r="P58" s="375">
        <f>'290'!AG11</f>
        <v>0</v>
      </c>
      <c r="Q58" s="406">
        <f t="shared" si="5"/>
        <v>0</v>
      </c>
    </row>
    <row r="59" ht="21" customHeight="1">
      <c r="A59" s="407">
        <v>310</v>
      </c>
      <c r="B59" s="431" t="s">
        <v>504</v>
      </c>
      <c r="C59" s="368">
        <f>'310'!D7</f>
        <v>0</v>
      </c>
      <c r="D59" s="368">
        <f>'Субсидии на иные цели'!G15</f>
        <v>0</v>
      </c>
      <c r="E59" s="368">
        <f>'310'!G7</f>
        <v>0</v>
      </c>
      <c r="F59" s="368">
        <f>'310'!J7</f>
        <v>350000</v>
      </c>
      <c r="G59" s="403">
        <f t="shared" ref="G59:G60" si="6">C59+E59+F59+D59</f>
        <v>350000</v>
      </c>
      <c r="H59" s="404">
        <f>'310'!N7</f>
        <v>0</v>
      </c>
      <c r="I59" s="375">
        <f>'Субсидии на иные цели'!M15</f>
        <v>0</v>
      </c>
      <c r="J59" s="405">
        <f>'310'!Q7</f>
        <v>0</v>
      </c>
      <c r="K59" s="375">
        <f>'310'!T7</f>
        <v>350000</v>
      </c>
      <c r="L59" s="406">
        <f>H59+J59+K59+I59</f>
        <v>350000</v>
      </c>
      <c r="M59" s="404">
        <f>'310'!X7</f>
        <v>0</v>
      </c>
      <c r="N59" s="375">
        <f>'Субсидии на иные цели'!S15</f>
        <v>0</v>
      </c>
      <c r="O59" s="405">
        <f>'310'!AA7</f>
        <v>0</v>
      </c>
      <c r="P59" s="375">
        <f>'310'!AD7</f>
        <v>350000</v>
      </c>
      <c r="Q59" s="406">
        <f>M59+O59+P59+N59</f>
        <v>350000</v>
      </c>
    </row>
    <row r="60" hidden="1">
      <c r="A60" s="407"/>
      <c r="B60" s="420" t="s">
        <v>660</v>
      </c>
      <c r="C60" s="368">
        <f>'310'!D8</f>
        <v>0</v>
      </c>
      <c r="D60" s="368">
        <f>'Субсидии на иные цели'!E15</f>
        <v>0</v>
      </c>
      <c r="E60" s="368">
        <f>'310'!G8</f>
        <v>0</v>
      </c>
      <c r="F60" s="368">
        <f>'310'!J8</f>
        <v>350000</v>
      </c>
      <c r="G60" s="403">
        <f t="shared" si="6"/>
        <v>350000</v>
      </c>
      <c r="H60" s="404">
        <f>'310'!N8</f>
        <v>0</v>
      </c>
      <c r="I60" s="375"/>
      <c r="J60" s="405">
        <f>'310'!Q8</f>
        <v>0</v>
      </c>
      <c r="K60" s="375">
        <f>'310'!T8</f>
        <v>350000</v>
      </c>
      <c r="L60" s="406">
        <f t="shared" si="3"/>
        <v>350000</v>
      </c>
      <c r="M60" s="404">
        <f>'310'!X8</f>
        <v>0</v>
      </c>
      <c r="N60" s="375"/>
      <c r="O60" s="405">
        <f>'310'!AA8</f>
        <v>0</v>
      </c>
      <c r="P60" s="375">
        <f>'310'!AD8</f>
        <v>350000</v>
      </c>
      <c r="Q60" s="406">
        <f t="shared" si="5"/>
        <v>350000</v>
      </c>
    </row>
    <row r="61" hidden="1">
      <c r="A61" s="407"/>
      <c r="B61" s="418" t="s">
        <v>661</v>
      </c>
      <c r="C61" s="368">
        <f>'310'!D9</f>
        <v>0</v>
      </c>
      <c r="D61" s="368"/>
      <c r="E61" s="368">
        <f>'310'!G9</f>
        <v>0</v>
      </c>
      <c r="F61" s="368">
        <f>'310'!J9</f>
        <v>0</v>
      </c>
      <c r="G61" s="403">
        <f>C61+E61+F61</f>
        <v>0</v>
      </c>
      <c r="H61" s="404">
        <f>'310'!N9</f>
        <v>0</v>
      </c>
      <c r="I61" s="375"/>
      <c r="J61" s="405">
        <f>'310'!Q9</f>
        <v>0</v>
      </c>
      <c r="K61" s="375">
        <f>'310'!T9</f>
        <v>0</v>
      </c>
      <c r="L61" s="406">
        <f t="shared" si="3"/>
        <v>0</v>
      </c>
      <c r="M61" s="404">
        <f>'310'!X9</f>
        <v>0</v>
      </c>
      <c r="N61" s="375"/>
      <c r="O61" s="405">
        <f>'310'!AA9</f>
        <v>0</v>
      </c>
      <c r="P61" s="375">
        <f>'310'!AD9</f>
        <v>0</v>
      </c>
      <c r="Q61" s="406">
        <f t="shared" si="5"/>
        <v>0</v>
      </c>
    </row>
    <row r="62" ht="42.75">
      <c r="A62" s="407"/>
      <c r="B62" s="418" t="s">
        <v>662</v>
      </c>
      <c r="C62" s="368">
        <f>'310'!D10</f>
        <v>0</v>
      </c>
      <c r="D62" s="368"/>
      <c r="E62" s="368">
        <f>'310'!G10</f>
        <v>0</v>
      </c>
      <c r="F62" s="368">
        <f>'310'!J10</f>
        <v>0</v>
      </c>
      <c r="G62" s="403">
        <f t="shared" si="1"/>
        <v>0</v>
      </c>
      <c r="H62" s="404">
        <f>'310'!N10</f>
        <v>0</v>
      </c>
      <c r="I62" s="375"/>
      <c r="J62" s="405">
        <f>'310'!Q10</f>
        <v>0</v>
      </c>
      <c r="K62" s="375">
        <f>'310'!T10</f>
        <v>0</v>
      </c>
      <c r="L62" s="406">
        <f t="shared" si="3"/>
        <v>0</v>
      </c>
      <c r="M62" s="404">
        <f>'310'!X10</f>
        <v>0</v>
      </c>
      <c r="N62" s="375"/>
      <c r="O62" s="405">
        <f>'310'!AA10</f>
        <v>0</v>
      </c>
      <c r="P62" s="375">
        <f>'310'!AD10</f>
        <v>0</v>
      </c>
      <c r="Q62" s="406">
        <f t="shared" si="5"/>
        <v>0</v>
      </c>
    </row>
    <row r="63" ht="45" hidden="1">
      <c r="A63" s="407"/>
      <c r="B63" s="418" t="s">
        <v>663</v>
      </c>
      <c r="C63" s="368">
        <f>'310'!D11</f>
        <v>0</v>
      </c>
      <c r="D63" s="368"/>
      <c r="E63" s="368">
        <f>'310'!G11</f>
        <v>0</v>
      </c>
      <c r="F63" s="368">
        <f>'310'!J11</f>
        <v>0</v>
      </c>
      <c r="G63" s="403">
        <f t="shared" si="1"/>
        <v>0</v>
      </c>
      <c r="H63" s="404">
        <f>'310'!N11</f>
        <v>0</v>
      </c>
      <c r="I63" s="375"/>
      <c r="J63" s="405">
        <f>'310'!Q11</f>
        <v>0</v>
      </c>
      <c r="K63" s="375">
        <f>'310'!T11</f>
        <v>0</v>
      </c>
      <c r="L63" s="406">
        <f t="shared" si="3"/>
        <v>0</v>
      </c>
      <c r="M63" s="404">
        <f>'310'!X11</f>
        <v>0</v>
      </c>
      <c r="N63" s="375"/>
      <c r="O63" s="405">
        <f>'310'!AA11</f>
        <v>0</v>
      </c>
      <c r="P63" s="375">
        <f>'310'!AD11</f>
        <v>0</v>
      </c>
      <c r="Q63" s="406">
        <f t="shared" si="5"/>
        <v>0</v>
      </c>
    </row>
    <row r="64" ht="28.5">
      <c r="A64" s="407">
        <v>340</v>
      </c>
      <c r="B64" s="424" t="s">
        <v>492</v>
      </c>
      <c r="C64" s="368">
        <f>SUM(C65:C73)</f>
        <v>1986000</v>
      </c>
      <c r="D64" s="368">
        <f>'Субсидии на иные цели'!G16</f>
        <v>0</v>
      </c>
      <c r="E64" s="368">
        <f>SUM(E65:E79)</f>
        <v>3709602.5699999998</v>
      </c>
      <c r="F64" s="368">
        <f>SUM(F65:F79)</f>
        <v>87942</v>
      </c>
      <c r="G64" s="403">
        <f>C64+E64+F64</f>
        <v>5783544.5700000003</v>
      </c>
      <c r="H64" s="404">
        <f>SUM(H65:H73)</f>
        <v>658189.99799952016</v>
      </c>
      <c r="I64" s="375">
        <f>'Субсидии на иные цели'!M16</f>
        <v>0</v>
      </c>
      <c r="J64" s="405">
        <f>SUM(J65:J79)</f>
        <v>0</v>
      </c>
      <c r="K64" s="375">
        <f>SUM(K65:K79)</f>
        <v>120000</v>
      </c>
      <c r="L64" s="406">
        <f t="shared" si="3"/>
        <v>778189.99799952016</v>
      </c>
      <c r="M64" s="404">
        <f>SUM(M65:M73)</f>
        <v>652179.99799970828</v>
      </c>
      <c r="N64" s="375">
        <f>'Субсидии на иные цели'!S16</f>
        <v>0</v>
      </c>
      <c r="O64" s="405">
        <f>SUM(O65:O79)</f>
        <v>0</v>
      </c>
      <c r="P64" s="375">
        <f>SUM(P65:P79)</f>
        <v>120000</v>
      </c>
      <c r="Q64" s="406">
        <f t="shared" si="5"/>
        <v>772179.99799970828</v>
      </c>
    </row>
    <row r="65" ht="30">
      <c r="A65" s="432">
        <v>341</v>
      </c>
      <c r="B65" s="418" t="s">
        <v>664</v>
      </c>
      <c r="C65" s="433"/>
      <c r="D65" s="433"/>
      <c r="E65" s="368">
        <f>'341, мед. препараты'!J15</f>
        <v>120000</v>
      </c>
      <c r="F65" s="368">
        <f>'341, мед. препараты'!M7</f>
        <v>0</v>
      </c>
      <c r="G65" s="403">
        <f t="shared" si="1"/>
        <v>120000</v>
      </c>
      <c r="H65" s="404">
        <f>'341, мед. препараты'!R15</f>
        <v>0</v>
      </c>
      <c r="I65" s="433"/>
      <c r="J65" s="405">
        <f>'341, мед. препараты'!U15</f>
        <v>0</v>
      </c>
      <c r="K65" s="375">
        <f>'341, мед. препараты'!X15</f>
        <v>120000</v>
      </c>
      <c r="L65" s="406">
        <f t="shared" si="3"/>
        <v>120000</v>
      </c>
      <c r="M65" s="404">
        <f>'341, мед. препараты'!AC15</f>
        <v>0</v>
      </c>
      <c r="N65" s="433"/>
      <c r="O65" s="405">
        <f>'341, мед. препараты'!AF15</f>
        <v>0</v>
      </c>
      <c r="P65" s="375">
        <f>'341, мед. препараты'!AI15</f>
        <v>120000</v>
      </c>
      <c r="Q65" s="406">
        <f t="shared" si="5"/>
        <v>120000</v>
      </c>
    </row>
    <row r="66">
      <c r="A66" s="432">
        <v>342</v>
      </c>
      <c r="B66" s="434" t="s">
        <v>665</v>
      </c>
      <c r="C66" s="368"/>
      <c r="D66" s="368"/>
      <c r="E66" s="368">
        <v>2547882.5699999998</v>
      </c>
      <c r="F66" s="433"/>
      <c r="G66" s="403">
        <f t="shared" si="1"/>
        <v>2547882.5699999998</v>
      </c>
      <c r="H66" s="411"/>
      <c r="I66" s="375"/>
      <c r="J66" s="412"/>
      <c r="K66" s="410"/>
      <c r="L66" s="406">
        <f t="shared" si="3"/>
        <v>0</v>
      </c>
      <c r="M66" s="411"/>
      <c r="N66" s="375"/>
      <c r="O66" s="412"/>
      <c r="P66" s="410"/>
      <c r="Q66" s="406">
        <f t="shared" si="5"/>
        <v>0</v>
      </c>
    </row>
    <row r="67">
      <c r="A67" s="432">
        <v>343</v>
      </c>
      <c r="B67" s="420" t="s">
        <v>666</v>
      </c>
      <c r="C67" s="368"/>
      <c r="D67" s="368"/>
      <c r="E67" s="368">
        <v>260000</v>
      </c>
      <c r="F67" s="368">
        <v>87942</v>
      </c>
      <c r="G67" s="403">
        <f t="shared" si="1"/>
        <v>347942</v>
      </c>
      <c r="H67" s="411"/>
      <c r="I67" s="375"/>
      <c r="J67" s="412"/>
      <c r="K67" s="410"/>
      <c r="L67" s="406">
        <f t="shared" si="3"/>
        <v>0</v>
      </c>
      <c r="M67" s="411"/>
      <c r="N67" s="375"/>
      <c r="O67" s="412"/>
      <c r="P67" s="410"/>
      <c r="Q67" s="406">
        <f t="shared" si="5"/>
        <v>0</v>
      </c>
    </row>
    <row r="68">
      <c r="A68" s="432">
        <v>344</v>
      </c>
      <c r="B68" s="420" t="s">
        <v>667</v>
      </c>
      <c r="C68" s="433"/>
      <c r="D68" s="433"/>
      <c r="E68" s="368"/>
      <c r="F68" s="368"/>
      <c r="G68" s="403">
        <f t="shared" si="1"/>
        <v>0</v>
      </c>
      <c r="H68" s="411"/>
      <c r="I68" s="433"/>
      <c r="J68" s="412"/>
      <c r="K68" s="410"/>
      <c r="L68" s="406">
        <f t="shared" si="3"/>
        <v>0</v>
      </c>
      <c r="M68" s="411"/>
      <c r="N68" s="433"/>
      <c r="O68" s="412"/>
      <c r="P68" s="410"/>
      <c r="Q68" s="406">
        <f t="shared" si="5"/>
        <v>0</v>
      </c>
    </row>
    <row r="69">
      <c r="A69" s="432">
        <v>345</v>
      </c>
      <c r="B69" s="420" t="s">
        <v>668</v>
      </c>
      <c r="C69" s="368"/>
      <c r="D69" s="368"/>
      <c r="E69" s="368">
        <v>340000</v>
      </c>
      <c r="F69" s="368"/>
      <c r="G69" s="403">
        <f t="shared" si="1"/>
        <v>340000</v>
      </c>
      <c r="H69" s="411"/>
      <c r="I69" s="375"/>
      <c r="J69" s="412"/>
      <c r="K69" s="410"/>
      <c r="L69" s="406">
        <f t="shared" si="3"/>
        <v>0</v>
      </c>
      <c r="M69" s="411"/>
      <c r="N69" s="375"/>
      <c r="O69" s="412"/>
      <c r="P69" s="410"/>
      <c r="Q69" s="406">
        <f t="shared" si="5"/>
        <v>0</v>
      </c>
    </row>
    <row r="70">
      <c r="A70" s="432">
        <v>346</v>
      </c>
      <c r="B70" s="420" t="s">
        <v>669</v>
      </c>
      <c r="C70" s="368"/>
      <c r="D70" s="368"/>
      <c r="E70" s="368">
        <v>441720</v>
      </c>
      <c r="F70" s="368"/>
      <c r="G70" s="403">
        <f t="shared" ref="G70" si="7">C70+E70+F70</f>
        <v>441720</v>
      </c>
      <c r="H70" s="411"/>
      <c r="I70" s="375"/>
      <c r="J70" s="412"/>
      <c r="K70" s="410"/>
      <c r="L70" s="406">
        <f t="shared" ref="L70" si="8">H70+J70+K70</f>
        <v>0</v>
      </c>
      <c r="M70" s="411"/>
      <c r="N70" s="375"/>
      <c r="O70" s="412"/>
      <c r="P70" s="410"/>
      <c r="Q70" s="406">
        <f t="shared" ref="Q70" si="9">M70+O70+P70</f>
        <v>0</v>
      </c>
    </row>
    <row r="71" ht="30">
      <c r="A71" s="432">
        <v>347</v>
      </c>
      <c r="B71" s="418" t="s">
        <v>670</v>
      </c>
      <c r="C71" s="368"/>
      <c r="D71" s="368"/>
      <c r="E71" s="368"/>
      <c r="F71" s="368"/>
      <c r="G71" s="403">
        <f t="shared" ref="G71:G79" si="10">C71+E71+F71</f>
        <v>0</v>
      </c>
      <c r="H71" s="411"/>
      <c r="I71" s="375"/>
      <c r="J71" s="412"/>
      <c r="K71" s="410"/>
      <c r="L71" s="406">
        <f t="shared" ref="L71:L79" si="11">H71+J71+K71</f>
        <v>0</v>
      </c>
      <c r="M71" s="411"/>
      <c r="N71" s="375"/>
      <c r="O71" s="412"/>
      <c r="P71" s="410"/>
      <c r="Q71" s="406">
        <f t="shared" ref="Q71:Q79" si="12">M71+O71+P71</f>
        <v>0</v>
      </c>
    </row>
    <row r="72" ht="30">
      <c r="A72" s="435">
        <v>349</v>
      </c>
      <c r="B72" s="427" t="s">
        <v>671</v>
      </c>
      <c r="C72" s="436"/>
      <c r="D72" s="436"/>
      <c r="E72" s="436"/>
      <c r="F72" s="436"/>
      <c r="G72" s="403">
        <f t="shared" si="10"/>
        <v>0</v>
      </c>
      <c r="H72" s="437"/>
      <c r="I72" s="438"/>
      <c r="J72" s="439"/>
      <c r="K72" s="440"/>
      <c r="L72" s="406">
        <f t="shared" si="11"/>
        <v>0</v>
      </c>
      <c r="M72" s="411"/>
      <c r="N72" s="438"/>
      <c r="O72" s="439"/>
      <c r="P72" s="440"/>
      <c r="Q72" s="406">
        <f t="shared" si="12"/>
        <v>0</v>
      </c>
    </row>
    <row r="73">
      <c r="A73" s="441"/>
      <c r="B73" s="442" t="s">
        <v>672</v>
      </c>
      <c r="C73" s="436">
        <f>C74+C77</f>
        <v>1986000</v>
      </c>
      <c r="D73" s="436"/>
      <c r="E73" s="436"/>
      <c r="F73" s="436"/>
      <c r="G73" s="403">
        <f t="shared" si="10"/>
        <v>1986000</v>
      </c>
      <c r="H73" s="430">
        <f>H74+H77</f>
        <v>658189.99799952016</v>
      </c>
      <c r="I73" s="438"/>
      <c r="J73" s="439"/>
      <c r="K73" s="440"/>
      <c r="L73" s="406">
        <f t="shared" si="11"/>
        <v>658189.99799952016</v>
      </c>
      <c r="M73" s="404">
        <f>M74+M77</f>
        <v>652179.99799970828</v>
      </c>
      <c r="N73" s="438"/>
      <c r="O73" s="439"/>
      <c r="P73" s="440"/>
      <c r="Q73" s="406">
        <f t="shared" si="12"/>
        <v>652179.99799970828</v>
      </c>
    </row>
    <row r="74">
      <c r="A74" s="441"/>
      <c r="B74" s="443" t="s">
        <v>673</v>
      </c>
      <c r="C74" s="436">
        <f>C75*C76</f>
        <v>396000</v>
      </c>
      <c r="D74" s="436"/>
      <c r="E74" s="436"/>
      <c r="F74" s="436"/>
      <c r="G74" s="403">
        <f t="shared" si="10"/>
        <v>396000</v>
      </c>
      <c r="H74" s="430">
        <f>H75*H76</f>
        <v>252969.22799999997</v>
      </c>
      <c r="I74" s="438"/>
      <c r="J74" s="439"/>
      <c r="K74" s="440"/>
      <c r="L74" s="406">
        <f t="shared" si="11"/>
        <v>252969.22799999997</v>
      </c>
      <c r="M74" s="404">
        <f>M75*M76</f>
        <v>252969.22799999997</v>
      </c>
      <c r="N74" s="438"/>
      <c r="O74" s="439"/>
      <c r="P74" s="440"/>
      <c r="Q74" s="406">
        <f t="shared" si="12"/>
        <v>252969.22799999997</v>
      </c>
    </row>
    <row r="75" ht="15.75">
      <c r="A75" s="441"/>
      <c r="B75" s="444" t="s">
        <v>674</v>
      </c>
      <c r="C75" s="445">
        <v>99</v>
      </c>
      <c r="D75" s="436"/>
      <c r="E75" s="436"/>
      <c r="F75" s="436"/>
      <c r="G75" s="403">
        <f t="shared" si="10"/>
        <v>99</v>
      </c>
      <c r="H75" s="446">
        <v>70.269229999999993</v>
      </c>
      <c r="I75" s="438"/>
      <c r="J75" s="439"/>
      <c r="K75" s="440"/>
      <c r="L75" s="406">
        <f t="shared" si="11"/>
        <v>70.269229999999993</v>
      </c>
      <c r="M75" s="404">
        <v>70.269229999999993</v>
      </c>
      <c r="N75" s="438"/>
      <c r="O75" s="439"/>
      <c r="P75" s="440"/>
      <c r="Q75" s="406">
        <f t="shared" si="12"/>
        <v>70.269229999999993</v>
      </c>
    </row>
    <row r="76" ht="15.75">
      <c r="A76" s="441"/>
      <c r="B76" s="444" t="s">
        <v>675</v>
      </c>
      <c r="C76" s="445">
        <v>4000</v>
      </c>
      <c r="D76" s="436"/>
      <c r="E76" s="436"/>
      <c r="F76" s="436"/>
      <c r="G76" s="403">
        <f t="shared" si="10"/>
        <v>4000</v>
      </c>
      <c r="H76" s="447">
        <v>3600</v>
      </c>
      <c r="I76" s="438"/>
      <c r="J76" s="439"/>
      <c r="K76" s="440"/>
      <c r="L76" s="406">
        <f t="shared" si="11"/>
        <v>3600</v>
      </c>
      <c r="M76" s="411">
        <v>3600</v>
      </c>
      <c r="N76" s="438"/>
      <c r="O76" s="439"/>
      <c r="P76" s="440"/>
      <c r="Q76" s="406">
        <f t="shared" si="12"/>
        <v>3600</v>
      </c>
    </row>
    <row r="77" ht="15.75">
      <c r="A77" s="441"/>
      <c r="B77" s="448" t="s">
        <v>676</v>
      </c>
      <c r="C77" s="436">
        <f>C78*C79</f>
        <v>1590000</v>
      </c>
      <c r="D77" s="436"/>
      <c r="E77" s="436"/>
      <c r="F77" s="436"/>
      <c r="G77" s="403">
        <f t="shared" si="10"/>
        <v>1590000</v>
      </c>
      <c r="H77" s="430">
        <f>H78*H79</f>
        <v>405220.76999952015</v>
      </c>
      <c r="I77" s="438"/>
      <c r="J77" s="439"/>
      <c r="K77" s="440"/>
      <c r="L77" s="406">
        <f t="shared" si="11"/>
        <v>405220.76999952015</v>
      </c>
      <c r="M77" s="411">
        <f>M78*M79</f>
        <v>399210.76999970834</v>
      </c>
      <c r="N77" s="438"/>
      <c r="O77" s="439"/>
      <c r="P77" s="440"/>
      <c r="Q77" s="406">
        <f t="shared" si="12"/>
        <v>399210.76999970834</v>
      </c>
    </row>
    <row r="78" ht="15.75">
      <c r="A78" s="441"/>
      <c r="B78" s="444" t="s">
        <v>677</v>
      </c>
      <c r="C78" s="445">
        <v>530</v>
      </c>
      <c r="D78" s="436"/>
      <c r="E78" s="436"/>
      <c r="F78" s="436"/>
      <c r="G78" s="403">
        <f t="shared" si="10"/>
        <v>530</v>
      </c>
      <c r="H78" s="446">
        <v>102.123519</v>
      </c>
      <c r="I78" s="438"/>
      <c r="J78" s="439"/>
      <c r="K78" s="440"/>
      <c r="L78" s="406">
        <f t="shared" si="11"/>
        <v>102.123519</v>
      </c>
      <c r="M78" s="404">
        <v>102.123519</v>
      </c>
      <c r="N78" s="438"/>
      <c r="O78" s="439"/>
      <c r="P78" s="440"/>
      <c r="Q78" s="406">
        <f t="shared" si="12"/>
        <v>102.123519</v>
      </c>
    </row>
    <row r="79" ht="15.75">
      <c r="A79" s="449"/>
      <c r="B79" s="444" t="s">
        <v>678</v>
      </c>
      <c r="C79" s="445">
        <v>3000</v>
      </c>
      <c r="D79" s="436"/>
      <c r="E79" s="436"/>
      <c r="F79" s="436"/>
      <c r="G79" s="403">
        <f t="shared" si="10"/>
        <v>3000</v>
      </c>
      <c r="H79" s="446">
        <v>3967.9475792399999</v>
      </c>
      <c r="I79" s="438"/>
      <c r="J79" s="439"/>
      <c r="K79" s="440"/>
      <c r="L79" s="406">
        <f t="shared" si="11"/>
        <v>3967.9475792399999</v>
      </c>
      <c r="M79" s="404">
        <v>3909.0972766</v>
      </c>
      <c r="N79" s="438"/>
      <c r="O79" s="439"/>
      <c r="P79" s="440"/>
      <c r="Q79" s="406">
        <f t="shared" si="12"/>
        <v>3909.0972766</v>
      </c>
    </row>
    <row r="80" ht="15.75">
      <c r="A80" s="450"/>
      <c r="B80" s="451" t="s">
        <v>679</v>
      </c>
      <c r="C80" s="452">
        <f>C7+C9+C10+C20+C24+C28+C34+C35+C42+C53+C54+C59+C64+C8</f>
        <v>46515610.789999999</v>
      </c>
      <c r="D80" s="452">
        <f>D7+D9+D10+D20+D24+D28+D34+D35+D42+D53+D54+D59+D64</f>
        <v>0</v>
      </c>
      <c r="E80" s="452">
        <f>E6+E10+E20+E24+E28+E34+E35+E42+E53+E54+E59+E64</f>
        <v>4747882.5699999919</v>
      </c>
      <c r="F80" s="452">
        <f>F6+F10+F20+F24+F28+F34+F35+F42+F53+F54+F59+F64</f>
        <v>1960000</v>
      </c>
      <c r="G80" s="453">
        <f>G6+G10+G20+G24+G28+G34+G35+G42+G53+G54+G59+G64</f>
        <v>53223493.359999992</v>
      </c>
      <c r="H80" s="454">
        <f>H6+H10+H20+H24+H28+H34+H35+H42+H53+H54+H59+H64</f>
        <v>39304155.373999521</v>
      </c>
      <c r="I80" s="455">
        <f>SUM(I7:I79)</f>
        <v>0</v>
      </c>
      <c r="J80" s="456">
        <f t="shared" ref="J80:P80" si="13">J6+J10+J20+J24+J28+J34+J35+J42+J53+J54+J59+J64</f>
        <v>0</v>
      </c>
      <c r="K80" s="455">
        <f t="shared" si="13"/>
        <v>795999.99991999997</v>
      </c>
      <c r="L80" s="457">
        <f>L6+L10+L20+L24+L28+L34+L35+L42+L53+L54+L59+L64</f>
        <v>40100155.373919524</v>
      </c>
      <c r="M80" s="454">
        <f t="shared" si="13"/>
        <v>38995145.373999707</v>
      </c>
      <c r="N80" s="455">
        <f>SUM(N7:N79)</f>
        <v>0</v>
      </c>
      <c r="O80" s="456">
        <f t="shared" si="13"/>
        <v>0</v>
      </c>
      <c r="P80" s="455">
        <f t="shared" si="13"/>
        <v>788000</v>
      </c>
      <c r="Q80" s="457">
        <f>Q6+Q10+Q20+Q24+Q28+Q34+Q35+Q42+Q53+Q54+Q59+Q64</f>
        <v>39783145.373999707</v>
      </c>
    </row>
  </sheetData>
  <mergeCells count="21">
    <mergeCell ref="A1:A4"/>
    <mergeCell ref="B1:B4"/>
    <mergeCell ref="C1:G1"/>
    <mergeCell ref="H1:L1"/>
    <mergeCell ref="M1:Q1"/>
    <mergeCell ref="C2:G2"/>
    <mergeCell ref="H2:L2"/>
    <mergeCell ref="M2:Q2"/>
    <mergeCell ref="C3:C4"/>
    <mergeCell ref="D3:D4"/>
    <mergeCell ref="E3:F3"/>
    <mergeCell ref="G3:G4"/>
    <mergeCell ref="H3:H4"/>
    <mergeCell ref="I3:I4"/>
    <mergeCell ref="J3:K3"/>
    <mergeCell ref="L3:L4"/>
    <mergeCell ref="M3:M4"/>
    <mergeCell ref="N3:N4"/>
    <mergeCell ref="O3:P3"/>
    <mergeCell ref="Q3:Q4"/>
    <mergeCell ref="A72:A79"/>
  </mergeCells>
  <printOptions headings="0" gridLines="0"/>
  <pageMargins left="0.70866141732283472" right="0.70866141732283472" top="0.74803149606299213" bottom="0.74803149606299213" header="0.31496062992125984" footer="0.31496062992125984"/>
  <pageSetup paperSize="9" scale="45" fitToWidth="1" fitToHeight="0"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B1" zoomScale="60" workbookViewId="0">
      <selection activeCell="M31" activeCellId="0" sqref="M31"/>
    </sheetView>
  </sheetViews>
  <sheetFormatPr defaultRowHeight="14.25"/>
  <cols>
    <col min="1" max="1" style="458" width="9.140625"/>
    <col customWidth="1" min="2" max="2" style="459" width="36.85546875"/>
    <col bestFit="1" customWidth="1" min="3" max="3" style="459" width="25.28515625"/>
    <col customWidth="1" min="4" max="4" width="24.5703125"/>
    <col customWidth="1" min="5" max="5" width="22.5703125"/>
    <col min="6" max="6" style="459" width="9.140625"/>
    <col customWidth="1" min="7" max="7" style="459" width="24.7109375"/>
    <col customWidth="1" min="8" max="8" style="458" width="26"/>
    <col customWidth="1" min="9" max="9" style="458" width="18.5703125"/>
    <col customWidth="1" min="10" max="10" style="458" width="15.42578125"/>
    <col customWidth="1" min="11" max="11" style="458" width="21"/>
    <col bestFit="1" customWidth="1" min="12" max="12" style="458" width="16.5703125"/>
    <col customWidth="1" min="13" max="13" width="23.7109375"/>
    <col bestFit="1" customWidth="1" min="14" max="14" width="25.85546875"/>
  </cols>
  <sheetData>
    <row r="1">
      <c r="B1" s="460" t="s">
        <v>680</v>
      </c>
      <c r="C1" s="460"/>
      <c r="D1" s="460"/>
      <c r="E1" s="460"/>
      <c r="F1" s="460"/>
      <c r="G1" s="460"/>
      <c r="H1" s="460"/>
      <c r="I1" s="460"/>
      <c r="J1" s="460"/>
      <c r="K1" s="460"/>
      <c r="L1" s="460"/>
      <c r="M1" s="460"/>
      <c r="N1" s="461"/>
    </row>
    <row r="2" ht="15" customHeight="1">
      <c r="A2" s="462" t="s">
        <v>681</v>
      </c>
      <c r="B2" s="463" t="s">
        <v>682</v>
      </c>
      <c r="C2" s="463" t="s">
        <v>683</v>
      </c>
      <c r="D2" s="463" t="s">
        <v>684</v>
      </c>
      <c r="E2" s="463" t="s">
        <v>685</v>
      </c>
      <c r="F2" s="463" t="s">
        <v>686</v>
      </c>
      <c r="G2" s="464" t="s">
        <v>687</v>
      </c>
      <c r="H2" s="463" t="s">
        <v>688</v>
      </c>
      <c r="I2" s="463" t="s">
        <v>689</v>
      </c>
      <c r="J2" s="463" t="s">
        <v>690</v>
      </c>
      <c r="K2" s="463" t="s">
        <v>691</v>
      </c>
      <c r="L2" s="377" t="s">
        <v>692</v>
      </c>
      <c r="M2" s="377"/>
      <c r="N2" s="377"/>
    </row>
    <row r="3" ht="38.25" customHeight="1">
      <c r="A3" s="465"/>
      <c r="B3" s="466"/>
      <c r="C3" s="466"/>
      <c r="D3" s="466"/>
      <c r="E3" s="466"/>
      <c r="F3" s="466"/>
      <c r="G3" s="467"/>
      <c r="H3" s="466"/>
      <c r="I3" s="466"/>
      <c r="J3" s="466"/>
      <c r="K3" s="466"/>
      <c r="L3" s="466" t="s">
        <v>693</v>
      </c>
      <c r="M3" s="377" t="s">
        <v>607</v>
      </c>
      <c r="N3" s="414" t="s">
        <v>694</v>
      </c>
    </row>
    <row r="4">
      <c r="A4" s="468">
        <v>1</v>
      </c>
      <c r="B4" s="468">
        <v>2</v>
      </c>
      <c r="C4" s="468"/>
      <c r="D4" s="469">
        <v>3</v>
      </c>
      <c r="E4" s="469">
        <v>4</v>
      </c>
      <c r="F4" s="469">
        <v>5</v>
      </c>
      <c r="G4" s="469"/>
      <c r="H4" s="469">
        <v>6</v>
      </c>
      <c r="I4" s="469">
        <v>7</v>
      </c>
      <c r="J4" s="469">
        <v>8</v>
      </c>
      <c r="K4" s="469">
        <v>9</v>
      </c>
      <c r="L4" s="468">
        <v>10</v>
      </c>
      <c r="M4" s="470">
        <v>11</v>
      </c>
      <c r="N4" s="471">
        <v>12</v>
      </c>
    </row>
    <row r="5" ht="28.5">
      <c r="A5" s="472">
        <v>1</v>
      </c>
      <c r="B5" s="473" t="s">
        <v>695</v>
      </c>
      <c r="C5" s="474">
        <f>SUM(C7:C17)</f>
        <v>10</v>
      </c>
      <c r="D5" s="475">
        <f>SUM(D7:D17)</f>
        <v>8.5</v>
      </c>
      <c r="E5" s="476">
        <f>SUM(E7:E17)</f>
        <v>430741.28000000003</v>
      </c>
      <c r="F5" s="477" t="s">
        <v>332</v>
      </c>
      <c r="G5" s="478">
        <f>SUM(G6:G17)</f>
        <v>0</v>
      </c>
      <c r="H5" s="368">
        <f>SUM(H7:H17)</f>
        <v>3948583.7999999993</v>
      </c>
      <c r="I5" s="368">
        <f>H5*30.2/100</f>
        <v>1192472.3075999997</v>
      </c>
      <c r="J5" s="368">
        <f>H5+I5</f>
        <v>5141056.1075999988</v>
      </c>
      <c r="K5" s="368">
        <f>J5/$J$45*100</f>
        <v>11.428720987223532</v>
      </c>
      <c r="L5" s="368">
        <f>SUM(L6:L17)</f>
        <v>3948583.7999999993</v>
      </c>
      <c r="M5" s="368">
        <f>SUM(M6:M17)</f>
        <v>0</v>
      </c>
      <c r="N5" s="368">
        <f>SUM(N6:N17)</f>
        <v>0</v>
      </c>
    </row>
    <row r="6" ht="15">
      <c r="A6" s="410"/>
      <c r="B6" s="479" t="s">
        <v>94</v>
      </c>
      <c r="C6" s="480"/>
      <c r="D6" s="481"/>
      <c r="E6" s="476"/>
      <c r="F6" s="477"/>
      <c r="G6" s="482"/>
      <c r="H6" s="368"/>
      <c r="I6" s="368"/>
      <c r="J6" s="368"/>
      <c r="K6" s="368"/>
      <c r="L6" s="368"/>
      <c r="M6" s="483"/>
      <c r="N6" s="483"/>
    </row>
    <row r="7" ht="15">
      <c r="A7" s="484" t="s">
        <v>454</v>
      </c>
      <c r="B7" s="485" t="s">
        <v>548</v>
      </c>
      <c r="C7" s="486">
        <v>1</v>
      </c>
      <c r="D7" s="486">
        <v>1</v>
      </c>
      <c r="E7" s="486">
        <v>87357.410000000003</v>
      </c>
      <c r="F7" s="477">
        <v>12</v>
      </c>
      <c r="G7" s="482"/>
      <c r="H7" s="368">
        <f t="shared" ref="H7:H17" si="14">D7*E7*F7</f>
        <v>1048288.92</v>
      </c>
      <c r="I7" s="368">
        <f t="shared" ref="I7:I17" si="15">H7*30.2/100</f>
        <v>316583.25384000002</v>
      </c>
      <c r="J7" s="368">
        <f t="shared" ref="J7:J17" si="16">H7+I7</f>
        <v>1364872.1738400001</v>
      </c>
      <c r="K7" s="368">
        <f t="shared" ref="K7:K18" si="17">J7/$J$45*100</f>
        <v>3.0341515306520512</v>
      </c>
      <c r="L7" s="368">
        <f t="shared" ref="L7:L17" si="18">H7</f>
        <v>1048288.92</v>
      </c>
      <c r="M7" s="483"/>
      <c r="N7" s="483"/>
    </row>
    <row r="8" ht="15">
      <c r="A8" s="484" t="s">
        <v>457</v>
      </c>
      <c r="B8" s="421" t="s">
        <v>696</v>
      </c>
      <c r="C8" s="486">
        <v>1</v>
      </c>
      <c r="D8" s="486">
        <v>0</v>
      </c>
      <c r="E8" s="486">
        <v>67165.309999999998</v>
      </c>
      <c r="F8" s="477">
        <v>12</v>
      </c>
      <c r="G8" s="482"/>
      <c r="H8" s="368">
        <f t="shared" si="14"/>
        <v>0</v>
      </c>
      <c r="I8" s="368">
        <f t="shared" si="15"/>
        <v>0</v>
      </c>
      <c r="J8" s="368">
        <f t="shared" si="16"/>
        <v>0</v>
      </c>
      <c r="K8" s="368">
        <f t="shared" si="17"/>
        <v>0</v>
      </c>
      <c r="L8" s="368">
        <f t="shared" si="18"/>
        <v>0</v>
      </c>
      <c r="M8" s="483"/>
      <c r="N8" s="483"/>
    </row>
    <row r="9" ht="15">
      <c r="A9" s="484" t="s">
        <v>460</v>
      </c>
      <c r="B9" s="421" t="s">
        <v>697</v>
      </c>
      <c r="C9" s="486">
        <v>1</v>
      </c>
      <c r="D9" s="486">
        <v>1</v>
      </c>
      <c r="E9" s="486">
        <v>34527.32</v>
      </c>
      <c r="F9" s="477">
        <v>12</v>
      </c>
      <c r="G9" s="482"/>
      <c r="H9" s="368">
        <f t="shared" si="14"/>
        <v>414327.83999999997</v>
      </c>
      <c r="I9" s="368">
        <f t="shared" si="15"/>
        <v>125127.00768</v>
      </c>
      <c r="J9" s="368">
        <f t="shared" si="16"/>
        <v>539454.84768000001</v>
      </c>
      <c r="K9" s="368">
        <f t="shared" si="17"/>
        <v>1.1992242080816404</v>
      </c>
      <c r="L9" s="368">
        <f t="shared" si="18"/>
        <v>414327.83999999997</v>
      </c>
      <c r="M9" s="483"/>
      <c r="N9" s="483"/>
    </row>
    <row r="10" ht="15">
      <c r="A10" s="484" t="s">
        <v>475</v>
      </c>
      <c r="B10" s="487" t="s">
        <v>552</v>
      </c>
      <c r="C10" s="486">
        <v>1</v>
      </c>
      <c r="D10" s="486">
        <v>1</v>
      </c>
      <c r="E10" s="486">
        <v>34527.32</v>
      </c>
      <c r="F10" s="477">
        <v>12</v>
      </c>
      <c r="G10" s="482"/>
      <c r="H10" s="368">
        <f t="shared" si="14"/>
        <v>414327.83999999997</v>
      </c>
      <c r="I10" s="368">
        <f t="shared" si="15"/>
        <v>125127.00768</v>
      </c>
      <c r="J10" s="368">
        <f t="shared" si="16"/>
        <v>539454.84768000001</v>
      </c>
      <c r="K10" s="368">
        <f t="shared" si="17"/>
        <v>1.1992242080816404</v>
      </c>
      <c r="L10" s="368">
        <f t="shared" si="18"/>
        <v>414327.83999999997</v>
      </c>
      <c r="M10" s="483"/>
      <c r="N10" s="483"/>
    </row>
    <row r="11" ht="15">
      <c r="A11" s="484" t="s">
        <v>698</v>
      </c>
      <c r="B11" s="487" t="s">
        <v>699</v>
      </c>
      <c r="C11" s="486">
        <v>0.5</v>
      </c>
      <c r="D11" s="486">
        <v>0.5</v>
      </c>
      <c r="E11" s="486">
        <v>17263.66</v>
      </c>
      <c r="F11" s="477">
        <v>12</v>
      </c>
      <c r="G11" s="482"/>
      <c r="H11" s="368">
        <f>D11*E11*F11</f>
        <v>103581.95999999999</v>
      </c>
      <c r="I11" s="368">
        <f>H11*30.2/100</f>
        <v>31281.751919999999</v>
      </c>
      <c r="J11" s="368">
        <f>H11+I11</f>
        <v>134863.71192</v>
      </c>
      <c r="K11" s="368">
        <f t="shared" si="17"/>
        <v>0.29980605202041011</v>
      </c>
      <c r="L11" s="368">
        <f t="shared" si="18"/>
        <v>103581.95999999999</v>
      </c>
      <c r="M11" s="483"/>
      <c r="N11" s="483"/>
    </row>
    <row r="12" ht="15">
      <c r="A12" s="484" t="s">
        <v>700</v>
      </c>
      <c r="B12" s="487" t="s">
        <v>701</v>
      </c>
      <c r="C12" s="486">
        <v>0.5</v>
      </c>
      <c r="D12" s="486">
        <v>0.5</v>
      </c>
      <c r="E12" s="486">
        <v>17263.66</v>
      </c>
      <c r="F12" s="477">
        <v>12</v>
      </c>
      <c r="G12" s="482"/>
      <c r="H12" s="368">
        <f t="shared" si="14"/>
        <v>103581.95999999999</v>
      </c>
      <c r="I12" s="368">
        <f t="shared" si="15"/>
        <v>31281.751919999999</v>
      </c>
      <c r="J12" s="368">
        <f t="shared" si="16"/>
        <v>134863.71192</v>
      </c>
      <c r="K12" s="368">
        <f t="shared" si="17"/>
        <v>0.29980605202041011</v>
      </c>
      <c r="L12" s="368">
        <f t="shared" si="18"/>
        <v>103581.95999999999</v>
      </c>
      <c r="M12" s="483"/>
      <c r="N12" s="483"/>
    </row>
    <row r="13" ht="15">
      <c r="A13" s="484" t="s">
        <v>702</v>
      </c>
      <c r="B13" s="487" t="s">
        <v>703</v>
      </c>
      <c r="C13" s="486">
        <v>1</v>
      </c>
      <c r="D13" s="486">
        <v>0.5</v>
      </c>
      <c r="E13" s="486">
        <v>34527.32</v>
      </c>
      <c r="F13" s="477">
        <v>12</v>
      </c>
      <c r="G13" s="477"/>
      <c r="H13" s="368">
        <f t="shared" ref="H13:H14" si="19">D13*E13*F13</f>
        <v>207163.91999999998</v>
      </c>
      <c r="I13" s="368">
        <f t="shared" ref="I13:I14" si="20">H13*30.2/100</f>
        <v>62563.503839999998</v>
      </c>
      <c r="J13" s="368">
        <f t="shared" ref="J13:J14" si="21">H13+I13</f>
        <v>269727.42384</v>
      </c>
      <c r="K13" s="368">
        <f t="shared" si="17"/>
        <v>0.59961210404082022</v>
      </c>
      <c r="L13" s="368">
        <f t="shared" si="18"/>
        <v>207163.91999999998</v>
      </c>
      <c r="M13" s="483"/>
      <c r="N13" s="483"/>
    </row>
    <row r="14" ht="15">
      <c r="A14" s="484" t="s">
        <v>702</v>
      </c>
      <c r="B14" s="487" t="s">
        <v>704</v>
      </c>
      <c r="C14" s="486">
        <v>1</v>
      </c>
      <c r="D14" s="486">
        <v>1</v>
      </c>
      <c r="E14" s="486">
        <v>34527.32</v>
      </c>
      <c r="F14" s="477">
        <v>12</v>
      </c>
      <c r="G14" s="477"/>
      <c r="H14" s="368">
        <f t="shared" si="19"/>
        <v>414327.83999999997</v>
      </c>
      <c r="I14" s="368">
        <f t="shared" si="20"/>
        <v>125127.00768</v>
      </c>
      <c r="J14" s="368">
        <f t="shared" si="21"/>
        <v>539454.84768000001</v>
      </c>
      <c r="K14" s="368">
        <f t="shared" si="17"/>
        <v>1.1992242080816404</v>
      </c>
      <c r="L14" s="368">
        <f t="shared" si="18"/>
        <v>414327.83999999997</v>
      </c>
      <c r="M14" s="483"/>
      <c r="N14" s="483"/>
    </row>
    <row r="15" ht="15">
      <c r="A15" s="484" t="s">
        <v>705</v>
      </c>
      <c r="B15" s="421" t="s">
        <v>706</v>
      </c>
      <c r="C15" s="488">
        <v>1</v>
      </c>
      <c r="D15" s="488">
        <v>1</v>
      </c>
      <c r="E15" s="486">
        <v>34527.32</v>
      </c>
      <c r="F15" s="477">
        <v>12</v>
      </c>
      <c r="G15" s="477"/>
      <c r="H15" s="368">
        <f t="shared" si="14"/>
        <v>414327.83999999997</v>
      </c>
      <c r="I15" s="368">
        <f t="shared" si="15"/>
        <v>125127.00768</v>
      </c>
      <c r="J15" s="368">
        <f t="shared" si="16"/>
        <v>539454.84768000001</v>
      </c>
      <c r="K15" s="368">
        <f t="shared" si="17"/>
        <v>1.1992242080816404</v>
      </c>
      <c r="L15" s="368">
        <f t="shared" si="18"/>
        <v>414327.83999999997</v>
      </c>
      <c r="M15" s="483"/>
      <c r="N15" s="483"/>
    </row>
    <row r="16" ht="15">
      <c r="A16" s="484" t="s">
        <v>707</v>
      </c>
      <c r="B16" s="421" t="s">
        <v>708</v>
      </c>
      <c r="C16" s="488">
        <v>1</v>
      </c>
      <c r="D16" s="488">
        <v>1</v>
      </c>
      <c r="E16" s="486">
        <v>34527.32</v>
      </c>
      <c r="F16" s="477">
        <v>12</v>
      </c>
      <c r="G16" s="477"/>
      <c r="H16" s="368">
        <f t="shared" si="14"/>
        <v>414327.83999999997</v>
      </c>
      <c r="I16" s="368">
        <f t="shared" si="15"/>
        <v>125127.00768</v>
      </c>
      <c r="J16" s="368">
        <f t="shared" si="16"/>
        <v>539454.84768000001</v>
      </c>
      <c r="K16" s="368">
        <f t="shared" si="17"/>
        <v>1.1992242080816404</v>
      </c>
      <c r="L16" s="368">
        <f t="shared" si="18"/>
        <v>414327.83999999997</v>
      </c>
      <c r="M16" s="483"/>
      <c r="N16" s="483"/>
    </row>
    <row r="17" ht="15">
      <c r="A17" s="484" t="s">
        <v>709</v>
      </c>
      <c r="B17" s="487" t="s">
        <v>710</v>
      </c>
      <c r="C17" s="488">
        <v>1</v>
      </c>
      <c r="D17" s="488">
        <v>1</v>
      </c>
      <c r="E17" s="486">
        <v>34527.32</v>
      </c>
      <c r="F17" s="477">
        <v>12</v>
      </c>
      <c r="G17" s="477"/>
      <c r="H17" s="368">
        <f t="shared" si="14"/>
        <v>414327.83999999997</v>
      </c>
      <c r="I17" s="368">
        <f t="shared" si="15"/>
        <v>125127.00768</v>
      </c>
      <c r="J17" s="368">
        <f t="shared" si="16"/>
        <v>539454.84768000001</v>
      </c>
      <c r="K17" s="368">
        <f t="shared" si="17"/>
        <v>1.1992242080816404</v>
      </c>
      <c r="L17" s="368">
        <f t="shared" si="18"/>
        <v>414327.83999999997</v>
      </c>
      <c r="M17" s="483"/>
      <c r="N17" s="483"/>
    </row>
    <row r="18" ht="15">
      <c r="A18" s="489" t="s">
        <v>50</v>
      </c>
      <c r="B18" s="490" t="s">
        <v>711</v>
      </c>
      <c r="C18" s="491">
        <f>SUM(C20:C29)</f>
        <v>37.5</v>
      </c>
      <c r="D18" s="491">
        <f>SUM(D20:D29)</f>
        <v>26.800000000000001</v>
      </c>
      <c r="E18" s="476"/>
      <c r="F18" s="477" t="s">
        <v>332</v>
      </c>
      <c r="G18" s="476">
        <f>SUM(G19:G29)</f>
        <v>0</v>
      </c>
      <c r="H18" s="368">
        <f>SUM(H20:H29)</f>
        <v>18479396.16</v>
      </c>
      <c r="I18" s="368">
        <f>H18*30.2/100</f>
        <v>5580777.6403199993</v>
      </c>
      <c r="J18" s="368">
        <f>H18+I18</f>
        <v>24060173.800319999</v>
      </c>
      <c r="K18" s="368">
        <f t="shared" si="17"/>
        <v>53.486483615976447</v>
      </c>
      <c r="L18" s="368">
        <f>SUM(L20:L29)</f>
        <v>18479396.16</v>
      </c>
      <c r="M18" s="368"/>
      <c r="N18" s="368">
        <f>SUM(N20:N29)</f>
        <v>0</v>
      </c>
    </row>
    <row r="19" ht="15">
      <c r="A19" s="489"/>
      <c r="B19" s="479" t="s">
        <v>94</v>
      </c>
      <c r="C19" s="488"/>
      <c r="D19" s="488"/>
      <c r="E19" s="476"/>
      <c r="F19" s="477"/>
      <c r="G19" s="477"/>
      <c r="H19" s="368"/>
      <c r="I19" s="368"/>
      <c r="J19" s="368"/>
      <c r="K19" s="368"/>
      <c r="L19" s="368"/>
      <c r="M19" s="483"/>
      <c r="N19" s="483"/>
    </row>
    <row r="20" ht="15">
      <c r="A20" s="484" t="s">
        <v>712</v>
      </c>
      <c r="B20" s="487" t="s">
        <v>713</v>
      </c>
      <c r="C20" s="488">
        <v>6</v>
      </c>
      <c r="D20" s="486">
        <v>3.25</v>
      </c>
      <c r="E20" s="486">
        <v>34527.32</v>
      </c>
      <c r="F20" s="477">
        <v>12</v>
      </c>
      <c r="G20" s="482"/>
      <c r="H20" s="368">
        <f t="shared" ref="H20:H44" si="22">D20*E20*F20</f>
        <v>1346565.48</v>
      </c>
      <c r="I20" s="368">
        <f t="shared" ref="I20:I44" si="23">H20*30.2/100</f>
        <v>406662.77496000001</v>
      </c>
      <c r="J20" s="368">
        <f t="shared" ref="J20:J44" si="24">H20+I20</f>
        <v>1753228.25496</v>
      </c>
      <c r="K20" s="368">
        <f t="shared" ref="K20:K44" si="25">J20/$J$45*100</f>
        <v>3.8974786762653313</v>
      </c>
      <c r="L20" s="368">
        <f t="shared" ref="L20:L21" si="26">H20-N20</f>
        <v>1346565.48</v>
      </c>
      <c r="M20" s="483"/>
      <c r="N20" s="368"/>
    </row>
    <row r="21" ht="15">
      <c r="A21" s="484" t="s">
        <v>714</v>
      </c>
      <c r="B21" s="487" t="s">
        <v>715</v>
      </c>
      <c r="C21" s="488">
        <v>0.25</v>
      </c>
      <c r="D21" s="486">
        <v>0</v>
      </c>
      <c r="E21" s="486">
        <v>9960</v>
      </c>
      <c r="F21" s="477">
        <v>12</v>
      </c>
      <c r="G21" s="482"/>
      <c r="H21" s="368">
        <f t="shared" si="22"/>
        <v>0</v>
      </c>
      <c r="I21" s="368">
        <f t="shared" si="23"/>
        <v>0</v>
      </c>
      <c r="J21" s="368">
        <f t="shared" si="24"/>
        <v>0</v>
      </c>
      <c r="K21" s="368">
        <f t="shared" si="25"/>
        <v>0</v>
      </c>
      <c r="L21" s="368">
        <f t="shared" si="26"/>
        <v>0</v>
      </c>
      <c r="M21" s="483"/>
      <c r="N21" s="368"/>
    </row>
    <row r="22" ht="15">
      <c r="A22" s="484" t="s">
        <v>716</v>
      </c>
      <c r="B22" s="487" t="s">
        <v>717</v>
      </c>
      <c r="C22" s="488">
        <v>1</v>
      </c>
      <c r="D22" s="486">
        <v>0</v>
      </c>
      <c r="E22" s="486">
        <v>34527.32</v>
      </c>
      <c r="F22" s="477">
        <v>12</v>
      </c>
      <c r="G22" s="482"/>
      <c r="H22" s="368">
        <f t="shared" si="22"/>
        <v>0</v>
      </c>
      <c r="I22" s="368">
        <f t="shared" si="23"/>
        <v>0</v>
      </c>
      <c r="J22" s="368">
        <f t="shared" si="24"/>
        <v>0</v>
      </c>
      <c r="K22" s="368">
        <f t="shared" si="25"/>
        <v>0</v>
      </c>
      <c r="L22" s="368">
        <f t="shared" ref="L22:L24" si="27">H22</f>
        <v>0</v>
      </c>
      <c r="M22" s="483"/>
      <c r="N22" s="368"/>
    </row>
    <row r="23" ht="15">
      <c r="A23" s="484" t="s">
        <v>718</v>
      </c>
      <c r="B23" s="487" t="s">
        <v>719</v>
      </c>
      <c r="C23" s="488">
        <v>3</v>
      </c>
      <c r="D23" s="492">
        <v>2</v>
      </c>
      <c r="E23" s="486">
        <v>65400</v>
      </c>
      <c r="F23" s="477">
        <v>12</v>
      </c>
      <c r="G23" s="482"/>
      <c r="H23" s="368">
        <f t="shared" si="22"/>
        <v>1569600</v>
      </c>
      <c r="I23" s="368">
        <f t="shared" si="23"/>
        <v>474019.20000000001</v>
      </c>
      <c r="J23" s="368">
        <f t="shared" si="24"/>
        <v>2043619.2</v>
      </c>
      <c r="K23" s="368">
        <f t="shared" si="25"/>
        <v>4.5430264039340029</v>
      </c>
      <c r="L23" s="368">
        <f>H23-M23</f>
        <v>1569600</v>
      </c>
      <c r="M23" s="368"/>
      <c r="N23" s="368"/>
    </row>
    <row r="24" ht="15">
      <c r="A24" s="484" t="s">
        <v>720</v>
      </c>
      <c r="B24" s="487" t="s">
        <v>721</v>
      </c>
      <c r="C24" s="488">
        <v>1</v>
      </c>
      <c r="D24" s="486">
        <v>1</v>
      </c>
      <c r="E24" s="486">
        <v>62400</v>
      </c>
      <c r="F24" s="477">
        <v>12</v>
      </c>
      <c r="G24" s="482"/>
      <c r="H24" s="368">
        <f t="shared" si="22"/>
        <v>748800</v>
      </c>
      <c r="I24" s="368">
        <f t="shared" si="23"/>
        <v>226137.60000000001</v>
      </c>
      <c r="J24" s="368">
        <f t="shared" si="24"/>
        <v>974937.59999999998</v>
      </c>
      <c r="K24" s="368">
        <f t="shared" si="25"/>
        <v>2.1673153486657628</v>
      </c>
      <c r="L24" s="368">
        <f t="shared" si="27"/>
        <v>748800</v>
      </c>
      <c r="M24" s="483"/>
      <c r="N24" s="368"/>
    </row>
    <row r="25" ht="15">
      <c r="A25" s="484" t="s">
        <v>722</v>
      </c>
      <c r="B25" s="487" t="s">
        <v>723</v>
      </c>
      <c r="C25" s="488">
        <v>0.25</v>
      </c>
      <c r="D25" s="486"/>
      <c r="E25" s="486">
        <v>15600</v>
      </c>
      <c r="F25" s="477">
        <v>12</v>
      </c>
      <c r="G25" s="482"/>
      <c r="H25" s="368">
        <f t="shared" si="22"/>
        <v>0</v>
      </c>
      <c r="I25" s="368">
        <f t="shared" si="23"/>
        <v>0</v>
      </c>
      <c r="J25" s="368">
        <f t="shared" si="24"/>
        <v>0</v>
      </c>
      <c r="K25" s="368">
        <f t="shared" si="25"/>
        <v>0</v>
      </c>
      <c r="L25" s="368">
        <f t="shared" ref="L25:L29" si="28">H25-N25</f>
        <v>0</v>
      </c>
      <c r="M25" s="483"/>
      <c r="N25" s="368"/>
    </row>
    <row r="26" ht="23.25" customHeight="1">
      <c r="A26" s="484" t="s">
        <v>724</v>
      </c>
      <c r="B26" s="487" t="s">
        <v>725</v>
      </c>
      <c r="C26" s="488">
        <v>0.5</v>
      </c>
      <c r="D26" s="486"/>
      <c r="E26" s="486">
        <v>18250.310000000001</v>
      </c>
      <c r="F26" s="477">
        <v>12</v>
      </c>
      <c r="G26" s="482"/>
      <c r="H26" s="368">
        <f t="shared" si="22"/>
        <v>0</v>
      </c>
      <c r="I26" s="368">
        <f t="shared" si="23"/>
        <v>0</v>
      </c>
      <c r="J26" s="368">
        <f t="shared" si="24"/>
        <v>0</v>
      </c>
      <c r="K26" s="368">
        <f t="shared" si="25"/>
        <v>0</v>
      </c>
      <c r="L26" s="368">
        <f t="shared" si="28"/>
        <v>0</v>
      </c>
      <c r="M26" s="483"/>
      <c r="N26" s="368"/>
    </row>
    <row r="27" ht="15">
      <c r="A27" s="484" t="s">
        <v>726</v>
      </c>
      <c r="B27" s="487" t="s">
        <v>727</v>
      </c>
      <c r="C27" s="488">
        <v>1</v>
      </c>
      <c r="D27" s="486">
        <v>1</v>
      </c>
      <c r="E27" s="486">
        <v>37184.059999999998</v>
      </c>
      <c r="F27" s="477">
        <v>12</v>
      </c>
      <c r="G27" s="482"/>
      <c r="H27" s="368">
        <f t="shared" si="22"/>
        <v>446208.71999999997</v>
      </c>
      <c r="I27" s="368">
        <f t="shared" si="23"/>
        <v>134755.03344</v>
      </c>
      <c r="J27" s="368">
        <f t="shared" si="24"/>
        <v>580963.75344</v>
      </c>
      <c r="K27" s="368">
        <f t="shared" si="25"/>
        <v>1.2914997430081514</v>
      </c>
      <c r="L27" s="368">
        <f t="shared" si="28"/>
        <v>446208.71999999997</v>
      </c>
      <c r="M27" s="483"/>
      <c r="N27" s="368"/>
    </row>
    <row r="28" ht="15">
      <c r="A28" s="484" t="s">
        <v>728</v>
      </c>
      <c r="B28" s="487" t="s">
        <v>729</v>
      </c>
      <c r="C28" s="488">
        <v>0.5</v>
      </c>
      <c r="D28" s="486">
        <v>0.5</v>
      </c>
      <c r="E28" s="486">
        <v>17263.66</v>
      </c>
      <c r="F28" s="477">
        <v>12</v>
      </c>
      <c r="G28" s="482"/>
      <c r="H28" s="368">
        <f t="shared" si="22"/>
        <v>103581.95999999999</v>
      </c>
      <c r="I28" s="368">
        <f t="shared" si="23"/>
        <v>31281.751919999999</v>
      </c>
      <c r="J28" s="368">
        <f t="shared" si="24"/>
        <v>134863.71192</v>
      </c>
      <c r="K28" s="368">
        <f t="shared" si="25"/>
        <v>0.29980605202041011</v>
      </c>
      <c r="L28" s="368">
        <f t="shared" si="28"/>
        <v>103581.95999999999</v>
      </c>
      <c r="M28" s="483"/>
      <c r="N28" s="368"/>
    </row>
    <row r="29" ht="15">
      <c r="A29" s="484" t="s">
        <v>730</v>
      </c>
      <c r="B29" s="487" t="s">
        <v>731</v>
      </c>
      <c r="C29" s="488">
        <v>24</v>
      </c>
      <c r="D29" s="486">
        <v>19.050000000000001</v>
      </c>
      <c r="E29" s="486">
        <v>62400</v>
      </c>
      <c r="F29" s="477">
        <v>12</v>
      </c>
      <c r="G29" s="482"/>
      <c r="H29" s="368">
        <f>(D29*E29*F29)+G29</f>
        <v>14264640</v>
      </c>
      <c r="I29" s="368">
        <f t="shared" si="23"/>
        <v>4307921.2800000003</v>
      </c>
      <c r="J29" s="368">
        <f t="shared" si="24"/>
        <v>18572561.280000001</v>
      </c>
      <c r="K29" s="368">
        <f t="shared" si="25"/>
        <v>41.287357392082782</v>
      </c>
      <c r="L29" s="368">
        <f t="shared" si="28"/>
        <v>14264640</v>
      </c>
      <c r="M29" s="483">
        <v>240000</v>
      </c>
      <c r="N29" s="368"/>
    </row>
    <row r="30" ht="15">
      <c r="A30" s="489" t="s">
        <v>51</v>
      </c>
      <c r="B30" s="490" t="s">
        <v>732</v>
      </c>
      <c r="C30" s="491">
        <f>SUM(C32:C44)</f>
        <v>28.5</v>
      </c>
      <c r="D30" s="491">
        <f>SUM(D32:D44)</f>
        <v>27</v>
      </c>
      <c r="E30" s="493"/>
      <c r="F30" s="477" t="s">
        <v>332</v>
      </c>
      <c r="G30" s="477"/>
      <c r="H30" s="368">
        <f>SUM(H32:H44)</f>
        <v>12121676.16</v>
      </c>
      <c r="I30" s="368">
        <f t="shared" si="23"/>
        <v>3660746.2003199998</v>
      </c>
      <c r="J30" s="368">
        <f t="shared" si="24"/>
        <v>15782422.36032</v>
      </c>
      <c r="K30" s="368">
        <f t="shared" si="25"/>
        <v>35.084795396800033</v>
      </c>
      <c r="L30" s="368">
        <f>SUM(L32:L44)</f>
        <v>11293020.48</v>
      </c>
      <c r="M30" s="368"/>
      <c r="N30" s="368">
        <f>SUM(N32:N44)</f>
        <v>829000</v>
      </c>
    </row>
    <row r="31" ht="15">
      <c r="A31" s="489"/>
      <c r="B31" s="479" t="s">
        <v>94</v>
      </c>
      <c r="C31" s="488"/>
      <c r="D31" s="488"/>
      <c r="E31" s="493"/>
      <c r="F31" s="477"/>
      <c r="G31" s="477"/>
      <c r="H31" s="368"/>
      <c r="I31" s="368"/>
      <c r="J31" s="368"/>
      <c r="K31" s="368"/>
      <c r="L31" s="368"/>
      <c r="M31" s="483"/>
      <c r="N31" s="483"/>
    </row>
    <row r="32" ht="15">
      <c r="A32" s="484" t="s">
        <v>733</v>
      </c>
      <c r="B32" s="487" t="s">
        <v>734</v>
      </c>
      <c r="C32" s="488">
        <v>2</v>
      </c>
      <c r="D32" s="488">
        <v>2</v>
      </c>
      <c r="E32" s="493">
        <v>33660</v>
      </c>
      <c r="F32" s="477">
        <v>12</v>
      </c>
      <c r="G32" s="477"/>
      <c r="H32" s="368">
        <f t="shared" si="22"/>
        <v>807840</v>
      </c>
      <c r="I32" s="368">
        <f t="shared" si="23"/>
        <v>243967.67999999999</v>
      </c>
      <c r="J32" s="368">
        <f t="shared" si="24"/>
        <v>1051807.6799999999</v>
      </c>
      <c r="K32" s="368">
        <f t="shared" si="25"/>
        <v>2.338199828079794</v>
      </c>
      <c r="L32" s="368">
        <f t="shared" ref="L32:L43" si="29">H32</f>
        <v>807840</v>
      </c>
      <c r="M32" s="483"/>
      <c r="N32" s="483"/>
    </row>
    <row r="33" ht="15">
      <c r="A33" s="484" t="s">
        <v>735</v>
      </c>
      <c r="B33" s="487" t="s">
        <v>736</v>
      </c>
      <c r="C33" s="488">
        <v>2</v>
      </c>
      <c r="D33" s="488">
        <v>2</v>
      </c>
      <c r="E33" s="493">
        <v>33660</v>
      </c>
      <c r="F33" s="477">
        <v>12</v>
      </c>
      <c r="G33" s="477"/>
      <c r="H33" s="368">
        <f t="shared" si="22"/>
        <v>807840</v>
      </c>
      <c r="I33" s="368">
        <f t="shared" si="23"/>
        <v>243967.67999999999</v>
      </c>
      <c r="J33" s="368">
        <f t="shared" si="24"/>
        <v>1051807.6799999999</v>
      </c>
      <c r="K33" s="368">
        <f t="shared" si="25"/>
        <v>2.338199828079794</v>
      </c>
      <c r="L33" s="368">
        <f t="shared" si="29"/>
        <v>807840</v>
      </c>
      <c r="M33" s="483"/>
      <c r="N33" s="483"/>
    </row>
    <row r="34" ht="28.5">
      <c r="A34" s="484" t="s">
        <v>737</v>
      </c>
      <c r="B34" s="487" t="s">
        <v>738</v>
      </c>
      <c r="C34" s="488">
        <v>1</v>
      </c>
      <c r="D34" s="488">
        <v>1</v>
      </c>
      <c r="E34" s="493">
        <v>33660</v>
      </c>
      <c r="F34" s="477">
        <v>12</v>
      </c>
      <c r="G34" s="477"/>
      <c r="H34" s="368">
        <f t="shared" si="22"/>
        <v>403920</v>
      </c>
      <c r="I34" s="368">
        <f t="shared" si="23"/>
        <v>121983.84</v>
      </c>
      <c r="J34" s="368">
        <f t="shared" si="24"/>
        <v>525903.83999999997</v>
      </c>
      <c r="K34" s="368">
        <f t="shared" si="25"/>
        <v>1.169099914039897</v>
      </c>
      <c r="L34" s="368">
        <f t="shared" si="29"/>
        <v>403920</v>
      </c>
      <c r="M34" s="483"/>
      <c r="N34" s="483"/>
    </row>
    <row r="35" ht="15">
      <c r="A35" s="484" t="s">
        <v>739</v>
      </c>
      <c r="B35" s="487" t="s">
        <v>740</v>
      </c>
      <c r="C35" s="488">
        <v>1</v>
      </c>
      <c r="D35" s="488">
        <v>0.5</v>
      </c>
      <c r="E35" s="493">
        <v>33660</v>
      </c>
      <c r="F35" s="477">
        <v>12</v>
      </c>
      <c r="G35" s="477"/>
      <c r="H35" s="368">
        <f t="shared" si="22"/>
        <v>201960</v>
      </c>
      <c r="I35" s="368">
        <f t="shared" si="23"/>
        <v>60991.919999999998</v>
      </c>
      <c r="J35" s="368">
        <f t="shared" si="24"/>
        <v>262951.91999999998</v>
      </c>
      <c r="K35" s="368">
        <f t="shared" si="25"/>
        <v>0.5845499570199485</v>
      </c>
      <c r="L35" s="368">
        <f t="shared" si="29"/>
        <v>201960</v>
      </c>
      <c r="M35" s="483"/>
      <c r="N35" s="483"/>
    </row>
    <row r="36" ht="15">
      <c r="A36" s="484" t="s">
        <v>741</v>
      </c>
      <c r="B36" s="487" t="s">
        <v>742</v>
      </c>
      <c r="C36" s="488">
        <v>1</v>
      </c>
      <c r="D36" s="488">
        <v>1</v>
      </c>
      <c r="E36" s="493">
        <v>33660</v>
      </c>
      <c r="F36" s="477">
        <v>12</v>
      </c>
      <c r="G36" s="477"/>
      <c r="H36" s="368">
        <f t="shared" si="22"/>
        <v>403920</v>
      </c>
      <c r="I36" s="368">
        <f t="shared" si="23"/>
        <v>121983.84</v>
      </c>
      <c r="J36" s="368">
        <f t="shared" si="24"/>
        <v>525903.83999999997</v>
      </c>
      <c r="K36" s="368">
        <f t="shared" si="25"/>
        <v>1.169099914039897</v>
      </c>
      <c r="L36" s="368">
        <f t="shared" si="29"/>
        <v>403920</v>
      </c>
      <c r="M36" s="483"/>
      <c r="N36" s="483"/>
    </row>
    <row r="37" ht="24" customHeight="1">
      <c r="A37" s="484" t="s">
        <v>743</v>
      </c>
      <c r="B37" s="487" t="s">
        <v>744</v>
      </c>
      <c r="C37" s="488">
        <v>1</v>
      </c>
      <c r="D37" s="488">
        <v>1</v>
      </c>
      <c r="E37" s="493">
        <v>33660</v>
      </c>
      <c r="F37" s="477">
        <v>12</v>
      </c>
      <c r="G37" s="477"/>
      <c r="H37" s="368">
        <f t="shared" si="22"/>
        <v>403920</v>
      </c>
      <c r="I37" s="368">
        <f t="shared" si="23"/>
        <v>121983.84</v>
      </c>
      <c r="J37" s="368">
        <f t="shared" si="24"/>
        <v>525903.83999999997</v>
      </c>
      <c r="K37" s="368">
        <f t="shared" si="25"/>
        <v>1.169099914039897</v>
      </c>
      <c r="L37" s="368">
        <f t="shared" si="29"/>
        <v>403920</v>
      </c>
      <c r="M37" s="483"/>
      <c r="N37" s="483"/>
    </row>
    <row r="38" ht="15">
      <c r="A38" s="484" t="s">
        <v>745</v>
      </c>
      <c r="B38" s="487" t="s">
        <v>746</v>
      </c>
      <c r="C38" s="488">
        <v>8</v>
      </c>
      <c r="D38" s="488">
        <v>8</v>
      </c>
      <c r="E38" s="493">
        <v>45660.010000000002</v>
      </c>
      <c r="F38" s="477">
        <v>12</v>
      </c>
      <c r="G38" s="477"/>
      <c r="H38" s="368">
        <f t="shared" si="22"/>
        <v>4383360.96</v>
      </c>
      <c r="I38" s="368">
        <f t="shared" si="23"/>
        <v>1323775.0099200001</v>
      </c>
      <c r="J38" s="368">
        <f t="shared" si="24"/>
        <v>5707135.9699200001</v>
      </c>
      <c r="K38" s="368">
        <f t="shared" si="25"/>
        <v>12.687133396568232</v>
      </c>
      <c r="L38" s="368">
        <f t="shared" si="29"/>
        <v>4383360.96</v>
      </c>
      <c r="M38" s="483"/>
      <c r="N38" s="483"/>
    </row>
    <row r="39" ht="28.5">
      <c r="A39" s="484" t="s">
        <v>747</v>
      </c>
      <c r="B39" s="487" t="s">
        <v>748</v>
      </c>
      <c r="C39" s="488">
        <v>0.5</v>
      </c>
      <c r="D39" s="488">
        <v>0.5</v>
      </c>
      <c r="E39" s="493">
        <v>16830</v>
      </c>
      <c r="F39" s="477">
        <v>12</v>
      </c>
      <c r="G39" s="477"/>
      <c r="H39" s="368">
        <f t="shared" si="22"/>
        <v>100980</v>
      </c>
      <c r="I39" s="368">
        <f t="shared" si="23"/>
        <v>30495.959999999999</v>
      </c>
      <c r="J39" s="368">
        <f t="shared" si="24"/>
        <v>131475.95999999999</v>
      </c>
      <c r="K39" s="368">
        <f t="shared" si="25"/>
        <v>0.29227497850997425</v>
      </c>
      <c r="L39" s="368">
        <f t="shared" si="29"/>
        <v>100980</v>
      </c>
      <c r="M39" s="483"/>
      <c r="N39" s="483"/>
    </row>
    <row r="40" ht="33" customHeight="1">
      <c r="A40" s="484" t="s">
        <v>749</v>
      </c>
      <c r="B40" s="494" t="s">
        <v>750</v>
      </c>
      <c r="C40" s="488">
        <v>1</v>
      </c>
      <c r="D40" s="488">
        <v>1</v>
      </c>
      <c r="E40" s="493">
        <v>33660</v>
      </c>
      <c r="F40" s="477">
        <v>12</v>
      </c>
      <c r="G40" s="477"/>
      <c r="H40" s="368">
        <f t="shared" si="22"/>
        <v>403920</v>
      </c>
      <c r="I40" s="368">
        <f t="shared" si="23"/>
        <v>121983.84</v>
      </c>
      <c r="J40" s="368">
        <f t="shared" si="24"/>
        <v>525903.83999999997</v>
      </c>
      <c r="K40" s="368">
        <f t="shared" si="25"/>
        <v>1.169099914039897</v>
      </c>
      <c r="L40" s="368">
        <f t="shared" si="29"/>
        <v>403920</v>
      </c>
      <c r="M40" s="483"/>
      <c r="N40" s="483"/>
    </row>
    <row r="41" ht="21" customHeight="1">
      <c r="A41" s="484" t="s">
        <v>751</v>
      </c>
      <c r="B41" s="494" t="s">
        <v>752</v>
      </c>
      <c r="C41" s="488">
        <v>2</v>
      </c>
      <c r="D41" s="488">
        <v>2</v>
      </c>
      <c r="E41" s="493">
        <v>33660</v>
      </c>
      <c r="F41" s="477">
        <v>12</v>
      </c>
      <c r="G41" s="477"/>
      <c r="H41" s="368">
        <f t="shared" si="22"/>
        <v>807840</v>
      </c>
      <c r="I41" s="368">
        <f t="shared" si="23"/>
        <v>243967.67999999999</v>
      </c>
      <c r="J41" s="368">
        <f t="shared" si="24"/>
        <v>1051807.6799999999</v>
      </c>
      <c r="K41" s="368">
        <f t="shared" si="25"/>
        <v>2.338199828079794</v>
      </c>
      <c r="L41" s="368">
        <f t="shared" si="29"/>
        <v>807840</v>
      </c>
      <c r="M41" s="483"/>
      <c r="N41" s="483"/>
    </row>
    <row r="42" ht="20.25" customHeight="1">
      <c r="A42" s="484" t="s">
        <v>753</v>
      </c>
      <c r="B42" s="487" t="s">
        <v>754</v>
      </c>
      <c r="C42" s="488">
        <v>2</v>
      </c>
      <c r="D42" s="488">
        <v>2</v>
      </c>
      <c r="E42" s="493">
        <v>35660</v>
      </c>
      <c r="F42" s="477">
        <v>12</v>
      </c>
      <c r="G42" s="477"/>
      <c r="H42" s="368">
        <f t="shared" si="22"/>
        <v>855840</v>
      </c>
      <c r="I42" s="368">
        <f t="shared" si="23"/>
        <v>258463.67999999999</v>
      </c>
      <c r="J42" s="368">
        <f t="shared" si="24"/>
        <v>1114303.6799999999</v>
      </c>
      <c r="K42" s="368">
        <f t="shared" si="25"/>
        <v>2.4771302991481123</v>
      </c>
      <c r="L42" s="368">
        <f t="shared" si="29"/>
        <v>855840</v>
      </c>
      <c r="M42" s="483"/>
      <c r="N42" s="483"/>
    </row>
    <row r="43" ht="15">
      <c r="A43" s="484" t="s">
        <v>755</v>
      </c>
      <c r="B43" s="487" t="s">
        <v>756</v>
      </c>
      <c r="C43" s="488">
        <v>4</v>
      </c>
      <c r="D43" s="488">
        <v>4</v>
      </c>
      <c r="E43" s="493">
        <v>35659.989999999998</v>
      </c>
      <c r="F43" s="477">
        <v>12</v>
      </c>
      <c r="G43" s="477"/>
      <c r="H43" s="368">
        <f t="shared" si="22"/>
        <v>1711679.52</v>
      </c>
      <c r="I43" s="368">
        <f t="shared" si="23"/>
        <v>516927.21503999998</v>
      </c>
      <c r="J43" s="368">
        <f t="shared" si="24"/>
        <v>2228606.7350400002</v>
      </c>
      <c r="K43" s="368">
        <f t="shared" si="25"/>
        <v>4.9542592089915143</v>
      </c>
      <c r="L43" s="368">
        <f t="shared" si="29"/>
        <v>1711679.52</v>
      </c>
      <c r="M43" s="483"/>
      <c r="N43" s="483"/>
    </row>
    <row r="44" ht="15">
      <c r="A44" s="484" t="s">
        <v>757</v>
      </c>
      <c r="B44" s="487" t="s">
        <v>758</v>
      </c>
      <c r="C44" s="488">
        <v>3</v>
      </c>
      <c r="D44" s="488">
        <v>2</v>
      </c>
      <c r="E44" s="493">
        <v>34527.32</v>
      </c>
      <c r="F44" s="477">
        <v>12</v>
      </c>
      <c r="G44" s="477"/>
      <c r="H44" s="368">
        <f t="shared" si="22"/>
        <v>828655.67999999993</v>
      </c>
      <c r="I44" s="368">
        <f t="shared" si="23"/>
        <v>250254.01535999999</v>
      </c>
      <c r="J44" s="368">
        <f t="shared" si="24"/>
        <v>1078909.69536</v>
      </c>
      <c r="K44" s="368">
        <f t="shared" si="25"/>
        <v>2.3984484161632809</v>
      </c>
      <c r="L44" s="368"/>
      <c r="M44" s="368"/>
      <c r="N44" s="368">
        <v>829000</v>
      </c>
    </row>
    <row r="45" ht="15">
      <c r="A45" s="484"/>
      <c r="B45" s="495" t="s">
        <v>759</v>
      </c>
      <c r="C45" s="496">
        <f>C30+C18+C5</f>
        <v>76</v>
      </c>
      <c r="D45" s="488">
        <f>D5+D18+D30</f>
        <v>62.299999999999997</v>
      </c>
      <c r="E45" s="476" t="s">
        <v>332</v>
      </c>
      <c r="F45" s="476" t="s">
        <v>332</v>
      </c>
      <c r="G45" s="476"/>
      <c r="H45" s="368">
        <f>H5+H18+H30</f>
        <v>34549656.120000005</v>
      </c>
      <c r="I45" s="368">
        <f>I5+I18+I30</f>
        <v>10433996.14824</v>
      </c>
      <c r="J45" s="368">
        <f>J5+J18+J30</f>
        <v>44983652.268239997</v>
      </c>
      <c r="K45" s="475">
        <f>K30+K18+K5</f>
        <v>100</v>
      </c>
      <c r="L45" s="368">
        <f>L5+L18+L30</f>
        <v>33721000.439999998</v>
      </c>
      <c r="M45" s="368">
        <v>240000</v>
      </c>
      <c r="N45" s="368">
        <f>N5+N18+N30</f>
        <v>829000</v>
      </c>
    </row>
    <row r="46">
      <c r="A46" s="497" t="s">
        <v>760</v>
      </c>
      <c r="B46" s="497"/>
      <c r="C46" s="497"/>
      <c r="D46" s="498"/>
    </row>
    <row r="47">
      <c r="A47" s="499"/>
      <c r="B47" s="500"/>
      <c r="C47" s="500"/>
    </row>
    <row r="48">
      <c r="A48" s="499"/>
      <c r="B48" s="500"/>
      <c r="C48" s="500"/>
    </row>
    <row r="49">
      <c r="A49" s="499"/>
      <c r="B49" s="500"/>
      <c r="C49" s="500"/>
    </row>
    <row r="50">
      <c r="A50" s="499"/>
      <c r="B50" s="500"/>
      <c r="C50" s="500"/>
    </row>
    <row r="51">
      <c r="B51" s="500"/>
      <c r="C51" s="500"/>
    </row>
    <row r="52">
      <c r="B52" s="500"/>
      <c r="C52" s="500"/>
    </row>
    <row r="53">
      <c r="B53" s="500"/>
      <c r="C53" s="500"/>
    </row>
    <row r="54">
      <c r="B54" s="500"/>
      <c r="C54" s="500"/>
    </row>
    <row r="55">
      <c r="B55" s="500"/>
      <c r="C55" s="500"/>
    </row>
    <row r="56">
      <c r="B56" s="500"/>
      <c r="C56" s="500"/>
    </row>
    <row r="57">
      <c r="B57" s="500"/>
      <c r="C57" s="500"/>
    </row>
    <row r="58">
      <c r="B58" s="500"/>
      <c r="C58" s="500"/>
    </row>
    <row r="59">
      <c r="B59" s="500"/>
      <c r="C59" s="500"/>
    </row>
    <row r="60">
      <c r="B60" s="500"/>
      <c r="C60" s="500"/>
    </row>
    <row r="61">
      <c r="B61" s="500"/>
      <c r="C61" s="500"/>
    </row>
    <row r="62">
      <c r="B62" s="500"/>
      <c r="C62" s="500"/>
    </row>
    <row r="63">
      <c r="B63" s="500"/>
      <c r="C63" s="500"/>
    </row>
    <row r="64">
      <c r="B64" s="500"/>
      <c r="C64" s="500"/>
    </row>
    <row r="65">
      <c r="B65" s="500"/>
      <c r="C65" s="500"/>
    </row>
    <row r="66">
      <c r="B66" s="500"/>
      <c r="C66" s="500"/>
    </row>
    <row r="67">
      <c r="B67" s="500"/>
      <c r="C67" s="500"/>
    </row>
    <row r="68">
      <c r="B68" s="500"/>
      <c r="C68" s="500"/>
    </row>
    <row r="69">
      <c r="B69" s="500"/>
      <c r="C69" s="500"/>
    </row>
    <row r="70">
      <c r="B70" s="500"/>
      <c r="C70" s="500"/>
    </row>
    <row r="71">
      <c r="B71" s="500"/>
      <c r="C71" s="500"/>
    </row>
    <row r="72">
      <c r="B72" s="500"/>
      <c r="C72" s="500"/>
    </row>
    <row r="73">
      <c r="B73" s="500"/>
      <c r="C73" s="500"/>
    </row>
    <row r="74">
      <c r="B74" s="500"/>
      <c r="C74" s="500"/>
    </row>
    <row r="75">
      <c r="B75" s="500"/>
      <c r="C75" s="500"/>
    </row>
    <row r="76">
      <c r="B76" s="500"/>
      <c r="C76" s="500"/>
    </row>
    <row r="77">
      <c r="B77" s="500"/>
      <c r="C77" s="500"/>
    </row>
    <row r="78">
      <c r="B78" s="500"/>
      <c r="C78" s="500"/>
    </row>
    <row r="79">
      <c r="B79" s="500"/>
      <c r="C79" s="500"/>
    </row>
    <row r="80">
      <c r="B80" s="500"/>
      <c r="C80" s="500"/>
    </row>
    <row r="81">
      <c r="B81" s="500"/>
      <c r="C81" s="500"/>
    </row>
    <row r="82">
      <c r="B82" s="500"/>
      <c r="C82" s="500"/>
    </row>
    <row r="83">
      <c r="B83" s="500"/>
      <c r="C83" s="500"/>
    </row>
    <row r="84">
      <c r="B84" s="500"/>
      <c r="C84" s="500"/>
    </row>
    <row r="85">
      <c r="B85" s="500"/>
      <c r="C85" s="500"/>
    </row>
    <row r="86">
      <c r="B86" s="500"/>
      <c r="C86" s="500"/>
    </row>
    <row r="87">
      <c r="B87" s="500"/>
      <c r="C87" s="500"/>
    </row>
    <row r="88">
      <c r="B88" s="500"/>
      <c r="C88" s="500"/>
    </row>
    <row r="89">
      <c r="B89" s="500"/>
      <c r="C89" s="500"/>
    </row>
    <row r="90">
      <c r="B90" s="500"/>
      <c r="C90" s="500"/>
    </row>
    <row r="91">
      <c r="B91" s="500"/>
      <c r="C91" s="500"/>
    </row>
    <row r="92">
      <c r="B92" s="500"/>
      <c r="C92" s="500"/>
    </row>
    <row r="93">
      <c r="B93" s="500"/>
      <c r="C93" s="500"/>
    </row>
    <row r="94">
      <c r="B94" s="500"/>
      <c r="C94" s="500"/>
    </row>
    <row r="95">
      <c r="B95" s="500"/>
      <c r="C95" s="500"/>
    </row>
    <row r="96">
      <c r="B96" s="500"/>
      <c r="C96" s="500"/>
    </row>
    <row r="97">
      <c r="B97" s="500"/>
      <c r="C97" s="500"/>
    </row>
    <row r="98">
      <c r="B98" s="500"/>
      <c r="C98" s="500"/>
    </row>
    <row r="99">
      <c r="B99" s="500"/>
      <c r="C99" s="500"/>
    </row>
    <row r="100">
      <c r="B100" s="500"/>
      <c r="C100" s="500"/>
    </row>
    <row r="101">
      <c r="B101" s="500"/>
      <c r="C101" s="500"/>
    </row>
    <row r="102">
      <c r="B102" s="500"/>
      <c r="C102" s="500"/>
    </row>
    <row r="103">
      <c r="B103" s="500"/>
      <c r="C103" s="500"/>
    </row>
    <row r="104">
      <c r="B104" s="500"/>
      <c r="C104" s="500"/>
    </row>
    <row r="105">
      <c r="B105" s="500"/>
      <c r="C105" s="500"/>
    </row>
    <row r="106">
      <c r="B106" s="500"/>
      <c r="C106" s="500"/>
    </row>
    <row r="107">
      <c r="B107" s="500"/>
      <c r="C107" s="500"/>
    </row>
    <row r="108">
      <c r="B108" s="500"/>
      <c r="C108" s="500"/>
    </row>
    <row r="109">
      <c r="B109" s="500"/>
      <c r="C109" s="500"/>
    </row>
    <row r="110">
      <c r="B110" s="500"/>
      <c r="C110" s="500"/>
    </row>
    <row r="111">
      <c r="B111" s="500"/>
      <c r="C111" s="500"/>
    </row>
    <row r="112">
      <c r="B112" s="500"/>
      <c r="C112" s="500"/>
    </row>
    <row r="113">
      <c r="B113" s="500"/>
      <c r="C113" s="500"/>
    </row>
    <row r="114">
      <c r="B114" s="500"/>
      <c r="C114" s="500"/>
    </row>
    <row r="115">
      <c r="B115" s="500"/>
      <c r="C115" s="500"/>
    </row>
    <row r="116">
      <c r="B116" s="500"/>
      <c r="C116" s="500"/>
    </row>
    <row r="117">
      <c r="B117" s="500"/>
      <c r="C117" s="500"/>
    </row>
    <row r="118">
      <c r="B118" s="500"/>
      <c r="C118" s="500"/>
    </row>
    <row r="119">
      <c r="B119" s="500"/>
      <c r="C119" s="500"/>
    </row>
    <row r="120">
      <c r="B120" s="500"/>
      <c r="C120" s="500"/>
    </row>
    <row r="121">
      <c r="B121" s="500"/>
      <c r="C121" s="500"/>
    </row>
    <row r="122">
      <c r="B122" s="500"/>
      <c r="C122" s="500"/>
    </row>
    <row r="123">
      <c r="B123" s="500"/>
      <c r="C123" s="500"/>
    </row>
    <row r="124">
      <c r="B124" s="500"/>
      <c r="C124" s="500"/>
    </row>
    <row r="125">
      <c r="B125" s="500"/>
      <c r="C125" s="500"/>
    </row>
    <row r="126">
      <c r="B126" s="500"/>
      <c r="C126" s="500"/>
    </row>
    <row r="127">
      <c r="B127" s="500"/>
      <c r="C127" s="500"/>
    </row>
    <row r="128">
      <c r="B128" s="500"/>
      <c r="C128" s="500"/>
    </row>
    <row r="129">
      <c r="B129" s="500"/>
      <c r="C129" s="500"/>
    </row>
    <row r="130">
      <c r="B130" s="500"/>
      <c r="C130" s="500"/>
    </row>
    <row r="131">
      <c r="B131" s="500"/>
      <c r="C131" s="500"/>
    </row>
    <row r="132">
      <c r="B132" s="500"/>
      <c r="C132" s="500"/>
    </row>
    <row r="133">
      <c r="B133" s="500"/>
      <c r="C133" s="500"/>
    </row>
    <row r="134">
      <c r="B134" s="500"/>
      <c r="C134" s="500"/>
    </row>
    <row r="135">
      <c r="B135" s="500"/>
      <c r="C135" s="500"/>
    </row>
    <row r="136">
      <c r="B136" s="500"/>
      <c r="C136" s="500"/>
    </row>
    <row r="137">
      <c r="B137" s="500"/>
      <c r="C137" s="500"/>
    </row>
    <row r="138">
      <c r="B138" s="500"/>
      <c r="C138" s="500"/>
    </row>
    <row r="139">
      <c r="B139" s="500"/>
      <c r="C139" s="500"/>
    </row>
    <row r="140">
      <c r="B140" s="500"/>
      <c r="C140" s="500"/>
    </row>
    <row r="141">
      <c r="B141" s="500"/>
      <c r="C141" s="500"/>
    </row>
    <row r="142">
      <c r="B142" s="500"/>
      <c r="C142" s="500"/>
    </row>
    <row r="143">
      <c r="B143" s="500"/>
      <c r="C143" s="500"/>
    </row>
    <row r="144">
      <c r="B144" s="500"/>
      <c r="C144" s="500"/>
    </row>
    <row r="145">
      <c r="B145" s="500"/>
      <c r="C145" s="500"/>
    </row>
    <row r="146">
      <c r="B146" s="500"/>
      <c r="C146" s="500"/>
    </row>
    <row r="147">
      <c r="B147" s="500"/>
      <c r="C147" s="500"/>
    </row>
    <row r="148">
      <c r="B148" s="500"/>
      <c r="C148" s="500"/>
    </row>
    <row r="149">
      <c r="B149" s="500"/>
      <c r="C149" s="500"/>
    </row>
    <row r="150">
      <c r="B150" s="500"/>
      <c r="C150" s="500"/>
    </row>
    <row r="151">
      <c r="B151" s="500"/>
      <c r="C151" s="500"/>
    </row>
    <row r="152">
      <c r="B152" s="500"/>
      <c r="C152" s="500"/>
    </row>
    <row r="153">
      <c r="B153" s="500"/>
      <c r="C153" s="500"/>
    </row>
    <row r="154">
      <c r="B154" s="500"/>
      <c r="C154" s="500"/>
    </row>
    <row r="155">
      <c r="B155" s="500"/>
      <c r="C155" s="500"/>
    </row>
    <row r="156">
      <c r="B156" s="500"/>
      <c r="C156" s="500"/>
    </row>
    <row r="157">
      <c r="B157" s="500"/>
      <c r="C157" s="500"/>
    </row>
    <row r="158">
      <c r="B158" s="500"/>
      <c r="C158" s="500"/>
    </row>
    <row r="159">
      <c r="B159" s="500"/>
      <c r="C159" s="500"/>
    </row>
    <row r="160">
      <c r="B160" s="500"/>
      <c r="C160" s="500"/>
    </row>
    <row r="161">
      <c r="B161" s="500"/>
      <c r="C161" s="500"/>
    </row>
    <row r="162">
      <c r="B162" s="500"/>
      <c r="C162" s="500"/>
    </row>
    <row r="163">
      <c r="B163" s="500"/>
      <c r="C163" s="500"/>
    </row>
    <row r="164">
      <c r="B164" s="500"/>
      <c r="C164" s="500"/>
    </row>
    <row r="165">
      <c r="B165" s="500"/>
      <c r="C165" s="500"/>
    </row>
    <row r="166">
      <c r="B166" s="500"/>
      <c r="C166" s="500"/>
    </row>
    <row r="167">
      <c r="B167" s="500"/>
      <c r="C167" s="500"/>
    </row>
    <row r="168">
      <c r="B168" s="500"/>
      <c r="C168" s="500"/>
    </row>
    <row r="169">
      <c r="B169" s="500"/>
      <c r="C169" s="500"/>
    </row>
    <row r="170">
      <c r="B170" s="500"/>
      <c r="C170" s="500"/>
    </row>
    <row r="171">
      <c r="B171" s="500"/>
      <c r="C171" s="500"/>
    </row>
    <row r="172">
      <c r="B172" s="500"/>
      <c r="C172" s="500"/>
    </row>
    <row r="173">
      <c r="B173" s="500"/>
      <c r="C173" s="500"/>
    </row>
    <row r="174">
      <c r="B174" s="500"/>
      <c r="C174" s="500"/>
    </row>
    <row r="175">
      <c r="B175" s="500"/>
      <c r="C175" s="500"/>
    </row>
    <row r="176">
      <c r="B176" s="500"/>
      <c r="C176" s="500"/>
    </row>
    <row r="177">
      <c r="B177" s="500"/>
      <c r="C177" s="500"/>
    </row>
    <row r="178">
      <c r="B178" s="500"/>
      <c r="C178" s="500"/>
    </row>
    <row r="179">
      <c r="B179" s="500"/>
      <c r="C179" s="500"/>
    </row>
    <row r="180">
      <c r="B180" s="500"/>
      <c r="C180" s="500"/>
    </row>
    <row r="181">
      <c r="B181" s="500"/>
      <c r="C181" s="500"/>
    </row>
    <row r="182">
      <c r="B182" s="500"/>
      <c r="C182" s="500"/>
    </row>
    <row r="183">
      <c r="B183" s="500"/>
      <c r="C183" s="500"/>
    </row>
    <row r="184">
      <c r="B184" s="500"/>
      <c r="C184" s="500"/>
    </row>
    <row r="185">
      <c r="B185" s="500"/>
      <c r="C185" s="500"/>
    </row>
    <row r="186">
      <c r="B186" s="500"/>
      <c r="C186" s="500"/>
    </row>
    <row r="187">
      <c r="B187" s="500"/>
      <c r="C187" s="500"/>
    </row>
    <row r="188">
      <c r="B188" s="500"/>
      <c r="C188" s="500"/>
    </row>
    <row r="189">
      <c r="B189" s="500"/>
      <c r="C189" s="500"/>
    </row>
    <row r="190">
      <c r="B190" s="500"/>
      <c r="C190" s="500"/>
    </row>
    <row r="191">
      <c r="B191" s="500"/>
      <c r="C191" s="500"/>
    </row>
    <row r="192">
      <c r="B192" s="500"/>
      <c r="C192" s="500"/>
    </row>
    <row r="193">
      <c r="B193" s="500"/>
      <c r="C193" s="500"/>
    </row>
    <row r="194">
      <c r="B194" s="500"/>
      <c r="C194" s="500"/>
    </row>
    <row r="195">
      <c r="B195" s="500"/>
      <c r="C195" s="500"/>
    </row>
    <row r="196">
      <c r="B196" s="500"/>
      <c r="C196" s="500"/>
    </row>
    <row r="197">
      <c r="B197" s="500"/>
      <c r="C197" s="500"/>
    </row>
    <row r="198">
      <c r="B198" s="500"/>
      <c r="C198" s="500"/>
    </row>
    <row r="199">
      <c r="B199" s="500"/>
      <c r="C199" s="500"/>
    </row>
    <row r="200">
      <c r="B200" s="500"/>
      <c r="C200" s="500"/>
    </row>
    <row r="201">
      <c r="B201" s="500"/>
      <c r="C201" s="500"/>
    </row>
    <row r="202">
      <c r="B202" s="500"/>
      <c r="C202" s="500"/>
    </row>
    <row r="203">
      <c r="B203" s="500"/>
      <c r="C203" s="500"/>
    </row>
    <row r="204">
      <c r="B204" s="500"/>
      <c r="C204" s="500"/>
    </row>
    <row r="205">
      <c r="B205" s="500"/>
      <c r="C205" s="500"/>
    </row>
    <row r="206">
      <c r="B206" s="500"/>
      <c r="C206" s="500"/>
    </row>
    <row r="207">
      <c r="B207" s="500"/>
      <c r="C207" s="500"/>
    </row>
    <row r="208">
      <c r="B208" s="500"/>
      <c r="C208" s="500"/>
    </row>
    <row r="209">
      <c r="B209" s="500"/>
      <c r="C209" s="500"/>
    </row>
    <row r="210">
      <c r="B210" s="500"/>
      <c r="C210" s="500"/>
    </row>
    <row r="211">
      <c r="B211" s="500"/>
      <c r="C211" s="500"/>
    </row>
    <row r="212">
      <c r="B212" s="500"/>
      <c r="C212" s="500"/>
    </row>
    <row r="213">
      <c r="B213" s="500"/>
      <c r="C213" s="500"/>
    </row>
    <row r="214">
      <c r="B214" s="500"/>
      <c r="C214" s="500"/>
    </row>
    <row r="215">
      <c r="B215" s="500"/>
      <c r="C215" s="500"/>
    </row>
    <row r="216">
      <c r="B216" s="500"/>
      <c r="C216" s="500"/>
    </row>
    <row r="217">
      <c r="B217" s="500"/>
      <c r="C217" s="500"/>
    </row>
    <row r="218">
      <c r="B218" s="500"/>
      <c r="C218" s="500"/>
    </row>
    <row r="219">
      <c r="B219" s="500"/>
      <c r="C219" s="500"/>
    </row>
    <row r="220">
      <c r="B220" s="500"/>
      <c r="C220" s="500"/>
    </row>
    <row r="221">
      <c r="B221" s="500"/>
      <c r="C221" s="500"/>
    </row>
    <row r="222">
      <c r="B222" s="500"/>
      <c r="C222" s="500"/>
    </row>
    <row r="223">
      <c r="B223" s="500"/>
      <c r="C223" s="500"/>
    </row>
    <row r="224">
      <c r="B224" s="500"/>
      <c r="C224" s="500"/>
    </row>
    <row r="225">
      <c r="B225" s="500"/>
      <c r="C225" s="500"/>
    </row>
    <row r="226">
      <c r="B226" s="500"/>
      <c r="C226" s="500"/>
    </row>
    <row r="227">
      <c r="B227" s="500"/>
      <c r="C227" s="500"/>
    </row>
    <row r="228">
      <c r="B228" s="500"/>
      <c r="C228" s="500"/>
    </row>
    <row r="229">
      <c r="B229" s="500"/>
      <c r="C229" s="500"/>
    </row>
    <row r="230">
      <c r="B230" s="500"/>
      <c r="C230" s="500"/>
    </row>
    <row r="231">
      <c r="B231" s="500"/>
      <c r="C231" s="500"/>
    </row>
    <row r="232">
      <c r="B232" s="500"/>
      <c r="C232" s="500"/>
    </row>
    <row r="233">
      <c r="B233" s="500"/>
      <c r="C233" s="500"/>
    </row>
    <row r="234">
      <c r="B234" s="500"/>
      <c r="C234" s="500"/>
    </row>
    <row r="235">
      <c r="B235" s="500"/>
      <c r="C235" s="500"/>
    </row>
    <row r="236">
      <c r="B236" s="500"/>
      <c r="C236" s="500"/>
    </row>
    <row r="237">
      <c r="B237" s="500"/>
      <c r="C237" s="500"/>
    </row>
    <row r="238">
      <c r="B238" s="500"/>
      <c r="C238" s="500"/>
    </row>
    <row r="239">
      <c r="B239" s="500"/>
      <c r="C239" s="500"/>
    </row>
    <row r="240">
      <c r="B240" s="500"/>
      <c r="C240" s="500"/>
    </row>
    <row r="241">
      <c r="B241" s="500"/>
      <c r="C241" s="500"/>
    </row>
    <row r="242">
      <c r="B242" s="500"/>
      <c r="C242" s="500"/>
    </row>
    <row r="243">
      <c r="B243" s="500"/>
      <c r="C243" s="500"/>
    </row>
    <row r="244">
      <c r="B244" s="500"/>
      <c r="C244" s="500"/>
    </row>
    <row r="245">
      <c r="B245" s="500"/>
      <c r="C245" s="500"/>
    </row>
    <row r="246">
      <c r="B246" s="500"/>
      <c r="C246" s="500"/>
    </row>
    <row r="247">
      <c r="B247" s="500"/>
      <c r="C247" s="500"/>
    </row>
    <row r="248">
      <c r="B248" s="500"/>
      <c r="C248" s="500"/>
    </row>
    <row r="249">
      <c r="B249" s="500"/>
      <c r="C249" s="500"/>
    </row>
    <row r="250">
      <c r="B250" s="500"/>
      <c r="C250" s="500"/>
    </row>
    <row r="251">
      <c r="B251" s="500"/>
      <c r="C251" s="500"/>
    </row>
    <row r="252">
      <c r="B252" s="500"/>
      <c r="C252" s="500"/>
    </row>
    <row r="253">
      <c r="B253" s="500"/>
      <c r="C253" s="500"/>
    </row>
    <row r="254">
      <c r="B254" s="500"/>
      <c r="C254" s="500"/>
    </row>
    <row r="255">
      <c r="B255" s="500"/>
      <c r="C255" s="500"/>
    </row>
    <row r="256">
      <c r="B256" s="500"/>
      <c r="C256" s="500"/>
    </row>
    <row r="257">
      <c r="B257" s="500"/>
      <c r="C257" s="500"/>
    </row>
    <row r="258">
      <c r="B258" s="500"/>
      <c r="C258" s="500"/>
    </row>
    <row r="259">
      <c r="B259" s="500"/>
      <c r="C259" s="500"/>
    </row>
    <row r="260">
      <c r="B260" s="500"/>
      <c r="C260" s="500"/>
    </row>
    <row r="261">
      <c r="B261" s="500"/>
      <c r="C261" s="500"/>
    </row>
    <row r="262">
      <c r="B262" s="500"/>
      <c r="C262" s="500"/>
    </row>
    <row r="263">
      <c r="B263" s="500"/>
      <c r="C263" s="500"/>
    </row>
    <row r="264">
      <c r="B264" s="500"/>
      <c r="C264" s="500"/>
    </row>
    <row r="265">
      <c r="B265" s="500"/>
      <c r="C265" s="500"/>
    </row>
    <row r="266">
      <c r="B266" s="500"/>
      <c r="C266" s="500"/>
    </row>
    <row r="267">
      <c r="B267" s="500"/>
      <c r="C267" s="500"/>
    </row>
    <row r="268">
      <c r="B268" s="500"/>
      <c r="C268" s="500"/>
    </row>
    <row r="269">
      <c r="B269" s="500"/>
      <c r="C269" s="500"/>
    </row>
    <row r="270">
      <c r="B270" s="500"/>
      <c r="C270" s="500"/>
    </row>
    <row r="271">
      <c r="B271" s="500"/>
      <c r="C271" s="500"/>
    </row>
    <row r="272">
      <c r="B272" s="500"/>
      <c r="C272" s="500"/>
    </row>
    <row r="273">
      <c r="B273" s="500"/>
      <c r="C273" s="500"/>
    </row>
    <row r="274">
      <c r="B274" s="500"/>
      <c r="C274" s="500"/>
    </row>
    <row r="275">
      <c r="B275" s="500"/>
      <c r="C275" s="500"/>
    </row>
    <row r="276">
      <c r="B276" s="500"/>
      <c r="C276" s="500"/>
    </row>
    <row r="277">
      <c r="B277" s="500"/>
      <c r="C277" s="500"/>
    </row>
    <row r="278">
      <c r="B278" s="500"/>
      <c r="C278" s="500"/>
    </row>
    <row r="279">
      <c r="B279" s="500"/>
      <c r="C279" s="500"/>
    </row>
    <row r="280">
      <c r="B280" s="500"/>
      <c r="C280" s="500"/>
    </row>
    <row r="281">
      <c r="B281" s="500"/>
      <c r="C281" s="500"/>
    </row>
    <row r="282">
      <c r="B282" s="500"/>
      <c r="C282" s="500"/>
    </row>
    <row r="283">
      <c r="B283" s="500"/>
      <c r="C283" s="500"/>
    </row>
    <row r="284">
      <c r="B284" s="500"/>
      <c r="C284" s="500"/>
    </row>
    <row r="285">
      <c r="B285" s="500"/>
      <c r="C285" s="500"/>
    </row>
    <row r="286">
      <c r="B286" s="500"/>
      <c r="C286" s="500"/>
    </row>
    <row r="287">
      <c r="B287" s="500"/>
      <c r="C287" s="500"/>
    </row>
    <row r="288">
      <c r="B288" s="500"/>
      <c r="C288" s="500"/>
    </row>
    <row r="289">
      <c r="B289" s="500"/>
      <c r="C289" s="500"/>
    </row>
    <row r="290">
      <c r="B290" s="500"/>
      <c r="C290" s="500"/>
    </row>
    <row r="291">
      <c r="B291" s="500"/>
      <c r="C291" s="500"/>
    </row>
    <row r="292">
      <c r="B292" s="500"/>
      <c r="C292" s="500"/>
    </row>
    <row r="293">
      <c r="B293" s="500"/>
      <c r="C293" s="500"/>
    </row>
    <row r="294">
      <c r="B294" s="500"/>
      <c r="C294" s="500"/>
    </row>
    <row r="295">
      <c r="B295" s="500"/>
      <c r="C295" s="500"/>
    </row>
    <row r="296">
      <c r="B296" s="500"/>
      <c r="C296" s="500"/>
    </row>
    <row r="297">
      <c r="B297" s="500"/>
      <c r="C297" s="500"/>
    </row>
    <row r="298">
      <c r="B298" s="500"/>
      <c r="C298" s="500"/>
    </row>
    <row r="299">
      <c r="B299" s="500"/>
      <c r="C299" s="500"/>
    </row>
    <row r="300">
      <c r="B300" s="500"/>
      <c r="C300" s="500"/>
    </row>
    <row r="301">
      <c r="B301" s="500"/>
      <c r="C301" s="500"/>
    </row>
    <row r="302">
      <c r="B302" s="500"/>
      <c r="C302" s="500"/>
    </row>
    <row r="303">
      <c r="B303" s="500"/>
      <c r="C303" s="500"/>
    </row>
    <row r="304">
      <c r="B304" s="500"/>
      <c r="C304" s="500"/>
    </row>
    <row r="305">
      <c r="B305" s="500"/>
      <c r="C305" s="500"/>
    </row>
    <row r="306">
      <c r="B306" s="500"/>
      <c r="C306" s="500"/>
    </row>
    <row r="307">
      <c r="B307" s="500"/>
      <c r="C307" s="500"/>
    </row>
    <row r="308">
      <c r="B308" s="500"/>
      <c r="C308" s="500"/>
    </row>
    <row r="309">
      <c r="B309" s="500"/>
      <c r="C309" s="500"/>
    </row>
    <row r="310">
      <c r="B310" s="500"/>
      <c r="C310" s="500"/>
    </row>
    <row r="311">
      <c r="B311" s="500"/>
      <c r="C311" s="500"/>
    </row>
    <row r="312">
      <c r="B312" s="500"/>
      <c r="C312" s="500"/>
    </row>
    <row r="313">
      <c r="B313" s="500"/>
      <c r="C313" s="500"/>
    </row>
    <row r="314">
      <c r="B314" s="500"/>
      <c r="C314" s="500"/>
    </row>
    <row r="315">
      <c r="B315" s="500"/>
      <c r="C315" s="500"/>
    </row>
    <row r="316">
      <c r="B316" s="500"/>
      <c r="C316" s="500"/>
    </row>
    <row r="317">
      <c r="B317" s="500"/>
      <c r="C317" s="500"/>
    </row>
    <row r="318">
      <c r="B318" s="500"/>
      <c r="C318" s="500"/>
    </row>
    <row r="319">
      <c r="B319" s="500"/>
      <c r="C319" s="500"/>
    </row>
    <row r="320">
      <c r="B320" s="500"/>
      <c r="C320" s="500"/>
    </row>
    <row r="321">
      <c r="B321" s="500"/>
      <c r="C321" s="500"/>
    </row>
    <row r="322">
      <c r="B322" s="500"/>
      <c r="C322" s="500"/>
    </row>
    <row r="323">
      <c r="B323" s="500"/>
      <c r="C323" s="500"/>
    </row>
    <row r="324">
      <c r="B324" s="500"/>
      <c r="C324" s="500"/>
    </row>
    <row r="325">
      <c r="B325" s="500"/>
      <c r="C325" s="500"/>
    </row>
    <row r="326">
      <c r="B326" s="500"/>
      <c r="C326" s="500"/>
    </row>
    <row r="327">
      <c r="B327" s="500"/>
      <c r="C327" s="500"/>
    </row>
    <row r="328">
      <c r="B328" s="500"/>
      <c r="C328" s="500"/>
    </row>
    <row r="329">
      <c r="B329" s="500"/>
      <c r="C329" s="500"/>
    </row>
    <row r="330">
      <c r="B330" s="500"/>
      <c r="C330" s="500"/>
    </row>
    <row r="331">
      <c r="B331" s="500"/>
      <c r="C331" s="500"/>
    </row>
    <row r="332">
      <c r="B332" s="500"/>
      <c r="C332" s="500"/>
    </row>
    <row r="333">
      <c r="B333" s="500"/>
      <c r="C333" s="500"/>
    </row>
    <row r="334">
      <c r="B334" s="500"/>
      <c r="C334" s="500"/>
    </row>
    <row r="335">
      <c r="B335" s="500"/>
      <c r="C335" s="500"/>
    </row>
    <row r="336">
      <c r="B336" s="500"/>
      <c r="C336" s="500"/>
    </row>
    <row r="337">
      <c r="B337" s="500"/>
      <c r="C337" s="500"/>
    </row>
    <row r="338">
      <c r="B338" s="500"/>
      <c r="C338" s="500"/>
    </row>
    <row r="339">
      <c r="B339" s="500"/>
      <c r="C339" s="500"/>
    </row>
    <row r="340">
      <c r="B340" s="500"/>
      <c r="C340" s="500"/>
    </row>
    <row r="341">
      <c r="B341" s="500"/>
      <c r="C341" s="500"/>
    </row>
    <row r="342">
      <c r="B342" s="500"/>
      <c r="C342" s="500"/>
    </row>
    <row r="343">
      <c r="B343" s="500"/>
      <c r="C343" s="500"/>
    </row>
    <row r="344">
      <c r="B344" s="500"/>
      <c r="C344" s="500"/>
    </row>
    <row r="345">
      <c r="B345" s="500"/>
      <c r="C345" s="500"/>
    </row>
    <row r="346">
      <c r="B346" s="500"/>
      <c r="C346" s="500"/>
    </row>
    <row r="347">
      <c r="B347" s="500"/>
      <c r="C347" s="500"/>
    </row>
    <row r="348">
      <c r="B348" s="500"/>
      <c r="C348" s="500"/>
    </row>
    <row r="349">
      <c r="B349" s="500"/>
      <c r="C349" s="500"/>
    </row>
    <row r="350">
      <c r="B350" s="500"/>
      <c r="C350" s="500"/>
    </row>
    <row r="351">
      <c r="B351" s="500"/>
      <c r="C351" s="500"/>
    </row>
    <row r="352">
      <c r="B352" s="500"/>
      <c r="C352" s="500"/>
    </row>
    <row r="353">
      <c r="B353" s="500"/>
      <c r="C353" s="500"/>
    </row>
    <row r="354">
      <c r="B354" s="500"/>
      <c r="C354" s="500"/>
    </row>
    <row r="355">
      <c r="B355" s="500"/>
      <c r="C355" s="500"/>
    </row>
    <row r="356">
      <c r="B356" s="500"/>
      <c r="C356" s="500"/>
    </row>
    <row r="357">
      <c r="B357" s="500"/>
      <c r="C357" s="500"/>
    </row>
    <row r="358">
      <c r="B358" s="500"/>
      <c r="C358" s="500"/>
    </row>
    <row r="359">
      <c r="B359" s="500"/>
      <c r="C359" s="500"/>
    </row>
    <row r="360">
      <c r="B360" s="500"/>
      <c r="C360" s="500"/>
    </row>
    <row r="361">
      <c r="B361" s="500"/>
      <c r="C361" s="500"/>
    </row>
    <row r="362">
      <c r="B362" s="500"/>
      <c r="C362" s="500"/>
    </row>
    <row r="363">
      <c r="B363" s="500"/>
      <c r="C363" s="500"/>
    </row>
    <row r="364">
      <c r="B364" s="500"/>
      <c r="C364" s="500"/>
    </row>
    <row r="365">
      <c r="B365" s="500"/>
      <c r="C365" s="500"/>
    </row>
    <row r="366">
      <c r="B366" s="500"/>
      <c r="C366" s="500"/>
    </row>
    <row r="367">
      <c r="B367" s="500"/>
      <c r="C367" s="500"/>
    </row>
    <row r="368">
      <c r="B368" s="500"/>
      <c r="C368" s="500"/>
    </row>
    <row r="369">
      <c r="B369" s="500"/>
      <c r="C369" s="500"/>
    </row>
    <row r="370">
      <c r="B370" s="500"/>
      <c r="C370" s="500"/>
    </row>
    <row r="371">
      <c r="B371" s="500"/>
      <c r="C371" s="500"/>
    </row>
    <row r="372">
      <c r="B372" s="500"/>
      <c r="C372" s="500"/>
    </row>
    <row r="373">
      <c r="B373" s="500"/>
      <c r="C373" s="500"/>
    </row>
    <row r="374">
      <c r="B374" s="500"/>
      <c r="C374" s="500"/>
    </row>
    <row r="375">
      <c r="B375" s="500"/>
      <c r="C375" s="500"/>
    </row>
    <row r="376">
      <c r="B376" s="500"/>
      <c r="C376" s="500"/>
    </row>
    <row r="377">
      <c r="B377" s="500"/>
      <c r="C377" s="500"/>
    </row>
    <row r="378">
      <c r="B378" s="500"/>
      <c r="C378" s="500"/>
    </row>
    <row r="379">
      <c r="B379" s="500"/>
      <c r="C379" s="500"/>
    </row>
    <row r="380">
      <c r="B380" s="500"/>
      <c r="C380" s="500"/>
    </row>
    <row r="381">
      <c r="B381" s="500"/>
      <c r="C381" s="500"/>
    </row>
    <row r="382">
      <c r="B382" s="500"/>
      <c r="C382" s="500"/>
    </row>
    <row r="383">
      <c r="B383" s="500"/>
      <c r="C383" s="500"/>
    </row>
    <row r="384">
      <c r="B384" s="500"/>
      <c r="C384" s="500"/>
    </row>
    <row r="385">
      <c r="B385" s="500"/>
      <c r="C385" s="500"/>
    </row>
    <row r="386">
      <c r="B386" s="500"/>
      <c r="C386" s="500"/>
    </row>
  </sheetData>
  <mergeCells count="14">
    <mergeCell ref="B1:N1"/>
    <mergeCell ref="A2:A3"/>
    <mergeCell ref="B2:B3"/>
    <mergeCell ref="C2:C3"/>
    <mergeCell ref="D2:D3"/>
    <mergeCell ref="E2:E3"/>
    <mergeCell ref="F2:F3"/>
    <mergeCell ref="G2:G3"/>
    <mergeCell ref="H2:H3"/>
    <mergeCell ref="I2:I3"/>
    <mergeCell ref="J2:J3"/>
    <mergeCell ref="K2:K3"/>
    <mergeCell ref="L2:N2"/>
    <mergeCell ref="A46:C46"/>
  </mergeCells>
  <printOptions headings="0" gridLines="0"/>
  <pageMargins left="0.70866141732283472" right="0.70866141732283472" top="0.74803149606299213" bottom="0.74803149606299213" header="0.31496062992125984" footer="0.31496062992125984"/>
  <pageSetup paperSize="9" scale="40" fitToWidth="1" fitToHeight="0" pageOrder="downThenOver" orientation="landscape"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D8" activeCellId="0" sqref="AD8"/>
    </sheetView>
  </sheetViews>
  <sheetFormatPr defaultRowHeight="14.25"/>
  <cols>
    <col bestFit="1" customWidth="1" min="1" max="1" width="36"/>
    <col bestFit="1" customWidth="1" min="2" max="2" width="11.5703125"/>
    <col customWidth="1" min="3" max="3" width="11"/>
    <col customWidth="1" min="5" max="5" width="12.85546875"/>
    <col customWidth="1" min="6" max="6" width="13.28515625"/>
    <col customWidth="1" min="7" max="7" width="11.85546875"/>
    <col customWidth="1" min="8" max="8" width="13.28515625"/>
    <col customWidth="1" min="9" max="9" width="11.85546875"/>
    <col customWidth="1" min="11" max="11" width="12.42578125"/>
    <col customWidth="1" min="12" max="12" width="13"/>
    <col customWidth="1" min="13" max="13" width="12.85546875"/>
    <col customWidth="1" min="15" max="15" width="13.5703125"/>
    <col customWidth="1" min="16" max="16" width="11.42578125"/>
    <col customWidth="1" min="17" max="17" width="12.140625"/>
    <col customWidth="1" min="18" max="18" width="13.5703125"/>
    <col customWidth="1" min="19" max="19" width="11.7109375"/>
    <col customWidth="1" min="21" max="21" width="12.140625"/>
    <col customWidth="1" min="22" max="22" width="12.5703125"/>
    <col customWidth="1" min="23" max="23" width="11.28515625"/>
    <col customWidth="1" min="24" max="24" width="9.28515625"/>
    <col customWidth="1" min="25" max="25" width="13.7109375"/>
    <col customWidth="1" min="26" max="26" width="12"/>
    <col customWidth="1" min="28" max="28" width="12.7109375"/>
    <col customWidth="1" min="29" max="29" width="12.140625"/>
    <col bestFit="1" customWidth="1" min="31" max="31" width="10.85546875"/>
  </cols>
  <sheetData>
    <row r="1" ht="15.75">
      <c r="A1" s="501" t="s">
        <v>761</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row>
    <row r="2" ht="15.75">
      <c r="A2" s="502" t="s">
        <v>762</v>
      </c>
      <c r="B2" s="503" t="s">
        <v>600</v>
      </c>
      <c r="C2" s="504"/>
      <c r="D2" s="504"/>
      <c r="E2" s="504"/>
      <c r="F2" s="504"/>
      <c r="G2" s="504"/>
      <c r="H2" s="504"/>
      <c r="I2" s="504"/>
      <c r="J2" s="504"/>
      <c r="K2" s="505"/>
      <c r="L2" s="506" t="s">
        <v>763</v>
      </c>
      <c r="M2" s="506"/>
      <c r="N2" s="506"/>
      <c r="O2" s="506"/>
      <c r="P2" s="506"/>
      <c r="Q2" s="506"/>
      <c r="R2" s="506"/>
      <c r="S2" s="506"/>
      <c r="T2" s="506"/>
      <c r="U2" s="507"/>
      <c r="V2" s="506" t="s">
        <v>764</v>
      </c>
      <c r="W2" s="506"/>
      <c r="X2" s="506"/>
      <c r="Y2" s="506"/>
      <c r="Z2" s="506"/>
      <c r="AA2" s="506"/>
      <c r="AB2" s="506"/>
      <c r="AC2" s="506"/>
      <c r="AD2" s="506"/>
      <c r="AE2" s="507"/>
    </row>
    <row r="3">
      <c r="A3" s="361"/>
      <c r="B3" s="508" t="s">
        <v>765</v>
      </c>
      <c r="C3" s="508"/>
      <c r="D3" s="508"/>
      <c r="E3" s="508"/>
      <c r="F3" s="508"/>
      <c r="G3" s="508"/>
      <c r="H3" s="508"/>
      <c r="I3" s="508"/>
      <c r="J3" s="509"/>
      <c r="K3" s="510" t="s">
        <v>766</v>
      </c>
      <c r="L3" s="508" t="s">
        <v>765</v>
      </c>
      <c r="M3" s="508"/>
      <c r="N3" s="508"/>
      <c r="O3" s="508"/>
      <c r="P3" s="508"/>
      <c r="Q3" s="508"/>
      <c r="R3" s="508"/>
      <c r="S3" s="508"/>
      <c r="T3" s="509"/>
      <c r="U3" s="510" t="s">
        <v>766</v>
      </c>
      <c r="V3" s="508" t="s">
        <v>765</v>
      </c>
      <c r="W3" s="508"/>
      <c r="X3" s="508"/>
      <c r="Y3" s="508"/>
      <c r="Z3" s="508"/>
      <c r="AA3" s="508"/>
      <c r="AB3" s="508"/>
      <c r="AC3" s="508"/>
      <c r="AD3" s="509"/>
      <c r="AE3" s="510" t="s">
        <v>766</v>
      </c>
    </row>
    <row r="4" ht="15" customHeight="1">
      <c r="A4" s="361"/>
      <c r="B4" s="511" t="s">
        <v>603</v>
      </c>
      <c r="C4" s="511"/>
      <c r="D4" s="511"/>
      <c r="E4" s="512" t="s">
        <v>767</v>
      </c>
      <c r="F4" s="512"/>
      <c r="G4" s="512"/>
      <c r="H4" s="512"/>
      <c r="I4" s="512"/>
      <c r="J4" s="513"/>
      <c r="K4" s="514"/>
      <c r="L4" s="511" t="s">
        <v>603</v>
      </c>
      <c r="M4" s="511"/>
      <c r="N4" s="511"/>
      <c r="O4" s="512" t="s">
        <v>767</v>
      </c>
      <c r="P4" s="512"/>
      <c r="Q4" s="512"/>
      <c r="R4" s="512"/>
      <c r="S4" s="512"/>
      <c r="T4" s="513"/>
      <c r="U4" s="514"/>
      <c r="V4" s="511" t="s">
        <v>603</v>
      </c>
      <c r="W4" s="511"/>
      <c r="X4" s="511"/>
      <c r="Y4" s="512" t="s">
        <v>767</v>
      </c>
      <c r="Z4" s="512"/>
      <c r="AA4" s="512"/>
      <c r="AB4" s="512"/>
      <c r="AC4" s="512"/>
      <c r="AD4" s="513"/>
      <c r="AE4" s="514"/>
    </row>
    <row r="5">
      <c r="A5" s="361"/>
      <c r="B5" s="511"/>
      <c r="C5" s="511"/>
      <c r="D5" s="511"/>
      <c r="E5" s="512" t="s">
        <v>607</v>
      </c>
      <c r="F5" s="512"/>
      <c r="G5" s="512"/>
      <c r="H5" s="512" t="s">
        <v>608</v>
      </c>
      <c r="I5" s="512"/>
      <c r="J5" s="513"/>
      <c r="K5" s="514"/>
      <c r="L5" s="511"/>
      <c r="M5" s="511"/>
      <c r="N5" s="511"/>
      <c r="O5" s="512" t="s">
        <v>607</v>
      </c>
      <c r="P5" s="512"/>
      <c r="Q5" s="512"/>
      <c r="R5" s="512" t="s">
        <v>608</v>
      </c>
      <c r="S5" s="512"/>
      <c r="T5" s="513"/>
      <c r="U5" s="514"/>
      <c r="V5" s="511"/>
      <c r="W5" s="511"/>
      <c r="X5" s="511"/>
      <c r="Y5" s="512" t="s">
        <v>607</v>
      </c>
      <c r="Z5" s="512"/>
      <c r="AA5" s="512"/>
      <c r="AB5" s="512" t="s">
        <v>608</v>
      </c>
      <c r="AC5" s="512"/>
      <c r="AD5" s="513"/>
      <c r="AE5" s="514"/>
    </row>
    <row r="6" ht="24">
      <c r="A6" s="515"/>
      <c r="B6" s="516" t="s">
        <v>768</v>
      </c>
      <c r="C6" s="516" t="s">
        <v>769</v>
      </c>
      <c r="D6" s="511" t="s">
        <v>770</v>
      </c>
      <c r="E6" s="516" t="s">
        <v>768</v>
      </c>
      <c r="F6" s="516" t="s">
        <v>769</v>
      </c>
      <c r="G6" s="511" t="s">
        <v>770</v>
      </c>
      <c r="H6" s="516" t="s">
        <v>768</v>
      </c>
      <c r="I6" s="516" t="s">
        <v>769</v>
      </c>
      <c r="J6" s="517" t="s">
        <v>770</v>
      </c>
      <c r="K6" s="518"/>
      <c r="L6" s="516" t="s">
        <v>768</v>
      </c>
      <c r="M6" s="516" t="s">
        <v>769</v>
      </c>
      <c r="N6" s="511" t="s">
        <v>770</v>
      </c>
      <c r="O6" s="516" t="s">
        <v>768</v>
      </c>
      <c r="P6" s="516" t="s">
        <v>769</v>
      </c>
      <c r="Q6" s="511" t="s">
        <v>770</v>
      </c>
      <c r="R6" s="516" t="s">
        <v>768</v>
      </c>
      <c r="S6" s="516" t="s">
        <v>769</v>
      </c>
      <c r="T6" s="517" t="s">
        <v>770</v>
      </c>
      <c r="U6" s="518"/>
      <c r="V6" s="516" t="s">
        <v>768</v>
      </c>
      <c r="W6" s="516" t="s">
        <v>769</v>
      </c>
      <c r="X6" s="511" t="s">
        <v>770</v>
      </c>
      <c r="Y6" s="516" t="s">
        <v>768</v>
      </c>
      <c r="Z6" s="516" t="s">
        <v>769</v>
      </c>
      <c r="AA6" s="511" t="s">
        <v>770</v>
      </c>
      <c r="AB6" s="516" t="s">
        <v>768</v>
      </c>
      <c r="AC6" s="516" t="s">
        <v>769</v>
      </c>
      <c r="AD6" s="517" t="s">
        <v>770</v>
      </c>
      <c r="AE6" s="518"/>
    </row>
    <row r="7">
      <c r="A7" s="519" t="s">
        <v>771</v>
      </c>
      <c r="B7" s="520"/>
      <c r="C7" s="520"/>
      <c r="D7" s="520">
        <f>SUM(D8:D16)</f>
        <v>0</v>
      </c>
      <c r="E7" s="520"/>
      <c r="F7" s="520"/>
      <c r="G7" s="520">
        <f>SUM(G8:G16)</f>
        <v>0</v>
      </c>
      <c r="H7" s="520"/>
      <c r="I7" s="520"/>
      <c r="J7" s="521">
        <f>SUM(J8:J16)</f>
        <v>36000</v>
      </c>
      <c r="K7" s="522">
        <f t="shared" ref="K7:K16" si="30">D7+G7+J7</f>
        <v>36000</v>
      </c>
      <c r="L7" s="520"/>
      <c r="M7" s="520"/>
      <c r="N7" s="520">
        <f>SUM(N8:N16)</f>
        <v>0</v>
      </c>
      <c r="O7" s="520"/>
      <c r="P7" s="520"/>
      <c r="Q7" s="520">
        <f>SUM(Q8:Q16)</f>
        <v>0</v>
      </c>
      <c r="R7" s="520"/>
      <c r="S7" s="520"/>
      <c r="T7" s="521">
        <f>SUM(T8:T16)</f>
        <v>36000</v>
      </c>
      <c r="U7" s="522">
        <f t="shared" ref="U7:U16" si="31">N7+Q7+T7</f>
        <v>36000</v>
      </c>
      <c r="V7" s="520"/>
      <c r="W7" s="520"/>
      <c r="X7" s="520">
        <f>SUM(X8:X16)</f>
        <v>0</v>
      </c>
      <c r="Y7" s="520"/>
      <c r="Z7" s="520"/>
      <c r="AA7" s="520">
        <f>SUM(AA8:AA16)</f>
        <v>0</v>
      </c>
      <c r="AB7" s="520"/>
      <c r="AC7" s="520"/>
      <c r="AD7" s="521">
        <f>SUM(AD8:AD16)</f>
        <v>36000</v>
      </c>
      <c r="AE7" s="522">
        <f t="shared" ref="AE7:AE16" si="32">X7+AA7+AD7</f>
        <v>36000</v>
      </c>
    </row>
    <row r="8" ht="30" customHeight="1">
      <c r="A8" s="523" t="s">
        <v>614</v>
      </c>
      <c r="B8" s="520"/>
      <c r="C8" s="520"/>
      <c r="D8" s="520">
        <f t="shared" ref="D8:D11" si="33">B8*C8</f>
        <v>0</v>
      </c>
      <c r="E8" s="520"/>
      <c r="F8" s="520"/>
      <c r="G8" s="520">
        <f t="shared" ref="G8:G16" si="34">E8*F8</f>
        <v>0</v>
      </c>
      <c r="H8" s="520"/>
      <c r="I8" s="520"/>
      <c r="J8" s="521">
        <f t="shared" ref="J8:J9" si="35">H8*I8</f>
        <v>0</v>
      </c>
      <c r="K8" s="522">
        <f t="shared" si="30"/>
        <v>0</v>
      </c>
      <c r="L8" s="520"/>
      <c r="M8" s="520"/>
      <c r="N8" s="520">
        <f t="shared" ref="N8:N11" si="36">L8*M8</f>
        <v>0</v>
      </c>
      <c r="O8" s="520"/>
      <c r="P8" s="520"/>
      <c r="Q8" s="520">
        <f t="shared" ref="Q8:Q16" si="37">O8*P8</f>
        <v>0</v>
      </c>
      <c r="R8" s="520"/>
      <c r="S8" s="520"/>
      <c r="T8" s="521">
        <f t="shared" ref="T8:T16" si="38">R8*S8</f>
        <v>0</v>
      </c>
      <c r="U8" s="522">
        <f t="shared" si="31"/>
        <v>0</v>
      </c>
      <c r="V8" s="520"/>
      <c r="W8" s="520"/>
      <c r="X8" s="520">
        <f t="shared" ref="X8:X11" si="39">V8*W8</f>
        <v>0</v>
      </c>
      <c r="Y8" s="520"/>
      <c r="Z8" s="520"/>
      <c r="AA8" s="520">
        <f t="shared" ref="AA8:AA16" si="40">Y8*Z8</f>
        <v>0</v>
      </c>
      <c r="AB8" s="520"/>
      <c r="AC8" s="520"/>
      <c r="AD8" s="521">
        <f t="shared" ref="AD8:AD16" si="41">AB8*AC8</f>
        <v>0</v>
      </c>
      <c r="AE8" s="522">
        <f t="shared" si="32"/>
        <v>0</v>
      </c>
    </row>
    <row r="9" ht="36">
      <c r="A9" s="524" t="s">
        <v>615</v>
      </c>
      <c r="B9" s="520"/>
      <c r="C9" s="520"/>
      <c r="D9" s="520">
        <f t="shared" si="33"/>
        <v>0</v>
      </c>
      <c r="E9" s="520"/>
      <c r="F9" s="520"/>
      <c r="G9" s="520">
        <f t="shared" si="34"/>
        <v>0</v>
      </c>
      <c r="H9" s="520">
        <v>10</v>
      </c>
      <c r="I9" s="520">
        <v>1000</v>
      </c>
      <c r="J9" s="521">
        <f t="shared" si="35"/>
        <v>10000</v>
      </c>
      <c r="K9" s="522">
        <f t="shared" si="30"/>
        <v>10000</v>
      </c>
      <c r="L9" s="520"/>
      <c r="M9" s="520"/>
      <c r="N9" s="520">
        <f t="shared" si="36"/>
        <v>0</v>
      </c>
      <c r="O9" s="520"/>
      <c r="P9" s="520"/>
      <c r="Q9" s="520">
        <f t="shared" si="37"/>
        <v>0</v>
      </c>
      <c r="R9" s="520">
        <v>10</v>
      </c>
      <c r="S9" s="520">
        <v>1000</v>
      </c>
      <c r="T9" s="521">
        <f t="shared" si="38"/>
        <v>10000</v>
      </c>
      <c r="U9" s="522">
        <f t="shared" si="31"/>
        <v>10000</v>
      </c>
      <c r="V9" s="520"/>
      <c r="W9" s="520"/>
      <c r="X9" s="520">
        <f t="shared" si="39"/>
        <v>0</v>
      </c>
      <c r="Y9" s="520"/>
      <c r="Z9" s="520"/>
      <c r="AA9" s="520">
        <f t="shared" si="40"/>
        <v>0</v>
      </c>
      <c r="AB9" s="520">
        <v>10</v>
      </c>
      <c r="AC9" s="520">
        <v>1000</v>
      </c>
      <c r="AD9" s="521">
        <f t="shared" si="41"/>
        <v>10000</v>
      </c>
      <c r="AE9" s="522">
        <f t="shared" si="32"/>
        <v>10000</v>
      </c>
    </row>
    <row r="10" ht="34.5" customHeight="1">
      <c r="A10" s="525" t="s">
        <v>616</v>
      </c>
      <c r="B10" s="520"/>
      <c r="C10" s="520"/>
      <c r="D10" s="520">
        <f t="shared" si="33"/>
        <v>0</v>
      </c>
      <c r="E10" s="520"/>
      <c r="F10" s="520"/>
      <c r="G10" s="520">
        <f t="shared" si="34"/>
        <v>0</v>
      </c>
      <c r="H10" s="520"/>
      <c r="I10" s="520"/>
      <c r="J10" s="521">
        <f t="shared" ref="J10:J16" si="42">H10*I10</f>
        <v>0</v>
      </c>
      <c r="K10" s="522">
        <f>D10+G10+J10</f>
        <v>0</v>
      </c>
      <c r="L10" s="520"/>
      <c r="M10" s="520"/>
      <c r="N10" s="520">
        <f t="shared" si="36"/>
        <v>0</v>
      </c>
      <c r="O10" s="520"/>
      <c r="P10" s="520"/>
      <c r="Q10" s="520">
        <f t="shared" si="37"/>
        <v>0</v>
      </c>
      <c r="R10" s="520"/>
      <c r="S10" s="520"/>
      <c r="T10" s="521">
        <f t="shared" si="38"/>
        <v>0</v>
      </c>
      <c r="U10" s="522">
        <f t="shared" si="31"/>
        <v>0</v>
      </c>
      <c r="V10" s="520"/>
      <c r="W10" s="520"/>
      <c r="X10" s="520">
        <f t="shared" si="39"/>
        <v>0</v>
      </c>
      <c r="Y10" s="520"/>
      <c r="Z10" s="520"/>
      <c r="AA10" s="520">
        <f t="shared" si="40"/>
        <v>0</v>
      </c>
      <c r="AB10" s="520"/>
      <c r="AC10" s="520"/>
      <c r="AD10" s="521">
        <f t="shared" si="41"/>
        <v>0</v>
      </c>
      <c r="AE10" s="522">
        <f t="shared" si="32"/>
        <v>0</v>
      </c>
    </row>
    <row r="11" ht="24">
      <c r="A11" s="526" t="s">
        <v>617</v>
      </c>
      <c r="B11" s="520"/>
      <c r="C11" s="520"/>
      <c r="D11" s="520">
        <f t="shared" si="33"/>
        <v>0</v>
      </c>
      <c r="E11" s="520"/>
      <c r="F11" s="520"/>
      <c r="G11" s="520">
        <f t="shared" si="34"/>
        <v>0</v>
      </c>
      <c r="H11" s="520">
        <v>10</v>
      </c>
      <c r="I11" s="520">
        <v>2600</v>
      </c>
      <c r="J11" s="521">
        <f t="shared" si="42"/>
        <v>26000</v>
      </c>
      <c r="K11" s="522">
        <f t="shared" si="30"/>
        <v>26000</v>
      </c>
      <c r="L11" s="520"/>
      <c r="M11" s="520"/>
      <c r="N11" s="520">
        <f t="shared" si="36"/>
        <v>0</v>
      </c>
      <c r="O11" s="520"/>
      <c r="P11" s="520"/>
      <c r="Q11" s="520">
        <f t="shared" si="37"/>
        <v>0</v>
      </c>
      <c r="R11" s="520">
        <v>10</v>
      </c>
      <c r="S11" s="520">
        <v>2600</v>
      </c>
      <c r="T11" s="521">
        <f t="shared" si="38"/>
        <v>26000</v>
      </c>
      <c r="U11" s="522">
        <f t="shared" si="31"/>
        <v>26000</v>
      </c>
      <c r="V11" s="520"/>
      <c r="W11" s="520"/>
      <c r="X11" s="520">
        <f t="shared" si="39"/>
        <v>0</v>
      </c>
      <c r="Y11" s="520"/>
      <c r="Z11" s="520"/>
      <c r="AA11" s="520">
        <f t="shared" si="40"/>
        <v>0</v>
      </c>
      <c r="AB11" s="520">
        <v>10</v>
      </c>
      <c r="AC11" s="520">
        <v>2600</v>
      </c>
      <c r="AD11" s="521">
        <f t="shared" si="41"/>
        <v>26000</v>
      </c>
      <c r="AE11" s="522">
        <f t="shared" si="32"/>
        <v>26000</v>
      </c>
    </row>
    <row r="12" ht="48">
      <c r="A12" s="527" t="s">
        <v>618</v>
      </c>
      <c r="B12" s="520"/>
      <c r="C12" s="520"/>
      <c r="D12" s="520">
        <f t="shared" ref="D12:D16" si="43">B12*C12</f>
        <v>0</v>
      </c>
      <c r="E12" s="520"/>
      <c r="F12" s="520"/>
      <c r="G12" s="520">
        <f t="shared" si="34"/>
        <v>0</v>
      </c>
      <c r="H12" s="520"/>
      <c r="I12" s="520"/>
      <c r="J12" s="521">
        <f t="shared" si="42"/>
        <v>0</v>
      </c>
      <c r="K12" s="522">
        <f t="shared" si="30"/>
        <v>0</v>
      </c>
      <c r="L12" s="520"/>
      <c r="M12" s="520"/>
      <c r="N12" s="520">
        <f t="shared" ref="N12:N16" si="44">L12*M12</f>
        <v>0</v>
      </c>
      <c r="O12" s="520"/>
      <c r="P12" s="520"/>
      <c r="Q12" s="520">
        <f t="shared" si="37"/>
        <v>0</v>
      </c>
      <c r="R12" s="520"/>
      <c r="S12" s="520"/>
      <c r="T12" s="521">
        <f t="shared" si="38"/>
        <v>0</v>
      </c>
      <c r="U12" s="522">
        <f t="shared" si="31"/>
        <v>0</v>
      </c>
      <c r="V12" s="520"/>
      <c r="W12" s="520"/>
      <c r="X12" s="520">
        <f t="shared" ref="X12:X16" si="45">V12*W12</f>
        <v>0</v>
      </c>
      <c r="Y12" s="520"/>
      <c r="Z12" s="520"/>
      <c r="AA12" s="520">
        <f t="shared" si="40"/>
        <v>0</v>
      </c>
      <c r="AB12" s="520"/>
      <c r="AC12" s="520"/>
      <c r="AD12" s="521">
        <f t="shared" si="41"/>
        <v>0</v>
      </c>
      <c r="AE12" s="522">
        <f t="shared" si="32"/>
        <v>0</v>
      </c>
    </row>
    <row r="13" ht="24">
      <c r="A13" s="525" t="s">
        <v>619</v>
      </c>
      <c r="B13" s="512"/>
      <c r="C13" s="512"/>
      <c r="D13" s="520">
        <f t="shared" si="43"/>
        <v>0</v>
      </c>
      <c r="E13" s="512"/>
      <c r="F13" s="512"/>
      <c r="G13" s="520">
        <f t="shared" si="34"/>
        <v>0</v>
      </c>
      <c r="H13" s="512"/>
      <c r="I13" s="512"/>
      <c r="J13" s="521">
        <f t="shared" si="42"/>
        <v>0</v>
      </c>
      <c r="K13" s="522">
        <f t="shared" si="30"/>
        <v>0</v>
      </c>
      <c r="L13" s="512"/>
      <c r="M13" s="512"/>
      <c r="N13" s="520">
        <f t="shared" si="44"/>
        <v>0</v>
      </c>
      <c r="O13" s="512"/>
      <c r="P13" s="512"/>
      <c r="Q13" s="520">
        <f t="shared" si="37"/>
        <v>0</v>
      </c>
      <c r="R13" s="512"/>
      <c r="S13" s="512"/>
      <c r="T13" s="521">
        <f t="shared" si="38"/>
        <v>0</v>
      </c>
      <c r="U13" s="522">
        <f t="shared" si="31"/>
        <v>0</v>
      </c>
      <c r="V13" s="512"/>
      <c r="W13" s="512"/>
      <c r="X13" s="520">
        <f t="shared" si="45"/>
        <v>0</v>
      </c>
      <c r="Y13" s="512"/>
      <c r="Z13" s="512"/>
      <c r="AA13" s="520">
        <f t="shared" si="40"/>
        <v>0</v>
      </c>
      <c r="AB13" s="512"/>
      <c r="AC13" s="512"/>
      <c r="AD13" s="521">
        <f t="shared" si="41"/>
        <v>0</v>
      </c>
      <c r="AE13" s="522">
        <f t="shared" si="32"/>
        <v>0</v>
      </c>
    </row>
    <row r="14" ht="84">
      <c r="A14" s="525" t="s">
        <v>620</v>
      </c>
      <c r="B14" s="512"/>
      <c r="C14" s="512"/>
      <c r="D14" s="520">
        <f t="shared" si="43"/>
        <v>0</v>
      </c>
      <c r="E14" s="512"/>
      <c r="F14" s="512"/>
      <c r="G14" s="520">
        <f t="shared" si="34"/>
        <v>0</v>
      </c>
      <c r="H14" s="512"/>
      <c r="I14" s="512"/>
      <c r="J14" s="521">
        <f t="shared" si="42"/>
        <v>0</v>
      </c>
      <c r="K14" s="522">
        <f t="shared" si="30"/>
        <v>0</v>
      </c>
      <c r="L14" s="512"/>
      <c r="M14" s="512"/>
      <c r="N14" s="520">
        <f t="shared" si="44"/>
        <v>0</v>
      </c>
      <c r="O14" s="512"/>
      <c r="P14" s="512"/>
      <c r="Q14" s="520">
        <f t="shared" si="37"/>
        <v>0</v>
      </c>
      <c r="R14" s="512"/>
      <c r="S14" s="512"/>
      <c r="T14" s="521">
        <f t="shared" si="38"/>
        <v>0</v>
      </c>
      <c r="U14" s="522">
        <f t="shared" si="31"/>
        <v>0</v>
      </c>
      <c r="V14" s="512"/>
      <c r="W14" s="512"/>
      <c r="X14" s="520">
        <f t="shared" si="45"/>
        <v>0</v>
      </c>
      <c r="Y14" s="512"/>
      <c r="Z14" s="512"/>
      <c r="AA14" s="520">
        <f t="shared" si="40"/>
        <v>0</v>
      </c>
      <c r="AB14" s="512"/>
      <c r="AC14" s="512"/>
      <c r="AD14" s="521">
        <f t="shared" si="41"/>
        <v>0</v>
      </c>
      <c r="AE14" s="522">
        <f t="shared" si="32"/>
        <v>0</v>
      </c>
    </row>
    <row r="15" ht="24">
      <c r="A15" s="528" t="s">
        <v>621</v>
      </c>
      <c r="B15" s="529"/>
      <c r="C15" s="529"/>
      <c r="D15" s="530">
        <f t="shared" si="43"/>
        <v>0</v>
      </c>
      <c r="E15" s="529"/>
      <c r="F15" s="529"/>
      <c r="G15" s="530">
        <f t="shared" si="34"/>
        <v>0</v>
      </c>
      <c r="H15" s="529"/>
      <c r="I15" s="529"/>
      <c r="J15" s="531">
        <f t="shared" si="42"/>
        <v>0</v>
      </c>
      <c r="K15" s="532">
        <f t="shared" si="30"/>
        <v>0</v>
      </c>
      <c r="L15" s="529"/>
      <c r="M15" s="529"/>
      <c r="N15" s="530">
        <f t="shared" si="44"/>
        <v>0</v>
      </c>
      <c r="O15" s="529"/>
      <c r="P15" s="529"/>
      <c r="Q15" s="530">
        <f t="shared" si="37"/>
        <v>0</v>
      </c>
      <c r="R15" s="529"/>
      <c r="S15" s="529"/>
      <c r="T15" s="531">
        <f t="shared" si="38"/>
        <v>0</v>
      </c>
      <c r="U15" s="532">
        <f t="shared" si="31"/>
        <v>0</v>
      </c>
      <c r="V15" s="529"/>
      <c r="W15" s="529"/>
      <c r="X15" s="530">
        <f t="shared" si="45"/>
        <v>0</v>
      </c>
      <c r="Y15" s="529"/>
      <c r="Z15" s="529"/>
      <c r="AA15" s="530">
        <f t="shared" si="40"/>
        <v>0</v>
      </c>
      <c r="AB15" s="529"/>
      <c r="AC15" s="529"/>
      <c r="AD15" s="531">
        <f t="shared" si="41"/>
        <v>0</v>
      </c>
      <c r="AE15" s="532">
        <f t="shared" si="32"/>
        <v>0</v>
      </c>
    </row>
    <row r="16" ht="24">
      <c r="A16" s="533" t="s">
        <v>622</v>
      </c>
      <c r="B16" s="534"/>
      <c r="C16" s="534"/>
      <c r="D16" s="535">
        <f t="shared" si="43"/>
        <v>0</v>
      </c>
      <c r="E16" s="534"/>
      <c r="F16" s="534"/>
      <c r="G16" s="535">
        <f t="shared" si="34"/>
        <v>0</v>
      </c>
      <c r="H16" s="534"/>
      <c r="I16" s="534"/>
      <c r="J16" s="536">
        <f t="shared" si="42"/>
        <v>0</v>
      </c>
      <c r="K16" s="537">
        <f t="shared" si="30"/>
        <v>0</v>
      </c>
      <c r="L16" s="534"/>
      <c r="M16" s="534"/>
      <c r="N16" s="535">
        <f t="shared" si="44"/>
        <v>0</v>
      </c>
      <c r="O16" s="534"/>
      <c r="P16" s="534"/>
      <c r="Q16" s="535">
        <f t="shared" si="37"/>
        <v>0</v>
      </c>
      <c r="R16" s="534"/>
      <c r="S16" s="534"/>
      <c r="T16" s="536">
        <f t="shared" si="38"/>
        <v>0</v>
      </c>
      <c r="U16" s="537">
        <f t="shared" si="31"/>
        <v>0</v>
      </c>
      <c r="V16" s="534"/>
      <c r="W16" s="534"/>
      <c r="X16" s="535">
        <f t="shared" si="45"/>
        <v>0</v>
      </c>
      <c r="Y16" s="534"/>
      <c r="Z16" s="534"/>
      <c r="AA16" s="535">
        <f t="shared" si="40"/>
        <v>0</v>
      </c>
      <c r="AB16" s="534"/>
      <c r="AC16" s="534"/>
      <c r="AD16" s="536">
        <f t="shared" si="41"/>
        <v>0</v>
      </c>
      <c r="AE16" s="537">
        <f t="shared" si="32"/>
        <v>0</v>
      </c>
    </row>
  </sheetData>
  <mergeCells count="23">
    <mergeCell ref="A1:AE1"/>
    <mergeCell ref="A2:A6"/>
    <mergeCell ref="B2:K2"/>
    <mergeCell ref="L2:U2"/>
    <mergeCell ref="V2:AE2"/>
    <mergeCell ref="B3:J3"/>
    <mergeCell ref="K3:K6"/>
    <mergeCell ref="L3:T3"/>
    <mergeCell ref="U3:U6"/>
    <mergeCell ref="V3:AD3"/>
    <mergeCell ref="AE3:AE6"/>
    <mergeCell ref="B4:D5"/>
    <mergeCell ref="E4:J4"/>
    <mergeCell ref="L4:N5"/>
    <mergeCell ref="O4:T4"/>
    <mergeCell ref="V4:X5"/>
    <mergeCell ref="Y4:AD4"/>
    <mergeCell ref="E5:G5"/>
    <mergeCell ref="H5:J5"/>
    <mergeCell ref="O5:Q5"/>
    <mergeCell ref="R5:T5"/>
    <mergeCell ref="Y5:AA5"/>
    <mergeCell ref="AB5:AD5"/>
  </mergeCells>
  <printOptions headings="0" gridLines="0"/>
  <pageMargins left="0.70866141732283472" right="0.70866141732283472" top="0.74803149606299213" bottom="0.74803149606299213" header="0.31496062992125984" footer="0.31496062992125984"/>
  <pageSetup paperSize="9" scale="65" fitToWidth="1" fitToHeight="1" pageOrder="downThenOver" orientation="landscape"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U1" zoomScale="100" workbookViewId="0">
      <selection activeCell="AD10" activeCellId="0" sqref="AD10"/>
    </sheetView>
  </sheetViews>
  <sheetFormatPr defaultRowHeight="14.25"/>
  <cols>
    <col customWidth="1" min="1" max="1" width="40.5703125"/>
    <col customWidth="1" min="2" max="2" width="13"/>
    <col customWidth="1" min="3" max="3" width="21"/>
    <col bestFit="1" customWidth="1" min="4" max="4" width="9.5703125"/>
    <col customWidth="1" min="5" max="5" width="13.28515625"/>
    <col bestFit="1" customWidth="1" min="6" max="6" width="19.5703125"/>
    <col customWidth="1" min="7" max="7" width="11"/>
    <col bestFit="1" customWidth="1" min="8" max="8" width="11.5703125"/>
    <col bestFit="1" customWidth="1" min="9" max="9" width="19.5703125"/>
    <col bestFit="1" customWidth="1" min="10" max="10" width="10.42578125"/>
    <col customWidth="1" min="11" max="11" width="12.5703125"/>
    <col customWidth="1" min="12" max="12" width="12.7109375"/>
    <col customWidth="1" min="13" max="13" width="19.5703125"/>
    <col customWidth="1" min="14" max="14" width="10.140625"/>
    <col customWidth="1" min="15" max="15" width="13.28515625"/>
    <col customWidth="1" min="16" max="16" width="19.5703125"/>
    <col customWidth="1" min="17" max="17" width="9.85546875"/>
    <col customWidth="1" min="18" max="18" width="13.42578125"/>
    <col bestFit="1" customWidth="1" min="19" max="19" width="19.5703125"/>
    <col customWidth="1" min="21" max="21" width="14.5703125"/>
    <col customWidth="1" min="22" max="22" width="18.7109375"/>
    <col customWidth="1" min="23" max="23" width="20.42578125"/>
    <col customWidth="1" min="24" max="24" width="10.28515625"/>
    <col customWidth="1" min="25" max="25" width="19.85546875"/>
    <col customWidth="1" min="26" max="26" width="20.85546875"/>
    <col customWidth="1" min="28" max="28" width="16.5703125"/>
    <col customWidth="1" min="29" max="29" width="20.7109375"/>
    <col bestFit="1" customWidth="1" min="31" max="31" width="10.85546875"/>
  </cols>
  <sheetData>
    <row r="1" ht="15.75">
      <c r="A1" s="538" t="s">
        <v>772</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row>
    <row r="2" ht="15.75">
      <c r="A2" s="539" t="s">
        <v>762</v>
      </c>
      <c r="B2" s="540" t="s">
        <v>599</v>
      </c>
      <c r="C2" s="540"/>
      <c r="D2" s="540"/>
      <c r="E2" s="540"/>
      <c r="F2" s="540"/>
      <c r="G2" s="540"/>
      <c r="H2" s="540"/>
      <c r="I2" s="540"/>
      <c r="J2" s="540"/>
      <c r="K2" s="541"/>
      <c r="L2" s="540" t="s">
        <v>773</v>
      </c>
      <c r="M2" s="540"/>
      <c r="N2" s="540"/>
      <c r="O2" s="540"/>
      <c r="P2" s="540"/>
      <c r="Q2" s="540"/>
      <c r="R2" s="540"/>
      <c r="S2" s="540"/>
      <c r="T2" s="540"/>
      <c r="U2" s="541"/>
      <c r="V2" s="540" t="s">
        <v>774</v>
      </c>
      <c r="W2" s="540"/>
      <c r="X2" s="540"/>
      <c r="Y2" s="540"/>
      <c r="Z2" s="540"/>
      <c r="AA2" s="540"/>
      <c r="AB2" s="540"/>
      <c r="AC2" s="540"/>
      <c r="AD2" s="540"/>
      <c r="AE2" s="541"/>
    </row>
    <row r="3">
      <c r="A3" s="542"/>
      <c r="B3" s="543" t="s">
        <v>765</v>
      </c>
      <c r="C3" s="544"/>
      <c r="D3" s="544"/>
      <c r="E3" s="544"/>
      <c r="F3" s="544"/>
      <c r="G3" s="544"/>
      <c r="H3" s="544"/>
      <c r="I3" s="544"/>
      <c r="J3" s="545"/>
      <c r="K3" s="546" t="s">
        <v>766</v>
      </c>
      <c r="L3" s="543" t="s">
        <v>765</v>
      </c>
      <c r="M3" s="544"/>
      <c r="N3" s="544"/>
      <c r="O3" s="544"/>
      <c r="P3" s="544"/>
      <c r="Q3" s="544"/>
      <c r="R3" s="544"/>
      <c r="S3" s="544"/>
      <c r="T3" s="545"/>
      <c r="U3" s="546" t="s">
        <v>766</v>
      </c>
      <c r="V3" s="543" t="s">
        <v>765</v>
      </c>
      <c r="W3" s="544"/>
      <c r="X3" s="544"/>
      <c r="Y3" s="544"/>
      <c r="Z3" s="544"/>
      <c r="AA3" s="544"/>
      <c r="AB3" s="544"/>
      <c r="AC3" s="544"/>
      <c r="AD3" s="545"/>
      <c r="AE3" s="546" t="s">
        <v>766</v>
      </c>
    </row>
    <row r="4" ht="14.449999999999999" customHeight="1">
      <c r="A4" s="542"/>
      <c r="B4" s="547" t="s">
        <v>603</v>
      </c>
      <c r="C4" s="548"/>
      <c r="D4" s="549"/>
      <c r="E4" s="550" t="s">
        <v>767</v>
      </c>
      <c r="F4" s="551"/>
      <c r="G4" s="551"/>
      <c r="H4" s="551"/>
      <c r="I4" s="551"/>
      <c r="J4" s="552"/>
      <c r="K4" s="553"/>
      <c r="L4" s="547" t="s">
        <v>603</v>
      </c>
      <c r="M4" s="548"/>
      <c r="N4" s="549"/>
      <c r="O4" s="550" t="s">
        <v>767</v>
      </c>
      <c r="P4" s="551"/>
      <c r="Q4" s="551"/>
      <c r="R4" s="551"/>
      <c r="S4" s="551"/>
      <c r="T4" s="552"/>
      <c r="U4" s="553"/>
      <c r="V4" s="547" t="s">
        <v>603</v>
      </c>
      <c r="W4" s="548"/>
      <c r="X4" s="549"/>
      <c r="Y4" s="550" t="s">
        <v>767</v>
      </c>
      <c r="Z4" s="551"/>
      <c r="AA4" s="551"/>
      <c r="AB4" s="551"/>
      <c r="AC4" s="551"/>
      <c r="AD4" s="552"/>
      <c r="AE4" s="553"/>
    </row>
    <row r="5">
      <c r="A5" s="542"/>
      <c r="B5" s="554"/>
      <c r="C5" s="555"/>
      <c r="D5" s="556"/>
      <c r="E5" s="550" t="s">
        <v>607</v>
      </c>
      <c r="F5" s="551"/>
      <c r="G5" s="552"/>
      <c r="H5" s="550" t="s">
        <v>608</v>
      </c>
      <c r="I5" s="551"/>
      <c r="J5" s="552"/>
      <c r="K5" s="553"/>
      <c r="L5" s="554"/>
      <c r="M5" s="555"/>
      <c r="N5" s="556"/>
      <c r="O5" s="550" t="s">
        <v>607</v>
      </c>
      <c r="P5" s="551"/>
      <c r="Q5" s="552"/>
      <c r="R5" s="550" t="s">
        <v>608</v>
      </c>
      <c r="S5" s="551"/>
      <c r="T5" s="552"/>
      <c r="U5" s="553"/>
      <c r="V5" s="554"/>
      <c r="W5" s="555"/>
      <c r="X5" s="556"/>
      <c r="Y5" s="550" t="s">
        <v>607</v>
      </c>
      <c r="Z5" s="551"/>
      <c r="AA5" s="552"/>
      <c r="AB5" s="550" t="s">
        <v>608</v>
      </c>
      <c r="AC5" s="551"/>
      <c r="AD5" s="552"/>
      <c r="AE5" s="553"/>
    </row>
    <row r="6" ht="28.5">
      <c r="A6" s="557"/>
      <c r="B6" s="377" t="s">
        <v>775</v>
      </c>
      <c r="C6" s="377" t="s">
        <v>776</v>
      </c>
      <c r="D6" s="414" t="s">
        <v>770</v>
      </c>
      <c r="E6" s="377" t="s">
        <v>775</v>
      </c>
      <c r="F6" s="377" t="s">
        <v>776</v>
      </c>
      <c r="G6" s="414" t="s">
        <v>770</v>
      </c>
      <c r="H6" s="377" t="s">
        <v>775</v>
      </c>
      <c r="I6" s="377" t="s">
        <v>776</v>
      </c>
      <c r="J6" s="558" t="s">
        <v>770</v>
      </c>
      <c r="K6" s="559"/>
      <c r="L6" s="377" t="s">
        <v>775</v>
      </c>
      <c r="M6" s="377" t="s">
        <v>776</v>
      </c>
      <c r="N6" s="414" t="s">
        <v>770</v>
      </c>
      <c r="O6" s="377" t="s">
        <v>775</v>
      </c>
      <c r="P6" s="377" t="s">
        <v>776</v>
      </c>
      <c r="Q6" s="414" t="s">
        <v>770</v>
      </c>
      <c r="R6" s="377" t="s">
        <v>775</v>
      </c>
      <c r="S6" s="377" t="s">
        <v>776</v>
      </c>
      <c r="T6" s="558" t="s">
        <v>770</v>
      </c>
      <c r="U6" s="559"/>
      <c r="V6" s="377" t="s">
        <v>775</v>
      </c>
      <c r="W6" s="377" t="s">
        <v>776</v>
      </c>
      <c r="X6" s="414" t="s">
        <v>770</v>
      </c>
      <c r="Y6" s="377" t="s">
        <v>775</v>
      </c>
      <c r="Z6" s="377" t="s">
        <v>776</v>
      </c>
      <c r="AA6" s="414" t="s">
        <v>770</v>
      </c>
      <c r="AB6" s="377" t="s">
        <v>775</v>
      </c>
      <c r="AC6" s="377" t="s">
        <v>776</v>
      </c>
      <c r="AD6" s="558" t="s">
        <v>770</v>
      </c>
      <c r="AE6" s="559"/>
    </row>
    <row r="7">
      <c r="A7" s="483" t="s">
        <v>623</v>
      </c>
      <c r="B7" s="414"/>
      <c r="C7" s="414"/>
      <c r="D7" s="368">
        <f>SUM(D8:D10)</f>
        <v>0</v>
      </c>
      <c r="E7" s="414"/>
      <c r="F7" s="414"/>
      <c r="G7" s="368">
        <f>SUM(G8:G10)</f>
        <v>109999.999999992</v>
      </c>
      <c r="H7" s="414"/>
      <c r="I7" s="414"/>
      <c r="J7" s="369">
        <f>SUM(J8:J10)</f>
        <v>0</v>
      </c>
      <c r="K7" s="560">
        <f t="shared" ref="K7:K9" si="46">D7+G7+J7</f>
        <v>109999.999999992</v>
      </c>
      <c r="L7" s="414"/>
      <c r="M7" s="414"/>
      <c r="N7" s="368">
        <f>SUM(N8:N10)</f>
        <v>0</v>
      </c>
      <c r="O7" s="414"/>
      <c r="P7" s="414"/>
      <c r="Q7" s="368">
        <f>SUM(Q8:Q10)</f>
        <v>0</v>
      </c>
      <c r="R7" s="414"/>
      <c r="S7" s="414"/>
      <c r="T7" s="369">
        <f>SUM(T8:T10)</f>
        <v>109999.99992</v>
      </c>
      <c r="U7" s="560">
        <f t="shared" ref="U7:U9" si="47">N7+Q7+T7</f>
        <v>109999.99992</v>
      </c>
      <c r="V7" s="414"/>
      <c r="W7" s="414"/>
      <c r="X7" s="368">
        <f>SUM(X8:X10)</f>
        <v>0</v>
      </c>
      <c r="Y7" s="414"/>
      <c r="Z7" s="414"/>
      <c r="AA7" s="368">
        <f>SUM(AA8:AA10)</f>
        <v>0</v>
      </c>
      <c r="AB7" s="414"/>
      <c r="AC7" s="414"/>
      <c r="AD7" s="369">
        <f>SUM(AD8:AD10)</f>
        <v>102000</v>
      </c>
      <c r="AE7" s="560">
        <f t="shared" ref="AE7:AE9" si="48">X7+AA7+AD7</f>
        <v>102000</v>
      </c>
    </row>
    <row r="8">
      <c r="A8" s="561" t="s">
        <v>624</v>
      </c>
      <c r="B8" s="368"/>
      <c r="C8" s="368"/>
      <c r="D8" s="368">
        <f t="shared" ref="D8:D10" si="49">B8*C8</f>
        <v>0</v>
      </c>
      <c r="E8" s="368">
        <v>12</v>
      </c>
      <c r="F8" s="368">
        <v>666.66666666599997</v>
      </c>
      <c r="G8" s="368">
        <f t="shared" ref="G8:G10" si="50">E8*F8</f>
        <v>7999.9999999920001</v>
      </c>
      <c r="H8" s="368"/>
      <c r="I8" s="368"/>
      <c r="J8" s="369">
        <f t="shared" ref="J8:J10" si="51">H8*I8</f>
        <v>0</v>
      </c>
      <c r="K8" s="560">
        <f t="shared" si="46"/>
        <v>7999.9999999920001</v>
      </c>
      <c r="L8" s="368"/>
      <c r="M8" s="368"/>
      <c r="N8" s="368">
        <f t="shared" ref="N8:N10" si="52">L8*M8</f>
        <v>0</v>
      </c>
      <c r="O8" s="368"/>
      <c r="P8" s="368"/>
      <c r="Q8" s="368">
        <f t="shared" ref="Q8:Q10" si="53">O8*P8</f>
        <v>0</v>
      </c>
      <c r="R8" s="368">
        <v>12</v>
      </c>
      <c r="S8" s="368">
        <v>666.66665999999998</v>
      </c>
      <c r="T8" s="369">
        <f t="shared" ref="T8:T10" si="54">R8*S8</f>
        <v>7999.9999200000002</v>
      </c>
      <c r="U8" s="560">
        <f t="shared" si="47"/>
        <v>7999.9999200000002</v>
      </c>
      <c r="V8" s="368"/>
      <c r="W8" s="368"/>
      <c r="X8" s="368">
        <f t="shared" ref="X8:X10" si="55">V8*W8</f>
        <v>0</v>
      </c>
      <c r="Y8" s="368"/>
      <c r="Z8" s="368"/>
      <c r="AA8" s="368">
        <f t="shared" ref="AA8:AA10" si="56">Y8*Z8</f>
        <v>0</v>
      </c>
      <c r="AB8" s="368"/>
      <c r="AC8" s="368"/>
      <c r="AD8" s="369">
        <f t="shared" ref="AD8:AD10" si="57">AB8*AC8</f>
        <v>0</v>
      </c>
      <c r="AE8" s="560">
        <f t="shared" si="48"/>
        <v>0</v>
      </c>
    </row>
    <row r="9" ht="36" customHeight="1">
      <c r="A9" s="562" t="s">
        <v>625</v>
      </c>
      <c r="B9" s="436"/>
      <c r="C9" s="436"/>
      <c r="D9" s="436">
        <f t="shared" si="49"/>
        <v>0</v>
      </c>
      <c r="E9" s="436"/>
      <c r="F9" s="436"/>
      <c r="G9" s="436">
        <f t="shared" si="50"/>
        <v>0</v>
      </c>
      <c r="H9" s="436"/>
      <c r="I9" s="436"/>
      <c r="J9" s="563">
        <f t="shared" si="51"/>
        <v>0</v>
      </c>
      <c r="K9" s="564">
        <f t="shared" si="46"/>
        <v>0</v>
      </c>
      <c r="L9" s="436"/>
      <c r="M9" s="436"/>
      <c r="N9" s="436">
        <f t="shared" si="52"/>
        <v>0</v>
      </c>
      <c r="O9" s="436"/>
      <c r="P9" s="436"/>
      <c r="Q9" s="436">
        <f t="shared" si="53"/>
        <v>0</v>
      </c>
      <c r="R9" s="436"/>
      <c r="S9" s="436"/>
      <c r="T9" s="563">
        <f t="shared" si="54"/>
        <v>0</v>
      </c>
      <c r="U9" s="564">
        <f t="shared" si="47"/>
        <v>0</v>
      </c>
      <c r="V9" s="436"/>
      <c r="W9" s="436"/>
      <c r="X9" s="436">
        <f t="shared" si="55"/>
        <v>0</v>
      </c>
      <c r="Y9" s="436"/>
      <c r="Z9" s="436"/>
      <c r="AA9" s="436">
        <f t="shared" si="56"/>
        <v>0</v>
      </c>
      <c r="AB9" s="436"/>
      <c r="AC9" s="436"/>
      <c r="AD9" s="563">
        <f t="shared" si="57"/>
        <v>0</v>
      </c>
      <c r="AE9" s="564">
        <f t="shared" si="48"/>
        <v>0</v>
      </c>
    </row>
    <row r="10" ht="51.75" customHeight="1">
      <c r="A10" s="565" t="s">
        <v>626</v>
      </c>
      <c r="B10" s="452"/>
      <c r="C10" s="452"/>
      <c r="D10" s="452">
        <f t="shared" si="49"/>
        <v>0</v>
      </c>
      <c r="E10" s="452">
        <v>12</v>
      </c>
      <c r="F10" s="452">
        <v>8500</v>
      </c>
      <c r="G10" s="452">
        <f t="shared" si="50"/>
        <v>102000</v>
      </c>
      <c r="H10" s="452"/>
      <c r="I10" s="452"/>
      <c r="J10" s="453">
        <f t="shared" si="51"/>
        <v>0</v>
      </c>
      <c r="K10" s="566">
        <f>D10+G10+J10</f>
        <v>102000</v>
      </c>
      <c r="L10" s="452"/>
      <c r="M10" s="452"/>
      <c r="N10" s="452">
        <f t="shared" si="52"/>
        <v>0</v>
      </c>
      <c r="O10" s="452"/>
      <c r="P10" s="452"/>
      <c r="Q10" s="452">
        <f t="shared" si="53"/>
        <v>0</v>
      </c>
      <c r="R10" s="452">
        <v>12</v>
      </c>
      <c r="S10" s="452">
        <v>8500</v>
      </c>
      <c r="T10" s="453">
        <f t="shared" si="54"/>
        <v>102000</v>
      </c>
      <c r="U10" s="566">
        <f>N10+Q10+T10</f>
        <v>102000</v>
      </c>
      <c r="V10" s="452"/>
      <c r="W10" s="452"/>
      <c r="X10" s="452">
        <f t="shared" si="55"/>
        <v>0</v>
      </c>
      <c r="Y10" s="452"/>
      <c r="Z10" s="452"/>
      <c r="AA10" s="452">
        <f t="shared" si="56"/>
        <v>0</v>
      </c>
      <c r="AB10" s="452">
        <v>12</v>
      </c>
      <c r="AC10" s="452">
        <v>8500</v>
      </c>
      <c r="AD10" s="453">
        <f t="shared" si="57"/>
        <v>102000</v>
      </c>
      <c r="AE10" s="566">
        <f>X10+AA10+AD10</f>
        <v>102000</v>
      </c>
    </row>
  </sheetData>
  <mergeCells count="23">
    <mergeCell ref="A1:AE1"/>
    <mergeCell ref="A2:A6"/>
    <mergeCell ref="B2:K2"/>
    <mergeCell ref="L2:U2"/>
    <mergeCell ref="V2:AE2"/>
    <mergeCell ref="B3:J3"/>
    <mergeCell ref="K3:K6"/>
    <mergeCell ref="L3:T3"/>
    <mergeCell ref="U3:U6"/>
    <mergeCell ref="V3:AD3"/>
    <mergeCell ref="AE3:AE6"/>
    <mergeCell ref="B4:D5"/>
    <mergeCell ref="E4:J4"/>
    <mergeCell ref="L4:N5"/>
    <mergeCell ref="O4:T4"/>
    <mergeCell ref="V4:X5"/>
    <mergeCell ref="Y4:AD4"/>
    <mergeCell ref="E5:G5"/>
    <mergeCell ref="H5:J5"/>
    <mergeCell ref="O5:Q5"/>
    <mergeCell ref="R5:T5"/>
    <mergeCell ref="Y5:AA5"/>
    <mergeCell ref="AB5:AD5"/>
  </mergeCells>
  <printOptions headings="0" gridLines="0"/>
  <pageMargins left="0.70866141732283472" right="0.70866141732283472" top="0.74803149606299213" bottom="0.74803149606299213" header="0.31496062992125984" footer="0.31496062992125984"/>
  <pageSetup paperSize="9" scale="50" fitToWidth="1" fitToHeight="1" pageOrder="downThenOver" orientation="landscape" usePrinterDefaults="1" blackAndWhite="0" draft="0" cellComments="none" useFirstPageNumber="0" errors="displayed" horizontalDpi="600" verticalDpi="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P1" zoomScale="100" workbookViewId="0">
      <selection activeCell="AD9" activeCellId="0" sqref="AD9"/>
    </sheetView>
  </sheetViews>
  <sheetFormatPr defaultRowHeight="14.25"/>
  <cols>
    <col customWidth="1" min="1" max="1" width="55.5703125"/>
    <col customWidth="1" min="2" max="2" width="11.5703125"/>
    <col customWidth="1" min="3" max="3" width="13.28515625"/>
    <col customWidth="1" min="5" max="5" width="14"/>
    <col customWidth="1" min="6" max="6" width="14.42578125"/>
    <col customWidth="1" min="7" max="7" width="10.7109375"/>
    <col customWidth="1" min="8" max="8" width="11.5703125"/>
    <col customWidth="1" min="9" max="9" width="13"/>
    <col customWidth="1" min="10" max="10" width="11.140625"/>
    <col bestFit="1" customWidth="1" min="11" max="11" width="10.85546875"/>
    <col bestFit="1" customWidth="1" min="12" max="12" width="11.5703125"/>
    <col customWidth="1" min="13" max="13" width="12.7109375"/>
    <col customWidth="1" min="15" max="15" width="14"/>
    <col customWidth="1" min="16" max="16" width="13.5703125"/>
    <col customWidth="1" min="17" max="17" width="11.140625"/>
    <col customWidth="1" min="18" max="18" width="13.42578125"/>
    <col customWidth="1" min="19" max="19" width="11"/>
    <col customWidth="1" min="20" max="20" width="10.42578125"/>
    <col bestFit="1" customWidth="1" min="21" max="21" width="10.85546875"/>
    <col bestFit="1" customWidth="1" min="22" max="22" width="11.5703125"/>
    <col customWidth="1" min="23" max="23" width="11.42578125"/>
    <col customWidth="1" min="24" max="24" width="10.140625"/>
    <col customWidth="1" min="25" max="25" width="15"/>
    <col customWidth="1" min="26" max="26" width="13.85546875"/>
    <col customWidth="1" min="27" max="27" width="10.42578125"/>
    <col customWidth="1" min="28" max="28" width="12.85546875"/>
    <col customWidth="1" min="29" max="29" width="13"/>
    <col bestFit="1" customWidth="1" min="31" max="31" width="10.85546875"/>
  </cols>
  <sheetData>
    <row r="1" ht="15.75">
      <c r="A1" s="538" t="s">
        <v>777</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row>
    <row r="2" ht="15.75">
      <c r="A2" s="539" t="s">
        <v>762</v>
      </c>
      <c r="B2" s="540" t="s">
        <v>599</v>
      </c>
      <c r="C2" s="540"/>
      <c r="D2" s="540"/>
      <c r="E2" s="540"/>
      <c r="F2" s="540"/>
      <c r="G2" s="540"/>
      <c r="H2" s="540"/>
      <c r="I2" s="540"/>
      <c r="J2" s="540"/>
      <c r="K2" s="541"/>
      <c r="L2" s="540" t="s">
        <v>773</v>
      </c>
      <c r="M2" s="540"/>
      <c r="N2" s="540"/>
      <c r="O2" s="540"/>
      <c r="P2" s="540"/>
      <c r="Q2" s="540"/>
      <c r="R2" s="540"/>
      <c r="S2" s="540"/>
      <c r="T2" s="540"/>
      <c r="U2" s="541"/>
      <c r="V2" s="540" t="s">
        <v>774</v>
      </c>
      <c r="W2" s="540"/>
      <c r="X2" s="540"/>
      <c r="Y2" s="540"/>
      <c r="Z2" s="540"/>
      <c r="AA2" s="540"/>
      <c r="AB2" s="540"/>
      <c r="AC2" s="540"/>
      <c r="AD2" s="540"/>
      <c r="AE2" s="541"/>
    </row>
    <row r="3">
      <c r="A3" s="542"/>
      <c r="B3" s="477" t="s">
        <v>765</v>
      </c>
      <c r="C3" s="477"/>
      <c r="D3" s="477"/>
      <c r="E3" s="477"/>
      <c r="F3" s="477"/>
      <c r="G3" s="477"/>
      <c r="H3" s="477"/>
      <c r="I3" s="477"/>
      <c r="J3" s="550"/>
      <c r="K3" s="567" t="s">
        <v>766</v>
      </c>
      <c r="L3" s="477" t="s">
        <v>765</v>
      </c>
      <c r="M3" s="477"/>
      <c r="N3" s="477"/>
      <c r="O3" s="477"/>
      <c r="P3" s="477"/>
      <c r="Q3" s="477"/>
      <c r="R3" s="477"/>
      <c r="S3" s="477"/>
      <c r="T3" s="550"/>
      <c r="U3" s="567" t="s">
        <v>766</v>
      </c>
      <c r="V3" s="477" t="s">
        <v>765</v>
      </c>
      <c r="W3" s="477"/>
      <c r="X3" s="477"/>
      <c r="Y3" s="477"/>
      <c r="Z3" s="477"/>
      <c r="AA3" s="477"/>
      <c r="AB3" s="477"/>
      <c r="AC3" s="477"/>
      <c r="AD3" s="550"/>
      <c r="AE3" s="567" t="s">
        <v>766</v>
      </c>
    </row>
    <row r="4">
      <c r="A4" s="542"/>
      <c r="B4" s="414" t="s">
        <v>603</v>
      </c>
      <c r="C4" s="414"/>
      <c r="D4" s="414"/>
      <c r="E4" s="477" t="s">
        <v>767</v>
      </c>
      <c r="F4" s="477"/>
      <c r="G4" s="477"/>
      <c r="H4" s="477"/>
      <c r="I4" s="477"/>
      <c r="J4" s="550"/>
      <c r="K4" s="568"/>
      <c r="L4" s="414" t="s">
        <v>603</v>
      </c>
      <c r="M4" s="414"/>
      <c r="N4" s="414"/>
      <c r="O4" s="477" t="s">
        <v>767</v>
      </c>
      <c r="P4" s="477"/>
      <c r="Q4" s="477"/>
      <c r="R4" s="477"/>
      <c r="S4" s="477"/>
      <c r="T4" s="550"/>
      <c r="U4" s="568"/>
      <c r="V4" s="414" t="s">
        <v>603</v>
      </c>
      <c r="W4" s="414"/>
      <c r="X4" s="414"/>
      <c r="Y4" s="477" t="s">
        <v>767</v>
      </c>
      <c r="Z4" s="477"/>
      <c r="AA4" s="477"/>
      <c r="AB4" s="477"/>
      <c r="AC4" s="477"/>
      <c r="AD4" s="550"/>
      <c r="AE4" s="568"/>
    </row>
    <row r="5">
      <c r="A5" s="542"/>
      <c r="B5" s="414"/>
      <c r="C5" s="414"/>
      <c r="D5" s="414"/>
      <c r="E5" s="477" t="s">
        <v>607</v>
      </c>
      <c r="F5" s="477"/>
      <c r="G5" s="477"/>
      <c r="H5" s="477" t="s">
        <v>608</v>
      </c>
      <c r="I5" s="477"/>
      <c r="J5" s="550"/>
      <c r="K5" s="568"/>
      <c r="L5" s="414"/>
      <c r="M5" s="414"/>
      <c r="N5" s="414"/>
      <c r="O5" s="477" t="s">
        <v>607</v>
      </c>
      <c r="P5" s="477"/>
      <c r="Q5" s="477"/>
      <c r="R5" s="477" t="s">
        <v>608</v>
      </c>
      <c r="S5" s="477"/>
      <c r="T5" s="550"/>
      <c r="U5" s="568"/>
      <c r="V5" s="414"/>
      <c r="W5" s="414"/>
      <c r="X5" s="414"/>
      <c r="Y5" s="477" t="s">
        <v>607</v>
      </c>
      <c r="Z5" s="477"/>
      <c r="AA5" s="477"/>
      <c r="AB5" s="477" t="s">
        <v>608</v>
      </c>
      <c r="AC5" s="477"/>
      <c r="AD5" s="550"/>
      <c r="AE5" s="568"/>
    </row>
    <row r="6" ht="28.5">
      <c r="A6" s="557"/>
      <c r="B6" s="413" t="s">
        <v>570</v>
      </c>
      <c r="C6" s="377" t="s">
        <v>769</v>
      </c>
      <c r="D6" s="414" t="s">
        <v>770</v>
      </c>
      <c r="E6" s="414" t="s">
        <v>570</v>
      </c>
      <c r="F6" s="377" t="s">
        <v>769</v>
      </c>
      <c r="G6" s="414" t="s">
        <v>770</v>
      </c>
      <c r="H6" s="414" t="s">
        <v>570</v>
      </c>
      <c r="I6" s="377" t="s">
        <v>769</v>
      </c>
      <c r="J6" s="558" t="s">
        <v>770</v>
      </c>
      <c r="K6" s="568"/>
      <c r="L6" s="413" t="s">
        <v>570</v>
      </c>
      <c r="M6" s="377" t="s">
        <v>769</v>
      </c>
      <c r="N6" s="414" t="s">
        <v>770</v>
      </c>
      <c r="O6" s="414" t="s">
        <v>570</v>
      </c>
      <c r="P6" s="377" t="s">
        <v>769</v>
      </c>
      <c r="Q6" s="414" t="s">
        <v>770</v>
      </c>
      <c r="R6" s="414" t="s">
        <v>570</v>
      </c>
      <c r="S6" s="377" t="s">
        <v>769</v>
      </c>
      <c r="T6" s="558" t="s">
        <v>770</v>
      </c>
      <c r="U6" s="568"/>
      <c r="V6" s="413" t="s">
        <v>570</v>
      </c>
      <c r="W6" s="377" t="s">
        <v>769</v>
      </c>
      <c r="X6" s="414" t="s">
        <v>770</v>
      </c>
      <c r="Y6" s="414" t="s">
        <v>570</v>
      </c>
      <c r="Z6" s="377" t="s">
        <v>769</v>
      </c>
      <c r="AA6" s="414" t="s">
        <v>770</v>
      </c>
      <c r="AB6" s="414" t="s">
        <v>570</v>
      </c>
      <c r="AC6" s="377" t="s">
        <v>769</v>
      </c>
      <c r="AD6" s="558" t="s">
        <v>770</v>
      </c>
      <c r="AE6" s="568"/>
    </row>
    <row r="7">
      <c r="A7" s="483" t="s">
        <v>778</v>
      </c>
      <c r="B7" s="368"/>
      <c r="C7" s="368"/>
      <c r="D7" s="368">
        <f>SUM(D8:D10)</f>
        <v>0</v>
      </c>
      <c r="E7" s="368"/>
      <c r="F7" s="368"/>
      <c r="G7" s="368">
        <f>SUM(G8:G10)</f>
        <v>180000</v>
      </c>
      <c r="H7" s="368"/>
      <c r="I7" s="368"/>
      <c r="J7" s="369">
        <f>SUM(J8:J10)</f>
        <v>0</v>
      </c>
      <c r="K7" s="560">
        <f t="shared" ref="K7:K9" si="58">D7+G7+J7</f>
        <v>180000</v>
      </c>
      <c r="L7" s="368"/>
      <c r="M7" s="368"/>
      <c r="N7" s="368">
        <f>SUM(N8:N10)</f>
        <v>0</v>
      </c>
      <c r="O7" s="368"/>
      <c r="P7" s="368"/>
      <c r="Q7" s="368">
        <f>SUM(Q8:Q10)</f>
        <v>0</v>
      </c>
      <c r="R7" s="368"/>
      <c r="S7" s="368"/>
      <c r="T7" s="369">
        <f>SUM(T8:T10)</f>
        <v>180000</v>
      </c>
      <c r="U7" s="560">
        <f t="shared" ref="U7:U9" si="59">N7+Q7+T7</f>
        <v>180000</v>
      </c>
      <c r="V7" s="368"/>
      <c r="W7" s="368"/>
      <c r="X7" s="368">
        <f>SUM(X8:X10)</f>
        <v>0</v>
      </c>
      <c r="Y7" s="368"/>
      <c r="Z7" s="368"/>
      <c r="AA7" s="368">
        <f>SUM(AA8:AA10)</f>
        <v>0</v>
      </c>
      <c r="AB7" s="368"/>
      <c r="AC7" s="368"/>
      <c r="AD7" s="369">
        <f>SUM(AD8:AD10)</f>
        <v>180000</v>
      </c>
      <c r="AE7" s="560">
        <f t="shared" ref="AE7:AE9" si="60">X7+AA7+AD7</f>
        <v>180000</v>
      </c>
    </row>
    <row r="8" ht="28.5">
      <c r="A8" s="569" t="s">
        <v>628</v>
      </c>
      <c r="B8" s="368"/>
      <c r="C8" s="368"/>
      <c r="D8" s="368">
        <f t="shared" ref="D8:D10" si="61">B8*C8</f>
        <v>0</v>
      </c>
      <c r="E8" s="368"/>
      <c r="F8" s="368"/>
      <c r="G8" s="368">
        <f t="shared" ref="G8:G10" si="62">E8*F8</f>
        <v>0</v>
      </c>
      <c r="H8" s="368"/>
      <c r="I8" s="368"/>
      <c r="J8" s="369">
        <f t="shared" ref="J8:J10" si="63">H8*I8</f>
        <v>0</v>
      </c>
      <c r="K8" s="560">
        <f t="shared" si="58"/>
        <v>0</v>
      </c>
      <c r="L8" s="368"/>
      <c r="M8" s="368"/>
      <c r="N8" s="368">
        <f t="shared" ref="N8:N10" si="64">L8*M8</f>
        <v>0</v>
      </c>
      <c r="O8" s="368"/>
      <c r="P8" s="368"/>
      <c r="Q8" s="368">
        <f t="shared" ref="Q8:Q10" si="65">O8*P8</f>
        <v>0</v>
      </c>
      <c r="R8" s="368"/>
      <c r="S8" s="368"/>
      <c r="T8" s="369">
        <f t="shared" ref="T8:T10" si="66">R8*S8</f>
        <v>0</v>
      </c>
      <c r="U8" s="560">
        <f t="shared" si="59"/>
        <v>0</v>
      </c>
      <c r="V8" s="368"/>
      <c r="W8" s="368"/>
      <c r="X8" s="368">
        <f t="shared" ref="X8:X10" si="67">V8*W8</f>
        <v>0</v>
      </c>
      <c r="Y8" s="368"/>
      <c r="Z8" s="368"/>
      <c r="AA8" s="368">
        <f t="shared" ref="AA8:AA10" si="68">Y8*Z8</f>
        <v>0</v>
      </c>
      <c r="AB8" s="368"/>
      <c r="AC8" s="368"/>
      <c r="AD8" s="369">
        <f t="shared" ref="AD8:AD10" si="69">AB8*AC8</f>
        <v>0</v>
      </c>
      <c r="AE8" s="560">
        <f t="shared" si="60"/>
        <v>0</v>
      </c>
    </row>
    <row r="9" ht="45.75" customHeight="1">
      <c r="A9" s="562" t="s">
        <v>629</v>
      </c>
      <c r="B9" s="436"/>
      <c r="C9" s="436"/>
      <c r="D9" s="436">
        <f t="shared" si="61"/>
        <v>0</v>
      </c>
      <c r="E9" s="436">
        <v>12</v>
      </c>
      <c r="F9" s="436">
        <v>15000</v>
      </c>
      <c r="G9" s="436">
        <f t="shared" si="62"/>
        <v>180000</v>
      </c>
      <c r="H9" s="436"/>
      <c r="I9" s="436"/>
      <c r="J9" s="563">
        <f t="shared" si="63"/>
        <v>0</v>
      </c>
      <c r="K9" s="564">
        <f t="shared" si="58"/>
        <v>180000</v>
      </c>
      <c r="L9" s="436"/>
      <c r="M9" s="436"/>
      <c r="N9" s="436">
        <f t="shared" si="64"/>
        <v>0</v>
      </c>
      <c r="O9" s="436"/>
      <c r="P9" s="436"/>
      <c r="Q9" s="436">
        <f t="shared" si="65"/>
        <v>0</v>
      </c>
      <c r="R9" s="436">
        <v>12</v>
      </c>
      <c r="S9" s="436">
        <v>15000</v>
      </c>
      <c r="T9" s="563">
        <f t="shared" si="66"/>
        <v>180000</v>
      </c>
      <c r="U9" s="564">
        <f t="shared" si="59"/>
        <v>180000</v>
      </c>
      <c r="V9" s="436"/>
      <c r="W9" s="436"/>
      <c r="X9" s="436">
        <f t="shared" si="67"/>
        <v>0</v>
      </c>
      <c r="Y9" s="436"/>
      <c r="Z9" s="436"/>
      <c r="AA9" s="436">
        <f t="shared" si="68"/>
        <v>0</v>
      </c>
      <c r="AB9" s="436">
        <v>12</v>
      </c>
      <c r="AC9" s="436">
        <v>15000</v>
      </c>
      <c r="AD9" s="563">
        <f t="shared" si="69"/>
        <v>180000</v>
      </c>
      <c r="AE9" s="564">
        <f t="shared" si="60"/>
        <v>180000</v>
      </c>
    </row>
    <row r="10" ht="42.75">
      <c r="A10" s="565" t="s">
        <v>630</v>
      </c>
      <c r="B10" s="452"/>
      <c r="C10" s="452"/>
      <c r="D10" s="452">
        <f t="shared" si="61"/>
        <v>0</v>
      </c>
      <c r="E10" s="452"/>
      <c r="F10" s="452"/>
      <c r="G10" s="452">
        <f t="shared" si="62"/>
        <v>0</v>
      </c>
      <c r="H10" s="452"/>
      <c r="I10" s="452"/>
      <c r="J10" s="453">
        <f t="shared" si="63"/>
        <v>0</v>
      </c>
      <c r="K10" s="566">
        <f>D10+G10+J10</f>
        <v>0</v>
      </c>
      <c r="L10" s="452"/>
      <c r="M10" s="452"/>
      <c r="N10" s="452">
        <f t="shared" si="64"/>
        <v>0</v>
      </c>
      <c r="O10" s="452"/>
      <c r="P10" s="452"/>
      <c r="Q10" s="452">
        <f t="shared" si="65"/>
        <v>0</v>
      </c>
      <c r="R10" s="452"/>
      <c r="S10" s="452"/>
      <c r="T10" s="453">
        <f t="shared" si="66"/>
        <v>0</v>
      </c>
      <c r="U10" s="566">
        <f>N10+Q10+T10</f>
        <v>0</v>
      </c>
      <c r="V10" s="452"/>
      <c r="W10" s="452"/>
      <c r="X10" s="452">
        <f t="shared" si="67"/>
        <v>0</v>
      </c>
      <c r="Y10" s="452"/>
      <c r="Z10" s="452"/>
      <c r="AA10" s="452">
        <f t="shared" si="68"/>
        <v>0</v>
      </c>
      <c r="AB10" s="452"/>
      <c r="AC10" s="452"/>
      <c r="AD10" s="453">
        <f t="shared" si="69"/>
        <v>0</v>
      </c>
      <c r="AE10" s="566">
        <f>X10+AA10+AD10</f>
        <v>0</v>
      </c>
    </row>
  </sheetData>
  <mergeCells count="23">
    <mergeCell ref="A1:AE1"/>
    <mergeCell ref="A2:A6"/>
    <mergeCell ref="B2:K2"/>
    <mergeCell ref="L2:U2"/>
    <mergeCell ref="V2:AE2"/>
    <mergeCell ref="B3:J3"/>
    <mergeCell ref="K3:K6"/>
    <mergeCell ref="L3:T3"/>
    <mergeCell ref="U3:U6"/>
    <mergeCell ref="V3:AD3"/>
    <mergeCell ref="AE3:AE6"/>
    <mergeCell ref="B4:D5"/>
    <mergeCell ref="E4:J4"/>
    <mergeCell ref="L4:N5"/>
    <mergeCell ref="O4:T4"/>
    <mergeCell ref="V4:X5"/>
    <mergeCell ref="Y4:AD4"/>
    <mergeCell ref="E5:G5"/>
    <mergeCell ref="H5:J5"/>
    <mergeCell ref="O5:Q5"/>
    <mergeCell ref="R5:T5"/>
    <mergeCell ref="Y5:AA5"/>
    <mergeCell ref="AB5:AD5"/>
  </mergeCells>
  <printOptions headings="0" gridLines="0"/>
  <pageMargins left="0.70866141732283472" right="0.70866141732283472" top="0.74803149606299213" bottom="0.74803149606299213" header="0.31496062992125984" footer="0.31496062992125984"/>
  <pageSetup paperSize="9" scale="60" fitToWidth="1" fitToHeight="1" pageOrder="downThenOver" orientation="landscape" usePrinterDefaults="1" blackAndWhite="0" draft="0" cellComments="none" useFirstPageNumber="0" errors="displayed" horizontalDpi="600" verticalDpi="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E8" activeCellId="0" sqref="E8"/>
    </sheetView>
  </sheetViews>
  <sheetFormatPr defaultRowHeight="14.25"/>
  <cols>
    <col min="1" max="1" style="458" width="9.140625"/>
    <col customWidth="1" min="2" max="2" width="22.42578125"/>
    <col bestFit="1" customWidth="1" min="3" max="3" width="15.28515625"/>
    <col bestFit="1" customWidth="1" min="4" max="4" width="14.42578125"/>
    <col customWidth="1" min="5" max="5" width="16.5703125"/>
    <col bestFit="1" customWidth="1" min="6" max="6" width="15.28515625"/>
    <col bestFit="1" customWidth="1" min="7" max="7" width="14.42578125"/>
    <col customWidth="1" min="8" max="8" width="16.42578125"/>
    <col customWidth="1" min="9" max="9" width="15.42578125"/>
    <col bestFit="1" customWidth="1" min="10" max="10" width="14.42578125"/>
    <col customWidth="1" min="11" max="11" width="16.5703125"/>
  </cols>
  <sheetData>
    <row r="1">
      <c r="A1" s="414" t="s">
        <v>779</v>
      </c>
      <c r="B1" s="414"/>
      <c r="C1" s="414"/>
      <c r="D1" s="414"/>
      <c r="E1" s="414"/>
      <c r="F1" s="414"/>
      <c r="G1" s="414"/>
      <c r="H1" s="414"/>
      <c r="I1" s="414"/>
      <c r="J1" s="414"/>
      <c r="K1" s="414"/>
    </row>
    <row r="2" ht="18.75" customHeight="1">
      <c r="A2" s="570" t="s">
        <v>780</v>
      </c>
      <c r="B2" s="554" t="s">
        <v>781</v>
      </c>
      <c r="C2" s="571" t="s">
        <v>782</v>
      </c>
      <c r="D2" s="571"/>
      <c r="E2" s="572"/>
      <c r="F2" s="573" t="s">
        <v>783</v>
      </c>
      <c r="G2" s="574"/>
      <c r="H2" s="575"/>
      <c r="I2" s="573" t="s">
        <v>784</v>
      </c>
      <c r="J2" s="574"/>
      <c r="K2" s="575"/>
    </row>
    <row r="3" ht="42.75">
      <c r="A3" s="576"/>
      <c r="B3" s="377"/>
      <c r="C3" s="466" t="s">
        <v>785</v>
      </c>
      <c r="D3" s="466" t="s">
        <v>786</v>
      </c>
      <c r="E3" s="466" t="s">
        <v>787</v>
      </c>
      <c r="F3" s="466" t="s">
        <v>785</v>
      </c>
      <c r="G3" s="466" t="s">
        <v>786</v>
      </c>
      <c r="H3" s="466" t="s">
        <v>787</v>
      </c>
      <c r="I3" s="466" t="s">
        <v>785</v>
      </c>
      <c r="J3" s="554" t="s">
        <v>786</v>
      </c>
      <c r="K3" s="577" t="s">
        <v>787</v>
      </c>
    </row>
    <row r="4" ht="15.75">
      <c r="A4" s="578">
        <v>1</v>
      </c>
      <c r="B4" s="579">
        <v>2</v>
      </c>
      <c r="C4" s="580">
        <v>3</v>
      </c>
      <c r="D4" s="580">
        <v>4</v>
      </c>
      <c r="E4" s="580">
        <v>5</v>
      </c>
      <c r="F4" s="580">
        <v>6</v>
      </c>
      <c r="G4" s="580">
        <v>7</v>
      </c>
      <c r="H4" s="580">
        <v>8</v>
      </c>
      <c r="I4" s="580">
        <v>9</v>
      </c>
      <c r="J4" s="581">
        <v>10</v>
      </c>
      <c r="K4" s="582">
        <v>11</v>
      </c>
    </row>
    <row r="5">
      <c r="A5" s="583"/>
      <c r="B5" s="584" t="s">
        <v>788</v>
      </c>
      <c r="C5" s="585">
        <f>C6+C9+C12+C15</f>
        <v>178.78381000000002</v>
      </c>
      <c r="D5" s="585"/>
      <c r="E5" s="585">
        <f>E6+E9+E12+E15</f>
        <v>58149.999956500003</v>
      </c>
      <c r="F5" s="585">
        <f>F6+F9+F12+F15</f>
        <v>74.994</v>
      </c>
      <c r="G5" s="585"/>
      <c r="H5" s="585">
        <f>H6+H9+H12+H15</f>
        <v>648.69810000000007</v>
      </c>
      <c r="I5" s="585">
        <f>I6+I9+I12+I15</f>
        <v>74.994</v>
      </c>
      <c r="J5" s="586"/>
      <c r="K5" s="587">
        <f>K6+K9+K12+K15</f>
        <v>648.69810000000007</v>
      </c>
    </row>
    <row r="6" s="360" customFormat="1" ht="28.5">
      <c r="A6" s="472">
        <v>1</v>
      </c>
      <c r="B6" s="423" t="s">
        <v>789</v>
      </c>
      <c r="C6" s="368">
        <f>SUM(C7:C8)</f>
        <v>63.58381</v>
      </c>
      <c r="D6" s="368">
        <f>E6/C6</f>
        <v>8.6500000000000004</v>
      </c>
      <c r="E6" s="368">
        <f>SUM(E7:E8)</f>
        <v>549.99995650000005</v>
      </c>
      <c r="F6" s="368">
        <f>SUM(F7:F8)</f>
        <v>74.994</v>
      </c>
      <c r="G6" s="368">
        <f>H6/F6</f>
        <v>8.6500000000000004</v>
      </c>
      <c r="H6" s="368">
        <f>SUM(H7:H8)</f>
        <v>648.69810000000007</v>
      </c>
      <c r="I6" s="368">
        <f>SUM(I7:I8)</f>
        <v>74.994</v>
      </c>
      <c r="J6" s="369">
        <v>115.2</v>
      </c>
      <c r="K6" s="560">
        <f>SUM(K7:K8)</f>
        <v>648.69810000000007</v>
      </c>
    </row>
    <row r="7">
      <c r="A7" s="414"/>
      <c r="B7" s="480" t="s">
        <v>790</v>
      </c>
      <c r="C7" s="368"/>
      <c r="D7" s="368"/>
      <c r="E7" s="368">
        <f t="shared" ref="E7:E8" si="70">C7*D7</f>
        <v>0</v>
      </c>
      <c r="F7" s="368"/>
      <c r="G7" s="368"/>
      <c r="H7" s="368">
        <f t="shared" ref="H7:H8" si="71">F7*G7</f>
        <v>0</v>
      </c>
      <c r="I7" s="368"/>
      <c r="J7" s="369"/>
      <c r="K7" s="560">
        <f t="shared" ref="K7:K8" si="72">I7*J7</f>
        <v>0</v>
      </c>
    </row>
    <row r="8">
      <c r="A8" s="414"/>
      <c r="B8" s="483" t="s">
        <v>791</v>
      </c>
      <c r="C8" s="588">
        <v>63.58381</v>
      </c>
      <c r="D8" s="368">
        <v>8.6500000000000004</v>
      </c>
      <c r="E8" s="368">
        <f t="shared" si="70"/>
        <v>549.99995650000005</v>
      </c>
      <c r="F8" s="368">
        <v>74.994</v>
      </c>
      <c r="G8" s="368">
        <v>8.6500000000000004</v>
      </c>
      <c r="H8" s="368">
        <f t="shared" si="71"/>
        <v>648.69810000000007</v>
      </c>
      <c r="I8" s="368">
        <v>74.994</v>
      </c>
      <c r="J8" s="369">
        <v>8.6500000000000004</v>
      </c>
      <c r="K8" s="560">
        <f t="shared" si="72"/>
        <v>648.69810000000007</v>
      </c>
    </row>
    <row r="9" s="360" customFormat="1" ht="28.5">
      <c r="A9" s="472">
        <v>2</v>
      </c>
      <c r="B9" s="589" t="s">
        <v>792</v>
      </c>
      <c r="C9" s="368">
        <f>SUM(C10:C11)</f>
        <v>0</v>
      </c>
      <c r="D9" s="368" t="e">
        <f>E9/C9</f>
        <v>#DIV/0!</v>
      </c>
      <c r="E9" s="368">
        <f>SUM(E10:E11)</f>
        <v>0</v>
      </c>
      <c r="F9" s="368">
        <f>SUM(F10:F11)</f>
        <v>0</v>
      </c>
      <c r="G9" s="368" t="e">
        <f>H9/F9</f>
        <v>#DIV/0!</v>
      </c>
      <c r="H9" s="368">
        <f>SUM(H10:H11)</f>
        <v>0</v>
      </c>
      <c r="I9" s="368">
        <f>SUM(I10:I11)</f>
        <v>0</v>
      </c>
      <c r="J9" s="369" t="e">
        <f>K9/I9</f>
        <v>#DIV/0!</v>
      </c>
      <c r="K9" s="560">
        <f>SUM(K10:K11)</f>
        <v>0</v>
      </c>
    </row>
    <row r="10">
      <c r="A10" s="414"/>
      <c r="B10" s="483" t="s">
        <v>790</v>
      </c>
      <c r="C10" s="368"/>
      <c r="D10" s="368"/>
      <c r="E10" s="368">
        <f t="shared" ref="E10:E11" si="73">C10*D10</f>
        <v>0</v>
      </c>
      <c r="F10" s="368"/>
      <c r="G10" s="368"/>
      <c r="H10" s="368">
        <f t="shared" ref="H10:H11" si="74">F10*G10</f>
        <v>0</v>
      </c>
      <c r="I10" s="368"/>
      <c r="J10" s="369"/>
      <c r="K10" s="560">
        <f t="shared" ref="K10:K11" si="75">I10*J10</f>
        <v>0</v>
      </c>
    </row>
    <row r="11">
      <c r="A11" s="414"/>
      <c r="B11" s="483" t="s">
        <v>791</v>
      </c>
      <c r="C11" s="368"/>
      <c r="D11" s="368"/>
      <c r="E11" s="368">
        <f t="shared" si="73"/>
        <v>0</v>
      </c>
      <c r="F11" s="368"/>
      <c r="G11" s="368"/>
      <c r="H11" s="368">
        <f t="shared" si="74"/>
        <v>0</v>
      </c>
      <c r="I11" s="368"/>
      <c r="J11" s="369"/>
      <c r="K11" s="560">
        <f t="shared" si="75"/>
        <v>0</v>
      </c>
    </row>
    <row r="12" s="360" customFormat="1">
      <c r="A12" s="472">
        <v>3</v>
      </c>
      <c r="B12" s="590" t="s">
        <v>793</v>
      </c>
      <c r="C12" s="368">
        <v>115.2</v>
      </c>
      <c r="D12" s="368">
        <v>500</v>
      </c>
      <c r="E12" s="368">
        <f>SUM(E13:E14)</f>
        <v>57600</v>
      </c>
      <c r="F12" s="368">
        <f>SUM(F13:F14)</f>
        <v>0</v>
      </c>
      <c r="G12" s="368" t="e">
        <f>H12/F12</f>
        <v>#DIV/0!</v>
      </c>
      <c r="H12" s="368">
        <f>SUM(H13:H14)</f>
        <v>0</v>
      </c>
      <c r="I12" s="368">
        <f>SUM(I13:I14)</f>
        <v>0</v>
      </c>
      <c r="J12" s="369" t="e">
        <f>K12/I12</f>
        <v>#DIV/0!</v>
      </c>
      <c r="K12" s="560">
        <f>SUM(K13:K14)</f>
        <v>0</v>
      </c>
    </row>
    <row r="13">
      <c r="A13" s="414"/>
      <c r="B13" s="483" t="s">
        <v>790</v>
      </c>
      <c r="C13" s="368"/>
      <c r="D13" s="368"/>
      <c r="E13" s="368">
        <f t="shared" ref="E13:E14" si="76">C13*D13</f>
        <v>0</v>
      </c>
      <c r="F13" s="368"/>
      <c r="G13" s="368"/>
      <c r="H13" s="368">
        <f t="shared" ref="H13:H14" si="77">F13*G13</f>
        <v>0</v>
      </c>
      <c r="I13" s="368"/>
      <c r="J13" s="369"/>
      <c r="K13" s="560">
        <f t="shared" ref="K13:K14" si="78">I13*J13</f>
        <v>0</v>
      </c>
    </row>
    <row r="14">
      <c r="A14" s="414"/>
      <c r="B14" s="483" t="s">
        <v>791</v>
      </c>
      <c r="C14" s="368">
        <v>115.2</v>
      </c>
      <c r="D14" s="368">
        <v>500</v>
      </c>
      <c r="E14" s="368">
        <f t="shared" si="76"/>
        <v>57600</v>
      </c>
      <c r="F14" s="368"/>
      <c r="G14" s="368"/>
      <c r="H14" s="368">
        <f t="shared" si="77"/>
        <v>0</v>
      </c>
      <c r="I14" s="368"/>
      <c r="J14" s="369"/>
      <c r="K14" s="560">
        <f t="shared" si="78"/>
        <v>0</v>
      </c>
    </row>
    <row r="15" s="360" customFormat="1">
      <c r="A15" s="472">
        <v>4</v>
      </c>
      <c r="B15" s="590" t="s">
        <v>794</v>
      </c>
      <c r="C15" s="368">
        <f>SUM(C16:C17)</f>
        <v>0</v>
      </c>
      <c r="D15" s="368" t="e">
        <f>E15/C15</f>
        <v>#DIV/0!</v>
      </c>
      <c r="E15" s="368">
        <f>SUM(E16:E17)</f>
        <v>0</v>
      </c>
      <c r="F15" s="368">
        <f>SUM(F16:F17)</f>
        <v>0</v>
      </c>
      <c r="G15" s="368" t="e">
        <f>H15/F15</f>
        <v>#DIV/0!</v>
      </c>
      <c r="H15" s="368">
        <f>SUM(H16:H17)</f>
        <v>0</v>
      </c>
      <c r="I15" s="368">
        <f>SUM(I16:I17)</f>
        <v>0</v>
      </c>
      <c r="J15" s="369" t="e">
        <f>K15/I15</f>
        <v>#DIV/0!</v>
      </c>
      <c r="K15" s="560">
        <f>SUM(K16:K17)</f>
        <v>0</v>
      </c>
    </row>
    <row r="16">
      <c r="A16" s="591"/>
      <c r="B16" s="592" t="s">
        <v>790</v>
      </c>
      <c r="C16" s="436"/>
      <c r="D16" s="436"/>
      <c r="E16" s="436">
        <f t="shared" ref="E16:E17" si="79">C16*D16</f>
        <v>0</v>
      </c>
      <c r="F16" s="436"/>
      <c r="G16" s="436"/>
      <c r="H16" s="436">
        <f t="shared" ref="H16:H17" si="80">F16*G16</f>
        <v>0</v>
      </c>
      <c r="I16" s="436"/>
      <c r="J16" s="563"/>
      <c r="K16" s="564">
        <f t="shared" ref="K16:K17" si="81">I16*J16</f>
        <v>0</v>
      </c>
    </row>
    <row r="17" ht="15.75">
      <c r="A17" s="578"/>
      <c r="B17" s="593" t="s">
        <v>791</v>
      </c>
      <c r="C17" s="452"/>
      <c r="D17" s="452"/>
      <c r="E17" s="452">
        <f t="shared" si="79"/>
        <v>0</v>
      </c>
      <c r="F17" s="452"/>
      <c r="G17" s="452"/>
      <c r="H17" s="452">
        <f t="shared" si="80"/>
        <v>0</v>
      </c>
      <c r="I17" s="452"/>
      <c r="J17" s="453"/>
      <c r="K17" s="566">
        <f t="shared" si="81"/>
        <v>0</v>
      </c>
    </row>
  </sheetData>
  <mergeCells count="6">
    <mergeCell ref="A1:K1"/>
    <mergeCell ref="A2:A3"/>
    <mergeCell ref="B2:B3"/>
    <mergeCell ref="C2:E2"/>
    <mergeCell ref="F2:H2"/>
    <mergeCell ref="I2:K2"/>
  </mergeCells>
  <printOptions headings="0" gridLines="0"/>
  <pageMargins left="0.69999999999999996" right="0.69999999999999996" top="0.75" bottom="0.75" header="0.29999999999999999" footer="0.29999999999999999"/>
  <pageSetup paperSize="9" scale="76" fitToWidth="1" fitToHeight="1" pageOrder="downThenOver" orientation="landscape"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G21" activeCellId="0" sqref="G21:G22"/>
    </sheetView>
  </sheetViews>
  <sheetFormatPr defaultRowHeight="14.25"/>
  <cols>
    <col bestFit="1" customWidth="1" min="1" max="1" width="10.42578125"/>
    <col bestFit="1" customWidth="1" min="3" max="3" width="15"/>
    <col bestFit="1" customWidth="1" min="5" max="5" width="10.42578125"/>
    <col bestFit="1" customWidth="1" min="6" max="6" width="9.28515625"/>
    <col bestFit="1" customWidth="1" min="7" max="7" width="15"/>
    <col bestFit="1" customWidth="1" min="9" max="9" width="10.42578125"/>
    <col bestFit="1" customWidth="1" min="11" max="11" width="15"/>
    <col customWidth="1" min="12" max="12" width="10.28515625"/>
    <col customWidth="1" min="13" max="13" width="14.5703125"/>
  </cols>
  <sheetData>
    <row r="1">
      <c r="A1" s="477" t="s">
        <v>795</v>
      </c>
      <c r="B1" s="477"/>
      <c r="C1" s="477"/>
      <c r="D1" s="477"/>
      <c r="E1" s="477"/>
      <c r="F1" s="477"/>
      <c r="G1" s="477"/>
      <c r="H1" s="477"/>
      <c r="I1" s="477"/>
      <c r="J1" s="477"/>
      <c r="K1" s="477"/>
      <c r="L1" s="477"/>
      <c r="M1" s="477"/>
    </row>
    <row r="2" ht="15.75">
      <c r="A2" s="594" t="s">
        <v>599</v>
      </c>
      <c r="B2" s="538"/>
      <c r="C2" s="538"/>
      <c r="D2" s="538"/>
      <c r="E2" s="595"/>
      <c r="F2" s="596" t="s">
        <v>773</v>
      </c>
      <c r="G2" s="538"/>
      <c r="H2" s="538"/>
      <c r="I2" s="595"/>
      <c r="J2" s="596" t="s">
        <v>774</v>
      </c>
      <c r="K2" s="596"/>
      <c r="L2" s="596"/>
      <c r="M2" s="597"/>
    </row>
    <row r="3" ht="15.75">
      <c r="A3" s="598">
        <v>1</v>
      </c>
      <c r="B3" s="599">
        <v>2</v>
      </c>
      <c r="C3" s="599">
        <v>3</v>
      </c>
      <c r="D3" s="599">
        <v>4</v>
      </c>
      <c r="E3" s="600">
        <v>5</v>
      </c>
      <c r="F3" s="599">
        <v>6</v>
      </c>
      <c r="G3" s="599">
        <v>7</v>
      </c>
      <c r="H3" s="599">
        <v>8</v>
      </c>
      <c r="I3" s="600">
        <v>9</v>
      </c>
      <c r="J3" s="599">
        <v>10</v>
      </c>
      <c r="K3" s="599">
        <v>11</v>
      </c>
      <c r="L3" s="599">
        <v>12</v>
      </c>
      <c r="M3" s="600">
        <v>13</v>
      </c>
    </row>
    <row r="4" s="458" customFormat="1">
      <c r="A4" s="570"/>
      <c r="B4" s="583" t="s">
        <v>796</v>
      </c>
      <c r="C4" s="583" t="s">
        <v>797</v>
      </c>
      <c r="D4" s="583" t="s">
        <v>798</v>
      </c>
      <c r="E4" s="559" t="s">
        <v>799</v>
      </c>
      <c r="F4" s="583" t="s">
        <v>796</v>
      </c>
      <c r="G4" s="583" t="s">
        <v>797</v>
      </c>
      <c r="H4" s="583" t="s">
        <v>798</v>
      </c>
      <c r="I4" s="559" t="s">
        <v>799</v>
      </c>
      <c r="J4" s="583" t="s">
        <v>796</v>
      </c>
      <c r="K4" s="583" t="s">
        <v>797</v>
      </c>
      <c r="L4" s="583" t="s">
        <v>798</v>
      </c>
      <c r="M4" s="559" t="s">
        <v>799</v>
      </c>
    </row>
    <row r="5">
      <c r="A5" s="576">
        <v>1</v>
      </c>
      <c r="B5" s="414" t="s">
        <v>800</v>
      </c>
      <c r="C5" s="477">
        <v>1.1000000000000001</v>
      </c>
      <c r="D5" s="476">
        <v>777.67999999999995</v>
      </c>
      <c r="E5" s="601">
        <f t="shared" ref="E5:E16" si="82">C5*D5</f>
        <v>855.44799999999998</v>
      </c>
      <c r="F5" s="414" t="s">
        <v>800</v>
      </c>
      <c r="G5" s="477">
        <v>1.1000000000000001</v>
      </c>
      <c r="H5" s="476">
        <v>777.67999999999995</v>
      </c>
      <c r="I5" s="560">
        <f t="shared" ref="I5:I16" si="83">G5*H5</f>
        <v>855.44799999999998</v>
      </c>
      <c r="J5" s="414" t="s">
        <v>800</v>
      </c>
      <c r="K5" s="414">
        <v>1.1000000000000001</v>
      </c>
      <c r="L5" s="476">
        <v>777.67999999999995</v>
      </c>
      <c r="M5" s="560">
        <f t="shared" ref="M5:M16" si="84">K5*L5</f>
        <v>855.44799999999998</v>
      </c>
    </row>
    <row r="6">
      <c r="A6" s="576">
        <v>2</v>
      </c>
      <c r="B6" s="414" t="s">
        <v>801</v>
      </c>
      <c r="C6" s="477">
        <v>1.1000000000000001</v>
      </c>
      <c r="D6" s="476">
        <v>777.67999999999995</v>
      </c>
      <c r="E6" s="601">
        <f t="shared" si="82"/>
        <v>855.44799999999998</v>
      </c>
      <c r="F6" s="414" t="s">
        <v>801</v>
      </c>
      <c r="G6" s="477">
        <v>1.1000000000000001</v>
      </c>
      <c r="H6" s="476">
        <v>777.67999999999995</v>
      </c>
      <c r="I6" s="560">
        <f t="shared" si="83"/>
        <v>855.44799999999998</v>
      </c>
      <c r="J6" s="414" t="s">
        <v>801</v>
      </c>
      <c r="K6" s="414">
        <v>1.1000000000000001</v>
      </c>
      <c r="L6" s="476">
        <v>777.67999999999995</v>
      </c>
      <c r="M6" s="560">
        <f t="shared" si="84"/>
        <v>855.44799999999998</v>
      </c>
    </row>
    <row r="7">
      <c r="A7" s="576">
        <v>3</v>
      </c>
      <c r="B7" s="414" t="s">
        <v>802</v>
      </c>
      <c r="C7" s="477">
        <v>1.1000000000000001</v>
      </c>
      <c r="D7" s="476">
        <v>777.67999999999995</v>
      </c>
      <c r="E7" s="601">
        <f t="shared" si="82"/>
        <v>855.44799999999998</v>
      </c>
      <c r="F7" s="414" t="s">
        <v>802</v>
      </c>
      <c r="G7" s="477">
        <v>1.1000000000000001</v>
      </c>
      <c r="H7" s="476">
        <v>777.67999999999995</v>
      </c>
      <c r="I7" s="560">
        <f t="shared" si="83"/>
        <v>855.44799999999998</v>
      </c>
      <c r="J7" s="414" t="s">
        <v>802</v>
      </c>
      <c r="K7" s="414">
        <v>1.1000000000000001</v>
      </c>
      <c r="L7" s="476">
        <v>777.67999999999995</v>
      </c>
      <c r="M7" s="560">
        <f t="shared" si="84"/>
        <v>855.44799999999998</v>
      </c>
    </row>
    <row r="8">
      <c r="A8" s="576">
        <v>4</v>
      </c>
      <c r="B8" s="414" t="s">
        <v>803</v>
      </c>
      <c r="C8" s="477">
        <v>1.1000000000000001</v>
      </c>
      <c r="D8" s="476">
        <v>777.67999999999995</v>
      </c>
      <c r="E8" s="601">
        <f t="shared" si="82"/>
        <v>855.44799999999998</v>
      </c>
      <c r="F8" s="414" t="s">
        <v>803</v>
      </c>
      <c r="G8" s="477">
        <v>1.1000000000000001</v>
      </c>
      <c r="H8" s="476">
        <v>777.67999999999995</v>
      </c>
      <c r="I8" s="560">
        <f t="shared" si="83"/>
        <v>855.44799999999998</v>
      </c>
      <c r="J8" s="414" t="s">
        <v>803</v>
      </c>
      <c r="K8" s="414">
        <v>1.1000000000000001</v>
      </c>
      <c r="L8" s="476">
        <v>777.67999999999995</v>
      </c>
      <c r="M8" s="560">
        <f t="shared" si="84"/>
        <v>855.44799999999998</v>
      </c>
    </row>
    <row r="9">
      <c r="A9" s="576">
        <v>5</v>
      </c>
      <c r="B9" s="414" t="s">
        <v>804</v>
      </c>
      <c r="C9" s="477">
        <v>1.1000000000000001</v>
      </c>
      <c r="D9" s="476">
        <v>777.67999999999995</v>
      </c>
      <c r="E9" s="601">
        <f t="shared" si="82"/>
        <v>855.44799999999998</v>
      </c>
      <c r="F9" s="414" t="s">
        <v>804</v>
      </c>
      <c r="G9" s="477">
        <v>1.1000000000000001</v>
      </c>
      <c r="H9" s="476">
        <v>777.67999999999995</v>
      </c>
      <c r="I9" s="560">
        <f t="shared" si="83"/>
        <v>855.44799999999998</v>
      </c>
      <c r="J9" s="414" t="s">
        <v>804</v>
      </c>
      <c r="K9" s="414">
        <v>1.1000000000000001</v>
      </c>
      <c r="L9" s="476">
        <v>777.67999999999995</v>
      </c>
      <c r="M9" s="560">
        <f t="shared" si="84"/>
        <v>855.44799999999998</v>
      </c>
    </row>
    <row r="10">
      <c r="A10" s="576">
        <v>6</v>
      </c>
      <c r="B10" s="414" t="s">
        <v>805</v>
      </c>
      <c r="C10" s="477">
        <v>1.1000000000000001</v>
      </c>
      <c r="D10" s="476">
        <v>777.67999999999995</v>
      </c>
      <c r="E10" s="601">
        <f t="shared" si="82"/>
        <v>855.44799999999998</v>
      </c>
      <c r="F10" s="414" t="s">
        <v>805</v>
      </c>
      <c r="G10" s="477">
        <v>1.1000000000000001</v>
      </c>
      <c r="H10" s="476">
        <v>777.67999999999995</v>
      </c>
      <c r="I10" s="560">
        <f t="shared" si="83"/>
        <v>855.44799999999998</v>
      </c>
      <c r="J10" s="414" t="s">
        <v>805</v>
      </c>
      <c r="K10" s="414">
        <v>1.1000000000000001</v>
      </c>
      <c r="L10" s="476">
        <v>777.67999999999995</v>
      </c>
      <c r="M10" s="560">
        <f t="shared" si="84"/>
        <v>855.44799999999998</v>
      </c>
    </row>
    <row r="11">
      <c r="A11" s="576">
        <v>7</v>
      </c>
      <c r="B11" s="414" t="s">
        <v>806</v>
      </c>
      <c r="C11" s="477">
        <v>1.1000000000000001</v>
      </c>
      <c r="D11" s="476">
        <v>777.67999999999995</v>
      </c>
      <c r="E11" s="601">
        <f t="shared" si="82"/>
        <v>855.44799999999998</v>
      </c>
      <c r="F11" s="414" t="s">
        <v>806</v>
      </c>
      <c r="G11" s="477">
        <v>1.1000000000000001</v>
      </c>
      <c r="H11" s="476">
        <v>777.67999999999995</v>
      </c>
      <c r="I11" s="560">
        <f t="shared" si="83"/>
        <v>855.44799999999998</v>
      </c>
      <c r="J11" s="414" t="s">
        <v>806</v>
      </c>
      <c r="K11" s="414">
        <v>1.1000000000000001</v>
      </c>
      <c r="L11" s="476">
        <v>777.67999999999995</v>
      </c>
      <c r="M11" s="560">
        <f t="shared" si="84"/>
        <v>855.44799999999998</v>
      </c>
    </row>
    <row r="12">
      <c r="A12" s="576">
        <v>8</v>
      </c>
      <c r="B12" s="414" t="s">
        <v>807</v>
      </c>
      <c r="C12" s="477">
        <v>1.1000000000000001</v>
      </c>
      <c r="D12" s="476">
        <v>777.67999999999995</v>
      </c>
      <c r="E12" s="601">
        <f t="shared" si="82"/>
        <v>855.44799999999998</v>
      </c>
      <c r="F12" s="414" t="s">
        <v>807</v>
      </c>
      <c r="G12" s="477">
        <v>1.1000000000000001</v>
      </c>
      <c r="H12" s="476">
        <v>777.67999999999995</v>
      </c>
      <c r="I12" s="560">
        <f t="shared" si="83"/>
        <v>855.44799999999998</v>
      </c>
      <c r="J12" s="414" t="s">
        <v>807</v>
      </c>
      <c r="K12" s="414">
        <v>1.1000000000000001</v>
      </c>
      <c r="L12" s="476">
        <v>777.67999999999995</v>
      </c>
      <c r="M12" s="560">
        <f t="shared" si="84"/>
        <v>855.44799999999998</v>
      </c>
    </row>
    <row r="13">
      <c r="A13" s="576">
        <v>9</v>
      </c>
      <c r="B13" s="414" t="s">
        <v>808</v>
      </c>
      <c r="C13" s="477">
        <v>1.1000000000000001</v>
      </c>
      <c r="D13" s="476">
        <v>777.67999999999995</v>
      </c>
      <c r="E13" s="601">
        <f t="shared" si="82"/>
        <v>855.44799999999998</v>
      </c>
      <c r="F13" s="414" t="s">
        <v>808</v>
      </c>
      <c r="G13" s="477">
        <v>1.1000000000000001</v>
      </c>
      <c r="H13" s="476">
        <v>777.67999999999995</v>
      </c>
      <c r="I13" s="560">
        <f t="shared" si="83"/>
        <v>855.44799999999998</v>
      </c>
      <c r="J13" s="414" t="s">
        <v>808</v>
      </c>
      <c r="K13" s="414">
        <v>1.1000000000000001</v>
      </c>
      <c r="L13" s="476">
        <v>777.67999999999995</v>
      </c>
      <c r="M13" s="560">
        <f t="shared" si="84"/>
        <v>855.44799999999998</v>
      </c>
    </row>
    <row r="14">
      <c r="A14" s="576">
        <v>10</v>
      </c>
      <c r="B14" s="414" t="s">
        <v>809</v>
      </c>
      <c r="C14" s="477">
        <v>1.1000000000000001</v>
      </c>
      <c r="D14" s="476">
        <v>777.67999999999995</v>
      </c>
      <c r="E14" s="601">
        <f t="shared" si="82"/>
        <v>855.44799999999998</v>
      </c>
      <c r="F14" s="414" t="s">
        <v>809</v>
      </c>
      <c r="G14" s="477">
        <v>1.1000000000000001</v>
      </c>
      <c r="H14" s="476">
        <v>777.67999999999995</v>
      </c>
      <c r="I14" s="560">
        <f t="shared" si="83"/>
        <v>855.44799999999998</v>
      </c>
      <c r="J14" s="414" t="s">
        <v>809</v>
      </c>
      <c r="K14" s="414">
        <v>1.1000000000000001</v>
      </c>
      <c r="L14" s="476">
        <v>777.67999999999995</v>
      </c>
      <c r="M14" s="560">
        <f t="shared" si="84"/>
        <v>855.44799999999998</v>
      </c>
    </row>
    <row r="15">
      <c r="A15" s="602">
        <v>11</v>
      </c>
      <c r="B15" s="591" t="s">
        <v>810</v>
      </c>
      <c r="C15" s="477">
        <v>1.1000000000000001</v>
      </c>
      <c r="D15" s="476">
        <v>777.67999999999995</v>
      </c>
      <c r="E15" s="603">
        <f t="shared" si="82"/>
        <v>855.44799999999998</v>
      </c>
      <c r="F15" s="591" t="s">
        <v>810</v>
      </c>
      <c r="G15" s="477">
        <v>1.1000000000000001</v>
      </c>
      <c r="H15" s="476">
        <v>777.67999999999995</v>
      </c>
      <c r="I15" s="564">
        <f t="shared" si="83"/>
        <v>855.44799999999998</v>
      </c>
      <c r="J15" s="591" t="s">
        <v>810</v>
      </c>
      <c r="K15" s="414">
        <v>1.1000000000000001</v>
      </c>
      <c r="L15" s="476">
        <v>777.67999999999995</v>
      </c>
      <c r="M15" s="564">
        <f t="shared" si="84"/>
        <v>855.44799999999998</v>
      </c>
    </row>
    <row r="16" ht="15.75">
      <c r="A16" s="578">
        <v>12</v>
      </c>
      <c r="B16" s="579" t="s">
        <v>811</v>
      </c>
      <c r="C16" s="477">
        <v>1.1000000000000001</v>
      </c>
      <c r="D16" s="476">
        <v>777.67999999999995</v>
      </c>
      <c r="E16" s="604">
        <f t="shared" si="82"/>
        <v>855.44799999999998</v>
      </c>
      <c r="F16" s="579" t="s">
        <v>811</v>
      </c>
      <c r="G16" s="477">
        <v>1.1000000000000001</v>
      </c>
      <c r="H16" s="476">
        <v>777.67999999999995</v>
      </c>
      <c r="I16" s="566">
        <f t="shared" si="83"/>
        <v>855.44799999999998</v>
      </c>
      <c r="J16" s="579" t="s">
        <v>811</v>
      </c>
      <c r="K16" s="414">
        <v>1.1000000000000001</v>
      </c>
      <c r="L16" s="476">
        <v>777.67999999999995</v>
      </c>
      <c r="M16" s="566">
        <f t="shared" si="84"/>
        <v>855.44799999999998</v>
      </c>
    </row>
    <row r="17" ht="15.75">
      <c r="A17" s="605"/>
      <c r="B17" s="606" t="s">
        <v>770</v>
      </c>
      <c r="C17" s="607" t="s">
        <v>332</v>
      </c>
      <c r="D17" s="608" t="s">
        <v>332</v>
      </c>
      <c r="E17" s="609">
        <f>SUM(E5:E16)</f>
        <v>10265.376000000002</v>
      </c>
      <c r="F17" s="606" t="s">
        <v>770</v>
      </c>
      <c r="G17" s="607" t="s">
        <v>332</v>
      </c>
      <c r="H17" s="608" t="s">
        <v>332</v>
      </c>
      <c r="I17" s="609">
        <f>SUM(I5:I16)</f>
        <v>10265.376000000002</v>
      </c>
      <c r="J17" s="606" t="s">
        <v>770</v>
      </c>
      <c r="K17" s="607" t="s">
        <v>332</v>
      </c>
      <c r="L17" s="608" t="s">
        <v>332</v>
      </c>
      <c r="M17" s="609">
        <f>SUM(M5:M16)</f>
        <v>10265.376000000002</v>
      </c>
    </row>
  </sheetData>
  <mergeCells count="4">
    <mergeCell ref="A1:M1"/>
    <mergeCell ref="A2:E2"/>
    <mergeCell ref="F2:I2"/>
    <mergeCell ref="J2:M2"/>
  </mergeCells>
  <printOptions headings="0" gridLines="0"/>
  <pageMargins left="0.70866141732283472" right="0.70866141732283472" top="0.74803149606299213" bottom="0.74803149606299213" header="0.31496062992125984" footer="0.31496062992125984"/>
  <pageSetup paperSize="9" scale="80" fitToWidth="1" fitToHeight="1" pageOrder="downThenOver" orientation="landscape" usePrinterDefaults="1" blackAndWhite="0" draft="0" cellComments="none" useFirstPageNumber="0" errors="displayed" horizontalDpi="600" verticalDpi="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R1" zoomScale="100" workbookViewId="0">
      <selection activeCell="T8" activeCellId="0" sqref="T8"/>
    </sheetView>
  </sheetViews>
  <sheetFormatPr defaultRowHeight="14.25"/>
  <cols>
    <col customWidth="1" min="1" max="1" width="55"/>
    <col bestFit="1" customWidth="1" min="2" max="2" width="13.28515625"/>
    <col customWidth="1" min="3" max="3" width="15.5703125"/>
    <col bestFit="1" customWidth="1" min="4" max="4" width="9.5703125"/>
    <col bestFit="1" customWidth="1" min="5" max="5" width="13.28515625"/>
    <col bestFit="1" customWidth="1" min="6" max="6" width="15.5703125"/>
    <col bestFit="1" customWidth="1" min="7" max="7" width="10.42578125"/>
    <col bestFit="1" customWidth="1" min="8" max="8" width="13.28515625"/>
    <col bestFit="1" customWidth="1" min="9" max="9" width="15.5703125"/>
    <col customWidth="1" min="11" max="11" width="12.42578125"/>
    <col customWidth="1" min="12" max="12" width="13.85546875"/>
    <col customWidth="1" min="13" max="13" width="12"/>
    <col customWidth="1" min="15" max="15" width="16.140625"/>
    <col customWidth="1" min="16" max="16" width="14.5703125"/>
    <col customWidth="1" min="18" max="18" width="16"/>
    <col customWidth="1" min="19" max="19" width="13.5703125"/>
    <col bestFit="1" customWidth="1" min="21" max="21" width="10.85546875"/>
    <col customWidth="1" min="22" max="23" width="13.7109375"/>
    <col customWidth="1" min="25" max="25" width="15.5703125"/>
    <col customWidth="1" min="26" max="26" width="12.85546875"/>
    <col customWidth="1" min="28" max="28" width="13.7109375"/>
    <col customWidth="1" min="29" max="29" width="12.42578125"/>
    <col customWidth="1" min="31" max="31" width="11.7109375"/>
  </cols>
  <sheetData>
    <row r="1">
      <c r="A1" s="477" t="s">
        <v>812</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row>
    <row r="2" ht="15.75">
      <c r="A2" s="542" t="s">
        <v>762</v>
      </c>
      <c r="B2" s="610" t="s">
        <v>813</v>
      </c>
      <c r="C2" s="596"/>
      <c r="D2" s="596"/>
      <c r="E2" s="596"/>
      <c r="F2" s="596"/>
      <c r="G2" s="596"/>
      <c r="H2" s="596"/>
      <c r="I2" s="596"/>
      <c r="J2" s="596"/>
      <c r="K2" s="597"/>
      <c r="L2" s="611" t="s">
        <v>814</v>
      </c>
      <c r="M2" s="611"/>
      <c r="N2" s="611"/>
      <c r="O2" s="611"/>
      <c r="P2" s="611"/>
      <c r="Q2" s="611"/>
      <c r="R2" s="611"/>
      <c r="S2" s="611"/>
      <c r="T2" s="611"/>
      <c r="U2" s="612"/>
      <c r="V2" s="611" t="s">
        <v>774</v>
      </c>
      <c r="W2" s="611"/>
      <c r="X2" s="611"/>
      <c r="Y2" s="611"/>
      <c r="Z2" s="611"/>
      <c r="AA2" s="611"/>
      <c r="AB2" s="611"/>
      <c r="AC2" s="611"/>
      <c r="AD2" s="611"/>
      <c r="AE2" s="612"/>
    </row>
    <row r="3">
      <c r="A3" s="542"/>
      <c r="B3" s="477" t="s">
        <v>765</v>
      </c>
      <c r="C3" s="477"/>
      <c r="D3" s="477"/>
      <c r="E3" s="477"/>
      <c r="F3" s="477"/>
      <c r="G3" s="477"/>
      <c r="H3" s="477"/>
      <c r="I3" s="477"/>
      <c r="J3" s="550"/>
      <c r="K3" s="567" t="s">
        <v>766</v>
      </c>
      <c r="L3" s="477" t="s">
        <v>765</v>
      </c>
      <c r="M3" s="477"/>
      <c r="N3" s="477"/>
      <c r="O3" s="477"/>
      <c r="P3" s="477"/>
      <c r="Q3" s="477"/>
      <c r="R3" s="477"/>
      <c r="S3" s="477"/>
      <c r="T3" s="550"/>
      <c r="U3" s="567" t="s">
        <v>766</v>
      </c>
      <c r="V3" s="477" t="s">
        <v>765</v>
      </c>
      <c r="W3" s="477"/>
      <c r="X3" s="477"/>
      <c r="Y3" s="477"/>
      <c r="Z3" s="477"/>
      <c r="AA3" s="477"/>
      <c r="AB3" s="477"/>
      <c r="AC3" s="477"/>
      <c r="AD3" s="550"/>
      <c r="AE3" s="567" t="s">
        <v>766</v>
      </c>
    </row>
    <row r="4">
      <c r="A4" s="542"/>
      <c r="B4" s="414" t="s">
        <v>603</v>
      </c>
      <c r="C4" s="414"/>
      <c r="D4" s="414"/>
      <c r="E4" s="477" t="s">
        <v>767</v>
      </c>
      <c r="F4" s="477"/>
      <c r="G4" s="477"/>
      <c r="H4" s="477"/>
      <c r="I4" s="477"/>
      <c r="J4" s="550"/>
      <c r="K4" s="568"/>
      <c r="L4" s="414" t="s">
        <v>603</v>
      </c>
      <c r="M4" s="414"/>
      <c r="N4" s="414"/>
      <c r="O4" s="477" t="s">
        <v>767</v>
      </c>
      <c r="P4" s="477"/>
      <c r="Q4" s="477"/>
      <c r="R4" s="477"/>
      <c r="S4" s="477"/>
      <c r="T4" s="550"/>
      <c r="U4" s="568"/>
      <c r="V4" s="414" t="s">
        <v>603</v>
      </c>
      <c r="W4" s="414"/>
      <c r="X4" s="414"/>
      <c r="Y4" s="477" t="s">
        <v>767</v>
      </c>
      <c r="Z4" s="477"/>
      <c r="AA4" s="477"/>
      <c r="AB4" s="477"/>
      <c r="AC4" s="477"/>
      <c r="AD4" s="550"/>
      <c r="AE4" s="568"/>
    </row>
    <row r="5">
      <c r="A5" s="542"/>
      <c r="B5" s="414"/>
      <c r="C5" s="414"/>
      <c r="D5" s="414"/>
      <c r="E5" s="477" t="s">
        <v>607</v>
      </c>
      <c r="F5" s="477"/>
      <c r="G5" s="477"/>
      <c r="H5" s="477" t="s">
        <v>608</v>
      </c>
      <c r="I5" s="477"/>
      <c r="J5" s="550"/>
      <c r="K5" s="568"/>
      <c r="L5" s="414"/>
      <c r="M5" s="414"/>
      <c r="N5" s="414"/>
      <c r="O5" s="477" t="s">
        <v>607</v>
      </c>
      <c r="P5" s="477"/>
      <c r="Q5" s="477"/>
      <c r="R5" s="477" t="s">
        <v>608</v>
      </c>
      <c r="S5" s="477"/>
      <c r="T5" s="550"/>
      <c r="U5" s="568"/>
      <c r="V5" s="414"/>
      <c r="W5" s="414"/>
      <c r="X5" s="414"/>
      <c r="Y5" s="477" t="s">
        <v>607</v>
      </c>
      <c r="Z5" s="477"/>
      <c r="AA5" s="477"/>
      <c r="AB5" s="477" t="s">
        <v>608</v>
      </c>
      <c r="AC5" s="477"/>
      <c r="AD5" s="550"/>
      <c r="AE5" s="568"/>
    </row>
    <row r="6" ht="28.5">
      <c r="A6" s="557"/>
      <c r="B6" s="377" t="s">
        <v>775</v>
      </c>
      <c r="C6" s="377" t="s">
        <v>769</v>
      </c>
      <c r="D6" s="414" t="s">
        <v>770</v>
      </c>
      <c r="E6" s="377" t="s">
        <v>775</v>
      </c>
      <c r="F6" s="377" t="s">
        <v>769</v>
      </c>
      <c r="G6" s="414" t="s">
        <v>770</v>
      </c>
      <c r="H6" s="377" t="s">
        <v>775</v>
      </c>
      <c r="I6" s="377" t="s">
        <v>769</v>
      </c>
      <c r="J6" s="558" t="s">
        <v>770</v>
      </c>
      <c r="K6" s="568"/>
      <c r="L6" s="377" t="s">
        <v>775</v>
      </c>
      <c r="M6" s="377" t="s">
        <v>769</v>
      </c>
      <c r="N6" s="414" t="s">
        <v>770</v>
      </c>
      <c r="O6" s="377" t="s">
        <v>775</v>
      </c>
      <c r="P6" s="377" t="s">
        <v>769</v>
      </c>
      <c r="Q6" s="414" t="s">
        <v>770</v>
      </c>
      <c r="R6" s="377" t="s">
        <v>775</v>
      </c>
      <c r="S6" s="377" t="s">
        <v>769</v>
      </c>
      <c r="T6" s="558" t="s">
        <v>770</v>
      </c>
      <c r="U6" s="568"/>
      <c r="V6" s="377" t="s">
        <v>775</v>
      </c>
      <c r="W6" s="377" t="s">
        <v>769</v>
      </c>
      <c r="X6" s="414" t="s">
        <v>770</v>
      </c>
      <c r="Y6" s="377" t="s">
        <v>775</v>
      </c>
      <c r="Z6" s="377" t="s">
        <v>769</v>
      </c>
      <c r="AA6" s="414" t="s">
        <v>770</v>
      </c>
      <c r="AB6" s="377" t="s">
        <v>775</v>
      </c>
      <c r="AC6" s="377" t="s">
        <v>769</v>
      </c>
      <c r="AD6" s="558" t="s">
        <v>770</v>
      </c>
      <c r="AE6" s="568"/>
    </row>
    <row r="7">
      <c r="A7" s="613" t="s">
        <v>815</v>
      </c>
      <c r="B7" s="368"/>
      <c r="C7" s="368"/>
      <c r="D7" s="368">
        <f>SUM(D8:D13)</f>
        <v>0</v>
      </c>
      <c r="E7" s="368"/>
      <c r="F7" s="368"/>
      <c r="G7" s="368">
        <f>SUM(G8:G13)</f>
        <v>0</v>
      </c>
      <c r="H7" s="368"/>
      <c r="I7" s="368"/>
      <c r="J7" s="369">
        <f>SUM(J8:J13)</f>
        <v>32000</v>
      </c>
      <c r="K7" s="560">
        <f t="shared" ref="K7:K13" si="85">D7+G7+J7</f>
        <v>32000</v>
      </c>
      <c r="L7" s="368"/>
      <c r="M7" s="368"/>
      <c r="N7" s="368">
        <f>SUM(N8:N13)</f>
        <v>0</v>
      </c>
      <c r="O7" s="368"/>
      <c r="P7" s="368"/>
      <c r="Q7" s="368">
        <f>SUM(Q8:Q13)</f>
        <v>0</v>
      </c>
      <c r="R7" s="368"/>
      <c r="S7" s="368"/>
      <c r="T7" s="369">
        <f>SUM(T8:T13)</f>
        <v>32000</v>
      </c>
      <c r="U7" s="560">
        <f t="shared" ref="U7:U13" si="86">N7+Q7+T7</f>
        <v>32000</v>
      </c>
      <c r="V7" s="368"/>
      <c r="W7" s="368"/>
      <c r="X7" s="368">
        <f>SUM(X8:X13)</f>
        <v>0</v>
      </c>
      <c r="Y7" s="368"/>
      <c r="Z7" s="368"/>
      <c r="AA7" s="368">
        <f>SUM(AA8:AA13)</f>
        <v>0</v>
      </c>
      <c r="AB7" s="368"/>
      <c r="AC7" s="368"/>
      <c r="AD7" s="369">
        <f>SUM(AD8:AD13)</f>
        <v>320000</v>
      </c>
      <c r="AE7" s="560">
        <f t="shared" ref="AE7:AE13" si="87">X7+AA7+AD7</f>
        <v>320000</v>
      </c>
    </row>
    <row r="8">
      <c r="A8" s="569" t="s">
        <v>816</v>
      </c>
      <c r="B8" s="368"/>
      <c r="C8" s="368"/>
      <c r="D8" s="368">
        <f t="shared" ref="D8:D13" si="88">B8*C8</f>
        <v>0</v>
      </c>
      <c r="E8" s="368"/>
      <c r="F8" s="368"/>
      <c r="G8" s="368">
        <f t="shared" ref="G8:G13" si="89">E8*F8</f>
        <v>0</v>
      </c>
      <c r="H8" s="368">
        <v>4</v>
      </c>
      <c r="I8" s="368">
        <v>8000</v>
      </c>
      <c r="J8" s="369">
        <f t="shared" ref="J8:J13" si="90">H8*I8</f>
        <v>32000</v>
      </c>
      <c r="K8" s="560">
        <f t="shared" si="85"/>
        <v>32000</v>
      </c>
      <c r="L8" s="368"/>
      <c r="M8" s="368"/>
      <c r="N8" s="368">
        <f t="shared" ref="N8:N13" si="91">L8*M8</f>
        <v>0</v>
      </c>
      <c r="O8" s="368"/>
      <c r="P8" s="368"/>
      <c r="Q8" s="368">
        <f t="shared" ref="Q8:Q13" si="92">O8*P8</f>
        <v>0</v>
      </c>
      <c r="R8" s="368">
        <v>4</v>
      </c>
      <c r="S8" s="368">
        <v>8000</v>
      </c>
      <c r="T8" s="369">
        <f t="shared" ref="T8:T13" si="93">R8*S8</f>
        <v>32000</v>
      </c>
      <c r="U8" s="560">
        <f t="shared" si="86"/>
        <v>32000</v>
      </c>
      <c r="V8" s="368"/>
      <c r="W8" s="368"/>
      <c r="X8" s="368">
        <f t="shared" ref="X8:X13" si="94">V8*W8</f>
        <v>0</v>
      </c>
      <c r="Y8" s="368"/>
      <c r="Z8" s="368"/>
      <c r="AA8" s="368">
        <f t="shared" ref="AA8:AA13" si="95">Y8*Z8</f>
        <v>0</v>
      </c>
      <c r="AB8" s="368">
        <v>4</v>
      </c>
      <c r="AC8" s="368">
        <v>80000</v>
      </c>
      <c r="AD8" s="369">
        <f t="shared" ref="AD8:AD13" si="96">AB8*AC8</f>
        <v>320000</v>
      </c>
      <c r="AE8" s="560">
        <f t="shared" si="87"/>
        <v>320000</v>
      </c>
    </row>
    <row r="9">
      <c r="A9" s="417"/>
      <c r="B9" s="368"/>
      <c r="C9" s="368"/>
      <c r="D9" s="368">
        <f t="shared" si="88"/>
        <v>0</v>
      </c>
      <c r="E9" s="368"/>
      <c r="F9" s="368"/>
      <c r="G9" s="368">
        <f t="shared" si="89"/>
        <v>0</v>
      </c>
      <c r="H9" s="368"/>
      <c r="I9" s="368"/>
      <c r="J9" s="369">
        <f t="shared" si="90"/>
        <v>0</v>
      </c>
      <c r="K9" s="560">
        <f t="shared" si="85"/>
        <v>0</v>
      </c>
      <c r="L9" s="368"/>
      <c r="M9" s="368"/>
      <c r="N9" s="368">
        <f t="shared" si="91"/>
        <v>0</v>
      </c>
      <c r="O9" s="368"/>
      <c r="P9" s="368"/>
      <c r="Q9" s="368">
        <f t="shared" si="92"/>
        <v>0</v>
      </c>
      <c r="R9" s="368"/>
      <c r="S9" s="368"/>
      <c r="T9" s="369">
        <f t="shared" si="93"/>
        <v>0</v>
      </c>
      <c r="U9" s="560">
        <f t="shared" si="86"/>
        <v>0</v>
      </c>
      <c r="V9" s="368"/>
      <c r="W9" s="368"/>
      <c r="X9" s="368">
        <f t="shared" si="94"/>
        <v>0</v>
      </c>
      <c r="Y9" s="368"/>
      <c r="Z9" s="368"/>
      <c r="AA9" s="368">
        <f t="shared" si="95"/>
        <v>0</v>
      </c>
      <c r="AB9" s="368"/>
      <c r="AC9" s="368"/>
      <c r="AD9" s="369">
        <f t="shared" si="96"/>
        <v>0</v>
      </c>
      <c r="AE9" s="560">
        <f t="shared" si="87"/>
        <v>0</v>
      </c>
    </row>
    <row r="10">
      <c r="A10" s="569"/>
      <c r="B10" s="368"/>
      <c r="C10" s="368"/>
      <c r="D10" s="368">
        <f t="shared" si="88"/>
        <v>0</v>
      </c>
      <c r="E10" s="368"/>
      <c r="F10" s="368"/>
      <c r="G10" s="368">
        <f t="shared" si="89"/>
        <v>0</v>
      </c>
      <c r="H10" s="368"/>
      <c r="I10" s="368"/>
      <c r="J10" s="369">
        <f t="shared" si="90"/>
        <v>0</v>
      </c>
      <c r="K10" s="560">
        <f t="shared" si="85"/>
        <v>0</v>
      </c>
      <c r="L10" s="368"/>
      <c r="M10" s="368"/>
      <c r="N10" s="368">
        <f t="shared" si="91"/>
        <v>0</v>
      </c>
      <c r="O10" s="368"/>
      <c r="P10" s="368"/>
      <c r="Q10" s="368">
        <f t="shared" si="92"/>
        <v>0</v>
      </c>
      <c r="R10" s="368"/>
      <c r="S10" s="368"/>
      <c r="T10" s="369">
        <f t="shared" si="93"/>
        <v>0</v>
      </c>
      <c r="U10" s="560">
        <f t="shared" si="86"/>
        <v>0</v>
      </c>
      <c r="V10" s="368"/>
      <c r="W10" s="368"/>
      <c r="X10" s="368">
        <f t="shared" si="94"/>
        <v>0</v>
      </c>
      <c r="Y10" s="368"/>
      <c r="Z10" s="368"/>
      <c r="AA10" s="368">
        <f t="shared" si="95"/>
        <v>0</v>
      </c>
      <c r="AB10" s="368"/>
      <c r="AC10" s="368"/>
      <c r="AD10" s="369">
        <f t="shared" si="96"/>
        <v>0</v>
      </c>
      <c r="AE10" s="560">
        <f t="shared" si="87"/>
        <v>0</v>
      </c>
    </row>
    <row r="11">
      <c r="A11" s="569"/>
      <c r="B11" s="368"/>
      <c r="C11" s="368"/>
      <c r="D11" s="368">
        <f t="shared" si="88"/>
        <v>0</v>
      </c>
      <c r="E11" s="368"/>
      <c r="F11" s="368"/>
      <c r="G11" s="368">
        <f t="shared" si="89"/>
        <v>0</v>
      </c>
      <c r="H11" s="368"/>
      <c r="I11" s="368"/>
      <c r="J11" s="369">
        <f t="shared" si="90"/>
        <v>0</v>
      </c>
      <c r="K11" s="560">
        <f t="shared" si="85"/>
        <v>0</v>
      </c>
      <c r="L11" s="368"/>
      <c r="M11" s="368"/>
      <c r="N11" s="368">
        <f t="shared" si="91"/>
        <v>0</v>
      </c>
      <c r="O11" s="368"/>
      <c r="P11" s="368"/>
      <c r="Q11" s="368">
        <f t="shared" si="92"/>
        <v>0</v>
      </c>
      <c r="R11" s="368"/>
      <c r="S11" s="368"/>
      <c r="T11" s="369">
        <f t="shared" si="93"/>
        <v>0</v>
      </c>
      <c r="U11" s="560">
        <f t="shared" si="86"/>
        <v>0</v>
      </c>
      <c r="V11" s="368"/>
      <c r="W11" s="368"/>
      <c r="X11" s="368">
        <f t="shared" si="94"/>
        <v>0</v>
      </c>
      <c r="Y11" s="368"/>
      <c r="Z11" s="368"/>
      <c r="AA11" s="368">
        <f t="shared" si="95"/>
        <v>0</v>
      </c>
      <c r="AB11" s="368"/>
      <c r="AC11" s="368"/>
      <c r="AD11" s="369">
        <f t="shared" si="96"/>
        <v>0</v>
      </c>
      <c r="AE11" s="560">
        <f t="shared" si="87"/>
        <v>0</v>
      </c>
    </row>
    <row r="12">
      <c r="A12" s="614"/>
      <c r="B12" s="436"/>
      <c r="C12" s="436"/>
      <c r="D12" s="436">
        <f t="shared" si="88"/>
        <v>0</v>
      </c>
      <c r="E12" s="436"/>
      <c r="F12" s="436"/>
      <c r="G12" s="436">
        <f t="shared" si="89"/>
        <v>0</v>
      </c>
      <c r="H12" s="436"/>
      <c r="I12" s="436"/>
      <c r="J12" s="563">
        <f t="shared" si="90"/>
        <v>0</v>
      </c>
      <c r="K12" s="564">
        <f t="shared" si="85"/>
        <v>0</v>
      </c>
      <c r="L12" s="436"/>
      <c r="M12" s="436"/>
      <c r="N12" s="436">
        <f t="shared" si="91"/>
        <v>0</v>
      </c>
      <c r="O12" s="436"/>
      <c r="P12" s="436"/>
      <c r="Q12" s="436">
        <f t="shared" si="92"/>
        <v>0</v>
      </c>
      <c r="R12" s="436"/>
      <c r="S12" s="436"/>
      <c r="T12" s="563">
        <f t="shared" si="93"/>
        <v>0</v>
      </c>
      <c r="U12" s="564">
        <f t="shared" si="86"/>
        <v>0</v>
      </c>
      <c r="V12" s="436"/>
      <c r="W12" s="436"/>
      <c r="X12" s="436">
        <f t="shared" si="94"/>
        <v>0</v>
      </c>
      <c r="Y12" s="436"/>
      <c r="Z12" s="436"/>
      <c r="AA12" s="436">
        <f t="shared" si="95"/>
        <v>0</v>
      </c>
      <c r="AB12" s="436"/>
      <c r="AC12" s="436"/>
      <c r="AD12" s="563">
        <f t="shared" si="96"/>
        <v>0</v>
      </c>
      <c r="AE12" s="564">
        <f t="shared" si="87"/>
        <v>0</v>
      </c>
    </row>
    <row r="13" ht="15.75">
      <c r="A13" s="615"/>
      <c r="B13" s="579"/>
      <c r="C13" s="579"/>
      <c r="D13" s="452">
        <f t="shared" si="88"/>
        <v>0</v>
      </c>
      <c r="E13" s="579"/>
      <c r="F13" s="579"/>
      <c r="G13" s="452">
        <f t="shared" si="89"/>
        <v>0</v>
      </c>
      <c r="H13" s="452"/>
      <c r="I13" s="579"/>
      <c r="J13" s="453">
        <f t="shared" si="90"/>
        <v>0</v>
      </c>
      <c r="K13" s="566">
        <f t="shared" si="85"/>
        <v>0</v>
      </c>
      <c r="L13" s="579"/>
      <c r="M13" s="579"/>
      <c r="N13" s="452">
        <f t="shared" si="91"/>
        <v>0</v>
      </c>
      <c r="O13" s="579"/>
      <c r="P13" s="579"/>
      <c r="Q13" s="452">
        <f t="shared" si="92"/>
        <v>0</v>
      </c>
      <c r="R13" s="579"/>
      <c r="S13" s="579"/>
      <c r="T13" s="453">
        <f t="shared" si="93"/>
        <v>0</v>
      </c>
      <c r="U13" s="566">
        <f t="shared" si="86"/>
        <v>0</v>
      </c>
      <c r="V13" s="579"/>
      <c r="W13" s="579"/>
      <c r="X13" s="452">
        <f t="shared" si="94"/>
        <v>0</v>
      </c>
      <c r="Y13" s="579"/>
      <c r="Z13" s="579"/>
      <c r="AA13" s="452">
        <f t="shared" si="95"/>
        <v>0</v>
      </c>
      <c r="AB13" s="579"/>
      <c r="AC13" s="579"/>
      <c r="AD13" s="453">
        <f t="shared" si="96"/>
        <v>0</v>
      </c>
      <c r="AE13" s="566">
        <f t="shared" si="87"/>
        <v>0</v>
      </c>
    </row>
  </sheetData>
  <mergeCells count="23">
    <mergeCell ref="A1:AE1"/>
    <mergeCell ref="A2:A6"/>
    <mergeCell ref="B2:K2"/>
    <mergeCell ref="L2:U2"/>
    <mergeCell ref="V2:AE2"/>
    <mergeCell ref="B3:J3"/>
    <mergeCell ref="K3:K6"/>
    <mergeCell ref="L3:T3"/>
    <mergeCell ref="U3:U6"/>
    <mergeCell ref="V3:AD3"/>
    <mergeCell ref="AE3:AE6"/>
    <mergeCell ref="B4:D5"/>
    <mergeCell ref="E4:J4"/>
    <mergeCell ref="L4:N5"/>
    <mergeCell ref="O4:T4"/>
    <mergeCell ref="V4:X5"/>
    <mergeCell ref="Y4:AD4"/>
    <mergeCell ref="E5:G5"/>
    <mergeCell ref="H5:J5"/>
    <mergeCell ref="O5:Q5"/>
    <mergeCell ref="R5:T5"/>
    <mergeCell ref="Y5:AA5"/>
    <mergeCell ref="AB5:AD5"/>
  </mergeCells>
  <printOptions headings="0" gridLines="0"/>
  <pageMargins left="0.70866141732283472" right="0.70866141732283472" top="0.74803149606299213" bottom="0.74803149606299213" header="0.31496062992125984" footer="0.31496062992125984"/>
  <pageSetup paperSize="9" scale="60" fitToWidth="1" fitToHeight="1" pageOrder="downThenOver" orientation="landscape" usePrinterDefaults="1" blackAndWhite="0" draft="0" cellComments="none" useFirstPageNumber="0" errors="displayed" horizontalDpi="600" verticalDpi="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J9" activeCellId="0" sqref="J9"/>
    </sheetView>
  </sheetViews>
  <sheetFormatPr defaultRowHeight="14.25"/>
  <cols>
    <col customWidth="1" min="1" max="1" width="55"/>
    <col bestFit="1" customWidth="1" min="2" max="2" width="13.28515625"/>
    <col customWidth="1" min="3" max="3" width="11.5703125"/>
    <col customWidth="1" min="4" max="4" width="8.42578125"/>
    <col bestFit="1" customWidth="1" min="5" max="5" width="13.28515625"/>
    <col customWidth="1" min="6" max="6" width="11"/>
    <col bestFit="1" customWidth="1" min="7" max="7" width="10.42578125"/>
    <col bestFit="1" customWidth="1" min="8" max="8" width="13.28515625"/>
    <col customWidth="1" min="9" max="9" width="10.85546875"/>
    <col customWidth="1" min="10" max="10" width="10.140625"/>
    <col customWidth="1" min="11" max="11" width="12.42578125"/>
    <col customWidth="1" min="12" max="12" width="13.85546875"/>
    <col customWidth="1" min="13" max="13" width="12"/>
    <col customWidth="1" min="14" max="14" width="9.85546875"/>
    <col customWidth="1" min="15" max="15" width="12.7109375"/>
    <col customWidth="1" min="16" max="16" width="12.140625"/>
    <col customWidth="1" min="18" max="18" width="16"/>
    <col customWidth="1" min="19" max="19" width="13.5703125"/>
    <col bestFit="1" customWidth="1" min="21" max="21" width="10.85546875"/>
    <col customWidth="1" min="22" max="23" width="13.7109375"/>
    <col customWidth="1" min="24" max="24" width="10.7109375"/>
    <col customWidth="1" min="25" max="25" width="15.5703125"/>
    <col customWidth="1" min="26" max="26" width="12.85546875"/>
    <col customWidth="1" min="28" max="28" width="13.7109375"/>
    <col customWidth="1" min="29" max="29" width="12.42578125"/>
    <col customWidth="1" min="31" max="31" width="11.7109375"/>
  </cols>
  <sheetData>
    <row r="1">
      <c r="A1" s="477" t="s">
        <v>812</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row>
    <row r="2" ht="15.75">
      <c r="A2" s="542" t="s">
        <v>762</v>
      </c>
      <c r="B2" s="610" t="s">
        <v>599</v>
      </c>
      <c r="C2" s="596"/>
      <c r="D2" s="596"/>
      <c r="E2" s="596"/>
      <c r="F2" s="596"/>
      <c r="G2" s="596"/>
      <c r="H2" s="596"/>
      <c r="I2" s="596"/>
      <c r="J2" s="596"/>
      <c r="K2" s="597"/>
      <c r="L2" s="611" t="s">
        <v>814</v>
      </c>
      <c r="M2" s="611"/>
      <c r="N2" s="611"/>
      <c r="O2" s="611"/>
      <c r="P2" s="611"/>
      <c r="Q2" s="611"/>
      <c r="R2" s="611"/>
      <c r="S2" s="611"/>
      <c r="T2" s="611"/>
      <c r="U2" s="612"/>
      <c r="V2" s="611" t="s">
        <v>774</v>
      </c>
      <c r="W2" s="611"/>
      <c r="X2" s="611"/>
      <c r="Y2" s="611"/>
      <c r="Z2" s="611"/>
      <c r="AA2" s="611"/>
      <c r="AB2" s="611"/>
      <c r="AC2" s="611"/>
      <c r="AD2" s="611"/>
      <c r="AE2" s="612"/>
    </row>
    <row r="3">
      <c r="A3" s="542"/>
      <c r="B3" s="477" t="s">
        <v>765</v>
      </c>
      <c r="C3" s="477"/>
      <c r="D3" s="477"/>
      <c r="E3" s="477"/>
      <c r="F3" s="477"/>
      <c r="G3" s="477"/>
      <c r="H3" s="477"/>
      <c r="I3" s="477"/>
      <c r="J3" s="550"/>
      <c r="K3" s="567" t="s">
        <v>766</v>
      </c>
      <c r="L3" s="477" t="s">
        <v>765</v>
      </c>
      <c r="M3" s="477"/>
      <c r="N3" s="477"/>
      <c r="O3" s="477"/>
      <c r="P3" s="477"/>
      <c r="Q3" s="477"/>
      <c r="R3" s="477"/>
      <c r="S3" s="477"/>
      <c r="T3" s="550"/>
      <c r="U3" s="567" t="s">
        <v>766</v>
      </c>
      <c r="V3" s="477" t="s">
        <v>765</v>
      </c>
      <c r="W3" s="477"/>
      <c r="X3" s="477"/>
      <c r="Y3" s="477"/>
      <c r="Z3" s="477"/>
      <c r="AA3" s="477"/>
      <c r="AB3" s="477"/>
      <c r="AC3" s="477"/>
      <c r="AD3" s="550"/>
      <c r="AE3" s="567" t="s">
        <v>766</v>
      </c>
    </row>
    <row r="4">
      <c r="A4" s="542"/>
      <c r="B4" s="414" t="s">
        <v>603</v>
      </c>
      <c r="C4" s="414"/>
      <c r="D4" s="414"/>
      <c r="E4" s="477" t="s">
        <v>767</v>
      </c>
      <c r="F4" s="477"/>
      <c r="G4" s="477"/>
      <c r="H4" s="477"/>
      <c r="I4" s="477"/>
      <c r="J4" s="550"/>
      <c r="K4" s="568"/>
      <c r="L4" s="414" t="s">
        <v>603</v>
      </c>
      <c r="M4" s="414"/>
      <c r="N4" s="414"/>
      <c r="O4" s="477" t="s">
        <v>767</v>
      </c>
      <c r="P4" s="477"/>
      <c r="Q4" s="477"/>
      <c r="R4" s="477"/>
      <c r="S4" s="477"/>
      <c r="T4" s="550"/>
      <c r="U4" s="568"/>
      <c r="V4" s="414" t="s">
        <v>603</v>
      </c>
      <c r="W4" s="414"/>
      <c r="X4" s="414"/>
      <c r="Y4" s="477" t="s">
        <v>767</v>
      </c>
      <c r="Z4" s="477"/>
      <c r="AA4" s="477"/>
      <c r="AB4" s="477"/>
      <c r="AC4" s="477"/>
      <c r="AD4" s="550"/>
      <c r="AE4" s="568"/>
    </row>
    <row r="5">
      <c r="A5" s="542"/>
      <c r="B5" s="414"/>
      <c r="C5" s="414"/>
      <c r="D5" s="414"/>
      <c r="E5" s="477" t="s">
        <v>607</v>
      </c>
      <c r="F5" s="477"/>
      <c r="G5" s="477"/>
      <c r="H5" s="477" t="s">
        <v>608</v>
      </c>
      <c r="I5" s="477"/>
      <c r="J5" s="550"/>
      <c r="K5" s="568"/>
      <c r="L5" s="414"/>
      <c r="M5" s="414"/>
      <c r="N5" s="414"/>
      <c r="O5" s="477" t="s">
        <v>607</v>
      </c>
      <c r="P5" s="477"/>
      <c r="Q5" s="477"/>
      <c r="R5" s="477" t="s">
        <v>608</v>
      </c>
      <c r="S5" s="477"/>
      <c r="T5" s="550"/>
      <c r="U5" s="568"/>
      <c r="V5" s="414"/>
      <c r="W5" s="414"/>
      <c r="X5" s="414"/>
      <c r="Y5" s="477" t="s">
        <v>607</v>
      </c>
      <c r="Z5" s="477"/>
      <c r="AA5" s="477"/>
      <c r="AB5" s="477" t="s">
        <v>608</v>
      </c>
      <c r="AC5" s="477"/>
      <c r="AD5" s="550"/>
      <c r="AE5" s="568"/>
    </row>
    <row r="6" ht="28.5">
      <c r="A6" s="557"/>
      <c r="B6" s="377" t="s">
        <v>775</v>
      </c>
      <c r="C6" s="377" t="s">
        <v>769</v>
      </c>
      <c r="D6" s="414" t="s">
        <v>770</v>
      </c>
      <c r="E6" s="377" t="s">
        <v>775</v>
      </c>
      <c r="F6" s="377" t="s">
        <v>769</v>
      </c>
      <c r="G6" s="414" t="s">
        <v>770</v>
      </c>
      <c r="H6" s="377" t="s">
        <v>775</v>
      </c>
      <c r="I6" s="377" t="s">
        <v>769</v>
      </c>
      <c r="J6" s="558" t="s">
        <v>770</v>
      </c>
      <c r="K6" s="568"/>
      <c r="L6" s="377" t="s">
        <v>775</v>
      </c>
      <c r="M6" s="377" t="s">
        <v>769</v>
      </c>
      <c r="N6" s="414" t="s">
        <v>770</v>
      </c>
      <c r="O6" s="377" t="s">
        <v>775</v>
      </c>
      <c r="P6" s="377" t="s">
        <v>769</v>
      </c>
      <c r="Q6" s="414" t="s">
        <v>770</v>
      </c>
      <c r="R6" s="377" t="s">
        <v>775</v>
      </c>
      <c r="S6" s="377" t="s">
        <v>769</v>
      </c>
      <c r="T6" s="558" t="s">
        <v>770</v>
      </c>
      <c r="U6" s="568"/>
      <c r="V6" s="377" t="s">
        <v>775</v>
      </c>
      <c r="W6" s="377" t="s">
        <v>769</v>
      </c>
      <c r="X6" s="414" t="s">
        <v>770</v>
      </c>
      <c r="Y6" s="377" t="s">
        <v>775</v>
      </c>
      <c r="Z6" s="377" t="s">
        <v>769</v>
      </c>
      <c r="AA6" s="414" t="s">
        <v>770</v>
      </c>
      <c r="AB6" s="377" t="s">
        <v>775</v>
      </c>
      <c r="AC6" s="377" t="s">
        <v>769</v>
      </c>
      <c r="AD6" s="558" t="s">
        <v>770</v>
      </c>
      <c r="AE6" s="568"/>
    </row>
    <row r="7">
      <c r="A7" s="613" t="s">
        <v>637</v>
      </c>
      <c r="B7" s="368"/>
      <c r="C7" s="368"/>
      <c r="D7" s="368">
        <f>SUM(D8:D13)</f>
        <v>0</v>
      </c>
      <c r="E7" s="368"/>
      <c r="F7" s="368"/>
      <c r="G7" s="368">
        <f>SUM(G8:G13)</f>
        <v>78000</v>
      </c>
      <c r="H7" s="368"/>
      <c r="I7" s="368"/>
      <c r="J7" s="369">
        <f>SUM(J8:J13)</f>
        <v>264000</v>
      </c>
      <c r="K7" s="560">
        <f t="shared" ref="K7:K13" si="97">D7+G7+J7</f>
        <v>342000</v>
      </c>
      <c r="L7" s="368"/>
      <c r="M7" s="368"/>
      <c r="N7" s="368">
        <f>SUM(N8:N13)</f>
        <v>0</v>
      </c>
      <c r="O7" s="368"/>
      <c r="P7" s="368"/>
      <c r="Q7" s="368">
        <f>SUM(Q8:Q13)</f>
        <v>0</v>
      </c>
      <c r="R7" s="368"/>
      <c r="S7" s="368"/>
      <c r="T7" s="369">
        <f>SUM(T8:T13)</f>
        <v>0</v>
      </c>
      <c r="U7" s="560">
        <f t="shared" ref="U7:U13" si="98">N7+Q7+T7</f>
        <v>0</v>
      </c>
      <c r="V7" s="368"/>
      <c r="W7" s="368"/>
      <c r="X7" s="368">
        <f>SUM(X8:X13)</f>
        <v>0</v>
      </c>
      <c r="Y7" s="368"/>
      <c r="Z7" s="368"/>
      <c r="AA7" s="368">
        <f>SUM(AA8:AA13)</f>
        <v>0</v>
      </c>
      <c r="AB7" s="368"/>
      <c r="AC7" s="368"/>
      <c r="AD7" s="369">
        <f>SUM(AD8:AD13)</f>
        <v>0</v>
      </c>
      <c r="AE7" s="560">
        <f t="shared" ref="AE7:AE13" si="99">X7+AA7+AD7</f>
        <v>0</v>
      </c>
    </row>
    <row r="8">
      <c r="A8" s="569" t="s">
        <v>638</v>
      </c>
      <c r="B8" s="368"/>
      <c r="C8" s="368"/>
      <c r="D8" s="368">
        <f t="shared" ref="D8:D13" si="100">B8*C8</f>
        <v>0</v>
      </c>
      <c r="E8" s="368"/>
      <c r="F8" s="368"/>
      <c r="G8" s="368">
        <f t="shared" ref="G8:G13" si="101">E8*F8</f>
        <v>0</v>
      </c>
      <c r="H8" s="368"/>
      <c r="I8" s="368"/>
      <c r="J8" s="369">
        <f t="shared" ref="J8:J13" si="102">H8*I8</f>
        <v>0</v>
      </c>
      <c r="K8" s="560">
        <f t="shared" si="97"/>
        <v>0</v>
      </c>
      <c r="L8" s="368"/>
      <c r="M8" s="368"/>
      <c r="N8" s="368">
        <f t="shared" ref="N8:N13" si="103">L8*M8</f>
        <v>0</v>
      </c>
      <c r="O8" s="368"/>
      <c r="P8" s="368"/>
      <c r="Q8" s="368">
        <f t="shared" ref="Q8:Q13" si="104">O8*P8</f>
        <v>0</v>
      </c>
      <c r="R8" s="368"/>
      <c r="S8" s="368"/>
      <c r="T8" s="369">
        <f t="shared" ref="T8:T13" si="105">R8*S8</f>
        <v>0</v>
      </c>
      <c r="U8" s="560">
        <f t="shared" si="98"/>
        <v>0</v>
      </c>
      <c r="V8" s="368"/>
      <c r="W8" s="368"/>
      <c r="X8" s="368">
        <f t="shared" ref="X8:X13" si="106">V8*W8</f>
        <v>0</v>
      </c>
      <c r="Y8" s="368"/>
      <c r="Z8" s="368"/>
      <c r="AA8" s="368">
        <f t="shared" ref="AA8:AA13" si="107">Y8*Z8</f>
        <v>0</v>
      </c>
      <c r="AB8" s="368"/>
      <c r="AC8" s="368"/>
      <c r="AD8" s="369">
        <f t="shared" ref="AD8:AD13" si="108">AB8*AC8</f>
        <v>0</v>
      </c>
      <c r="AE8" s="560">
        <f t="shared" si="99"/>
        <v>0</v>
      </c>
    </row>
    <row r="9" ht="28.5">
      <c r="A9" s="417" t="s">
        <v>817</v>
      </c>
      <c r="B9" s="368"/>
      <c r="C9" s="368"/>
      <c r="D9" s="368">
        <f t="shared" si="100"/>
        <v>0</v>
      </c>
      <c r="E9" s="368"/>
      <c r="F9" s="368"/>
      <c r="G9" s="368">
        <f t="shared" si="101"/>
        <v>0</v>
      </c>
      <c r="H9" s="368">
        <v>12</v>
      </c>
      <c r="I9" s="368">
        <v>17000</v>
      </c>
      <c r="J9" s="369">
        <f t="shared" si="102"/>
        <v>204000</v>
      </c>
      <c r="K9" s="560">
        <f t="shared" si="97"/>
        <v>204000</v>
      </c>
      <c r="L9" s="368"/>
      <c r="M9" s="368"/>
      <c r="N9" s="368">
        <f t="shared" si="103"/>
        <v>0</v>
      </c>
      <c r="O9" s="368"/>
      <c r="P9" s="368"/>
      <c r="Q9" s="368">
        <f t="shared" si="104"/>
        <v>0</v>
      </c>
      <c r="R9" s="368"/>
      <c r="S9" s="368"/>
      <c r="T9" s="369">
        <f t="shared" si="105"/>
        <v>0</v>
      </c>
      <c r="U9" s="560">
        <f t="shared" si="98"/>
        <v>0</v>
      </c>
      <c r="V9" s="368"/>
      <c r="W9" s="368"/>
      <c r="X9" s="368">
        <f t="shared" si="106"/>
        <v>0</v>
      </c>
      <c r="Y9" s="368"/>
      <c r="Z9" s="368"/>
      <c r="AA9" s="368">
        <f t="shared" si="107"/>
        <v>0</v>
      </c>
      <c r="AB9" s="368"/>
      <c r="AC9" s="368"/>
      <c r="AD9" s="369">
        <f t="shared" si="108"/>
        <v>0</v>
      </c>
      <c r="AE9" s="560">
        <f t="shared" si="99"/>
        <v>0</v>
      </c>
    </row>
    <row r="10" ht="28.5">
      <c r="A10" s="569" t="s">
        <v>640</v>
      </c>
      <c r="B10" s="368"/>
      <c r="C10" s="368"/>
      <c r="D10" s="368">
        <f t="shared" si="100"/>
        <v>0</v>
      </c>
      <c r="E10" s="368">
        <v>12</v>
      </c>
      <c r="F10" s="368">
        <v>6500</v>
      </c>
      <c r="G10" s="368">
        <f t="shared" si="101"/>
        <v>78000</v>
      </c>
      <c r="H10" s="368"/>
      <c r="I10" s="368"/>
      <c r="J10" s="369">
        <f t="shared" si="102"/>
        <v>0</v>
      </c>
      <c r="K10" s="560">
        <f t="shared" si="97"/>
        <v>78000</v>
      </c>
      <c r="L10" s="368"/>
      <c r="M10" s="368"/>
      <c r="N10" s="368">
        <f t="shared" si="103"/>
        <v>0</v>
      </c>
      <c r="O10" s="368"/>
      <c r="P10" s="368"/>
      <c r="Q10" s="368">
        <f t="shared" si="104"/>
        <v>0</v>
      </c>
      <c r="R10" s="368"/>
      <c r="S10" s="368"/>
      <c r="T10" s="369">
        <f t="shared" si="105"/>
        <v>0</v>
      </c>
      <c r="U10" s="560">
        <f t="shared" si="98"/>
        <v>0</v>
      </c>
      <c r="V10" s="368"/>
      <c r="W10" s="368"/>
      <c r="X10" s="368">
        <f t="shared" si="106"/>
        <v>0</v>
      </c>
      <c r="Y10" s="368"/>
      <c r="Z10" s="368"/>
      <c r="AA10" s="368">
        <f t="shared" si="107"/>
        <v>0</v>
      </c>
      <c r="AB10" s="368"/>
      <c r="AC10" s="368"/>
      <c r="AD10" s="369">
        <f t="shared" si="108"/>
        <v>0</v>
      </c>
      <c r="AE10" s="560">
        <f t="shared" si="99"/>
        <v>0</v>
      </c>
    </row>
    <row r="11">
      <c r="A11" s="569" t="s">
        <v>641</v>
      </c>
      <c r="B11" s="368"/>
      <c r="C11" s="368"/>
      <c r="D11" s="368">
        <f t="shared" si="100"/>
        <v>0</v>
      </c>
      <c r="E11" s="368"/>
      <c r="F11" s="368"/>
      <c r="G11" s="368">
        <f t="shared" si="101"/>
        <v>0</v>
      </c>
      <c r="H11" s="368"/>
      <c r="I11" s="368"/>
      <c r="J11" s="369">
        <f t="shared" si="102"/>
        <v>0</v>
      </c>
      <c r="K11" s="560">
        <f t="shared" si="97"/>
        <v>0</v>
      </c>
      <c r="L11" s="368"/>
      <c r="M11" s="368"/>
      <c r="N11" s="368">
        <f t="shared" si="103"/>
        <v>0</v>
      </c>
      <c r="O11" s="368"/>
      <c r="P11" s="368"/>
      <c r="Q11" s="368">
        <f t="shared" si="104"/>
        <v>0</v>
      </c>
      <c r="R11" s="368"/>
      <c r="S11" s="368"/>
      <c r="T11" s="369">
        <f t="shared" si="105"/>
        <v>0</v>
      </c>
      <c r="U11" s="560">
        <f t="shared" si="98"/>
        <v>0</v>
      </c>
      <c r="V11" s="368"/>
      <c r="W11" s="368"/>
      <c r="X11" s="368">
        <f t="shared" si="106"/>
        <v>0</v>
      </c>
      <c r="Y11" s="368"/>
      <c r="Z11" s="368"/>
      <c r="AA11" s="368">
        <f t="shared" si="107"/>
        <v>0</v>
      </c>
      <c r="AB11" s="368"/>
      <c r="AC11" s="368"/>
      <c r="AD11" s="369">
        <f t="shared" si="108"/>
        <v>0</v>
      </c>
      <c r="AE11" s="560">
        <f t="shared" si="99"/>
        <v>0</v>
      </c>
    </row>
    <row r="12" ht="57">
      <c r="A12" s="614" t="s">
        <v>642</v>
      </c>
      <c r="B12" s="436"/>
      <c r="C12" s="436"/>
      <c r="D12" s="436">
        <f t="shared" si="100"/>
        <v>0</v>
      </c>
      <c r="E12" s="436"/>
      <c r="F12" s="436"/>
      <c r="G12" s="436">
        <f t="shared" si="101"/>
        <v>0</v>
      </c>
      <c r="H12" s="436">
        <v>12</v>
      </c>
      <c r="I12" s="436">
        <v>5000</v>
      </c>
      <c r="J12" s="563">
        <f t="shared" si="102"/>
        <v>60000</v>
      </c>
      <c r="K12" s="564">
        <f t="shared" si="97"/>
        <v>60000</v>
      </c>
      <c r="L12" s="436"/>
      <c r="M12" s="436"/>
      <c r="N12" s="436">
        <f t="shared" si="103"/>
        <v>0</v>
      </c>
      <c r="O12" s="436"/>
      <c r="P12" s="436"/>
      <c r="Q12" s="436">
        <f t="shared" si="104"/>
        <v>0</v>
      </c>
      <c r="R12" s="436"/>
      <c r="S12" s="436"/>
      <c r="T12" s="563">
        <f t="shared" si="105"/>
        <v>0</v>
      </c>
      <c r="U12" s="564">
        <f t="shared" si="98"/>
        <v>0</v>
      </c>
      <c r="V12" s="436"/>
      <c r="W12" s="436"/>
      <c r="X12" s="436">
        <f t="shared" si="106"/>
        <v>0</v>
      </c>
      <c r="Y12" s="436"/>
      <c r="Z12" s="436"/>
      <c r="AA12" s="436">
        <f t="shared" si="107"/>
        <v>0</v>
      </c>
      <c r="AB12" s="436"/>
      <c r="AC12" s="436"/>
      <c r="AD12" s="563">
        <f t="shared" si="108"/>
        <v>0</v>
      </c>
      <c r="AE12" s="564">
        <f t="shared" si="99"/>
        <v>0</v>
      </c>
    </row>
    <row r="13" ht="15.75">
      <c r="A13" s="615" t="s">
        <v>643</v>
      </c>
      <c r="B13" s="452"/>
      <c r="C13" s="452"/>
      <c r="D13" s="452">
        <f t="shared" si="100"/>
        <v>0</v>
      </c>
      <c r="E13" s="579"/>
      <c r="F13" s="579"/>
      <c r="G13" s="452">
        <f t="shared" si="101"/>
        <v>0</v>
      </c>
      <c r="H13" s="452"/>
      <c r="I13" s="452"/>
      <c r="J13" s="453">
        <f t="shared" si="102"/>
        <v>0</v>
      </c>
      <c r="K13" s="566">
        <f t="shared" si="97"/>
        <v>0</v>
      </c>
      <c r="L13" s="452"/>
      <c r="M13" s="452"/>
      <c r="N13" s="452">
        <f t="shared" si="103"/>
        <v>0</v>
      </c>
      <c r="O13" s="579"/>
      <c r="P13" s="579"/>
      <c r="Q13" s="452">
        <f t="shared" si="104"/>
        <v>0</v>
      </c>
      <c r="R13" s="579"/>
      <c r="S13" s="579"/>
      <c r="T13" s="453">
        <f t="shared" si="105"/>
        <v>0</v>
      </c>
      <c r="U13" s="566">
        <f t="shared" si="98"/>
        <v>0</v>
      </c>
      <c r="V13" s="452"/>
      <c r="W13" s="452"/>
      <c r="X13" s="452">
        <f t="shared" si="106"/>
        <v>0</v>
      </c>
      <c r="Y13" s="579"/>
      <c r="Z13" s="579"/>
      <c r="AA13" s="452">
        <f t="shared" si="107"/>
        <v>0</v>
      </c>
      <c r="AB13" s="579"/>
      <c r="AC13" s="579"/>
      <c r="AD13" s="453">
        <f t="shared" si="108"/>
        <v>0</v>
      </c>
      <c r="AE13" s="566">
        <f t="shared" si="99"/>
        <v>0</v>
      </c>
    </row>
  </sheetData>
  <mergeCells count="23">
    <mergeCell ref="A1:AE1"/>
    <mergeCell ref="A2:A6"/>
    <mergeCell ref="B2:K2"/>
    <mergeCell ref="L2:U2"/>
    <mergeCell ref="V2:AE2"/>
    <mergeCell ref="B3:J3"/>
    <mergeCell ref="K3:K6"/>
    <mergeCell ref="L3:T3"/>
    <mergeCell ref="U3:U6"/>
    <mergeCell ref="V3:AD3"/>
    <mergeCell ref="AE3:AE6"/>
    <mergeCell ref="B4:D5"/>
    <mergeCell ref="E4:J4"/>
    <mergeCell ref="L4:N5"/>
    <mergeCell ref="O4:T4"/>
    <mergeCell ref="V4:X5"/>
    <mergeCell ref="Y4:AD4"/>
    <mergeCell ref="E5:G5"/>
    <mergeCell ref="H5:J5"/>
    <mergeCell ref="O5:Q5"/>
    <mergeCell ref="R5:T5"/>
    <mergeCell ref="Y5:AA5"/>
    <mergeCell ref="AB5:AD5"/>
  </mergeCells>
  <printOptions headings="0" gridLines="0"/>
  <pageMargins left="0.70866141732283472" right="0.70866141732283472" top="0.74803149606299213" bottom="0.74803149606299213" header="0.31496062992125984" footer="0.31496062992125984"/>
  <pageSetup paperSize="9" scale="50" fitToWidth="1" fitToHeight="1" pageOrder="downThenOver" orientation="landscape" usePrinterDefaults="1" blackAndWhite="0" draft="0" cellComments="none" useFirstPageNumber="0" errors="displayed" horizontalDpi="600" verticalDpi="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F1" zoomScale="100" workbookViewId="0">
      <selection activeCell="I20" activeCellId="0" sqref="I20"/>
    </sheetView>
  </sheetViews>
  <sheetFormatPr defaultRowHeight="14.25"/>
  <cols>
    <col customWidth="1" min="1" max="1" width="56.85546875"/>
    <col bestFit="1" customWidth="1" min="2" max="2" width="13.28515625"/>
    <col customWidth="1" min="3" max="3" width="11.5703125"/>
    <col customWidth="1" min="4" max="4" width="11.42578125"/>
    <col bestFit="1" customWidth="1" min="5" max="5" width="13.28515625"/>
    <col customWidth="1" min="6" max="6" width="11.140625"/>
    <col customWidth="1" min="7" max="7" width="9.85546875"/>
    <col bestFit="1" customWidth="1" min="8" max="8" width="13.28515625"/>
    <col customWidth="1" min="9" max="9" width="11.42578125"/>
    <col customWidth="1" min="10" max="10" width="10.28515625"/>
    <col customWidth="1" min="11" max="11" width="13.28515625"/>
    <col customWidth="1" min="12" max="12" width="14.5703125"/>
    <col customWidth="1" min="13" max="13" width="11.140625"/>
    <col customWidth="1" min="14" max="14" width="10.42578125"/>
    <col customWidth="1" min="15" max="15" width="9.140625"/>
    <col customWidth="1" min="16" max="16" width="11.7109375"/>
    <col customWidth="1" min="17" max="17" width="6.7109375"/>
    <col customWidth="1" min="18" max="18" width="12.140625"/>
    <col customWidth="1" min="19" max="19" width="12.5703125"/>
    <col customWidth="1" min="20" max="20" width="10.140625"/>
    <col customWidth="1" min="21" max="21" width="12.7109375"/>
    <col customWidth="1" min="22" max="22" width="11.5703125"/>
    <col bestFit="1" customWidth="1" min="24" max="24" width="10.85546875"/>
    <col customWidth="1" min="25" max="25" width="13.85546875"/>
    <col customWidth="1" min="26" max="26" width="12.5703125"/>
    <col customWidth="1" min="27" max="27" width="11"/>
    <col customWidth="1" min="28" max="28" width="15"/>
    <col customWidth="1" min="29" max="29" width="12.5703125"/>
    <col customWidth="1" min="30" max="30" width="11.140625"/>
    <col customWidth="1" min="31" max="31" width="13.42578125"/>
    <col customWidth="1" min="32" max="32" width="11.7109375"/>
    <col customWidth="1" min="33" max="33" width="10"/>
    <col bestFit="1" customWidth="1" min="34" max="34" width="10.85546875"/>
  </cols>
  <sheetData>
    <row r="1" ht="15.75">
      <c r="A1" s="538" t="s">
        <v>818</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row>
    <row r="2" ht="15.75">
      <c r="A2" s="539" t="s">
        <v>762</v>
      </c>
      <c r="B2" s="540" t="s">
        <v>599</v>
      </c>
      <c r="C2" s="540"/>
      <c r="D2" s="540"/>
      <c r="E2" s="540"/>
      <c r="F2" s="540"/>
      <c r="G2" s="540"/>
      <c r="H2" s="540"/>
      <c r="I2" s="540"/>
      <c r="J2" s="540"/>
      <c r="K2" s="541"/>
      <c r="L2" s="540" t="s">
        <v>773</v>
      </c>
      <c r="M2" s="540"/>
      <c r="N2" s="540"/>
      <c r="O2" s="540"/>
      <c r="P2" s="540"/>
      <c r="Q2" s="540"/>
      <c r="R2" s="540"/>
      <c r="S2" s="540"/>
      <c r="T2" s="540"/>
      <c r="U2" s="540"/>
      <c r="V2" s="540"/>
      <c r="W2" s="540"/>
      <c r="X2" s="541"/>
      <c r="Y2" s="540" t="s">
        <v>819</v>
      </c>
      <c r="Z2" s="540"/>
      <c r="AA2" s="540"/>
      <c r="AB2" s="540"/>
      <c r="AC2" s="540"/>
      <c r="AD2" s="540"/>
      <c r="AE2" s="540"/>
      <c r="AF2" s="540"/>
      <c r="AG2" s="540"/>
      <c r="AH2" s="541"/>
    </row>
    <row r="3">
      <c r="A3" s="542"/>
      <c r="B3" s="477" t="s">
        <v>765</v>
      </c>
      <c r="C3" s="477"/>
      <c r="D3" s="477"/>
      <c r="E3" s="477"/>
      <c r="F3" s="477"/>
      <c r="G3" s="477"/>
      <c r="H3" s="477"/>
      <c r="I3" s="477"/>
      <c r="J3" s="550"/>
      <c r="K3" s="567" t="s">
        <v>766</v>
      </c>
      <c r="L3" s="552" t="s">
        <v>765</v>
      </c>
      <c r="M3" s="477"/>
      <c r="N3" s="477"/>
      <c r="O3" s="477"/>
      <c r="P3" s="477"/>
      <c r="Q3" s="477"/>
      <c r="R3" s="477"/>
      <c r="S3" s="477"/>
      <c r="T3" s="477"/>
      <c r="U3" s="477"/>
      <c r="V3" s="477"/>
      <c r="W3" s="550"/>
      <c r="X3" s="567" t="s">
        <v>766</v>
      </c>
      <c r="Y3" s="552" t="s">
        <v>765</v>
      </c>
      <c r="Z3" s="477"/>
      <c r="AA3" s="477"/>
      <c r="AB3" s="477"/>
      <c r="AC3" s="477"/>
      <c r="AD3" s="477"/>
      <c r="AE3" s="477"/>
      <c r="AF3" s="477"/>
      <c r="AG3" s="550"/>
      <c r="AH3" s="567" t="s">
        <v>766</v>
      </c>
    </row>
    <row r="4">
      <c r="A4" s="542"/>
      <c r="B4" s="414" t="s">
        <v>603</v>
      </c>
      <c r="C4" s="414"/>
      <c r="D4" s="414"/>
      <c r="E4" s="477" t="s">
        <v>767</v>
      </c>
      <c r="F4" s="477"/>
      <c r="G4" s="477"/>
      <c r="H4" s="477"/>
      <c r="I4" s="477"/>
      <c r="J4" s="550"/>
      <c r="K4" s="568"/>
      <c r="L4" s="616" t="s">
        <v>603</v>
      </c>
      <c r="M4" s="414"/>
      <c r="N4" s="414"/>
      <c r="O4" s="617" t="s">
        <v>604</v>
      </c>
      <c r="P4" s="618"/>
      <c r="Q4" s="619"/>
      <c r="R4" s="477" t="s">
        <v>767</v>
      </c>
      <c r="S4" s="477"/>
      <c r="T4" s="477"/>
      <c r="U4" s="477"/>
      <c r="V4" s="477"/>
      <c r="W4" s="550"/>
      <c r="X4" s="568"/>
      <c r="Y4" s="616" t="s">
        <v>603</v>
      </c>
      <c r="Z4" s="414"/>
      <c r="AA4" s="414"/>
      <c r="AB4" s="477" t="s">
        <v>767</v>
      </c>
      <c r="AC4" s="477"/>
      <c r="AD4" s="477"/>
      <c r="AE4" s="477"/>
      <c r="AF4" s="477"/>
      <c r="AG4" s="550"/>
      <c r="AH4" s="568"/>
    </row>
    <row r="5">
      <c r="A5" s="542"/>
      <c r="B5" s="414"/>
      <c r="C5" s="414"/>
      <c r="D5" s="414"/>
      <c r="E5" s="477" t="s">
        <v>607</v>
      </c>
      <c r="F5" s="477"/>
      <c r="G5" s="477"/>
      <c r="H5" s="477" t="s">
        <v>608</v>
      </c>
      <c r="I5" s="477"/>
      <c r="J5" s="550"/>
      <c r="K5" s="568"/>
      <c r="L5" s="616"/>
      <c r="M5" s="414"/>
      <c r="N5" s="414"/>
      <c r="O5" s="620"/>
      <c r="P5" s="557"/>
      <c r="Q5" s="621"/>
      <c r="R5" s="477" t="s">
        <v>607</v>
      </c>
      <c r="S5" s="477"/>
      <c r="T5" s="477"/>
      <c r="U5" s="477" t="s">
        <v>608</v>
      </c>
      <c r="V5" s="477"/>
      <c r="W5" s="550"/>
      <c r="X5" s="568"/>
      <c r="Y5" s="616"/>
      <c r="Z5" s="414"/>
      <c r="AA5" s="414"/>
      <c r="AB5" s="477" t="s">
        <v>607</v>
      </c>
      <c r="AC5" s="477"/>
      <c r="AD5" s="477"/>
      <c r="AE5" s="477" t="s">
        <v>608</v>
      </c>
      <c r="AF5" s="477"/>
      <c r="AG5" s="550"/>
      <c r="AH5" s="568"/>
    </row>
    <row r="6" ht="28.5">
      <c r="A6" s="557"/>
      <c r="B6" s="377" t="s">
        <v>775</v>
      </c>
      <c r="C6" s="377" t="s">
        <v>769</v>
      </c>
      <c r="D6" s="414" t="s">
        <v>770</v>
      </c>
      <c r="E6" s="377" t="s">
        <v>775</v>
      </c>
      <c r="F6" s="377" t="s">
        <v>769</v>
      </c>
      <c r="G6" s="414" t="s">
        <v>770</v>
      </c>
      <c r="H6" s="377" t="s">
        <v>775</v>
      </c>
      <c r="I6" s="377" t="s">
        <v>769</v>
      </c>
      <c r="J6" s="558" t="s">
        <v>770</v>
      </c>
      <c r="K6" s="568"/>
      <c r="L6" s="377" t="s">
        <v>775</v>
      </c>
      <c r="M6" s="377" t="s">
        <v>769</v>
      </c>
      <c r="N6" s="414" t="s">
        <v>770</v>
      </c>
      <c r="O6" s="377" t="s">
        <v>775</v>
      </c>
      <c r="P6" s="377" t="s">
        <v>769</v>
      </c>
      <c r="Q6" s="414" t="s">
        <v>770</v>
      </c>
      <c r="R6" s="377" t="s">
        <v>775</v>
      </c>
      <c r="S6" s="377" t="s">
        <v>769</v>
      </c>
      <c r="T6" s="414" t="s">
        <v>770</v>
      </c>
      <c r="U6" s="377" t="s">
        <v>775</v>
      </c>
      <c r="V6" s="377" t="s">
        <v>769</v>
      </c>
      <c r="W6" s="558" t="s">
        <v>770</v>
      </c>
      <c r="X6" s="568"/>
      <c r="Y6" s="377" t="s">
        <v>775</v>
      </c>
      <c r="Z6" s="377" t="s">
        <v>769</v>
      </c>
      <c r="AA6" s="414" t="s">
        <v>770</v>
      </c>
      <c r="AB6" s="377" t="s">
        <v>775</v>
      </c>
      <c r="AC6" s="377" t="s">
        <v>769</v>
      </c>
      <c r="AD6" s="414" t="s">
        <v>770</v>
      </c>
      <c r="AE6" s="377" t="s">
        <v>775</v>
      </c>
      <c r="AF6" s="377" t="s">
        <v>769</v>
      </c>
      <c r="AG6" s="558" t="s">
        <v>770</v>
      </c>
      <c r="AH6" s="568"/>
    </row>
    <row r="7">
      <c r="A7" s="483" t="s">
        <v>644</v>
      </c>
      <c r="B7" s="368"/>
      <c r="C7" s="368"/>
      <c r="D7" s="368">
        <f>SUM(D8:D17)</f>
        <v>0</v>
      </c>
      <c r="E7" s="368"/>
      <c r="F7" s="368"/>
      <c r="G7" s="368">
        <f>SUM(G8:G17)</f>
        <v>357800</v>
      </c>
      <c r="H7" s="368"/>
      <c r="I7" s="368"/>
      <c r="J7" s="369">
        <f>SUM(J8:J17)</f>
        <v>37700</v>
      </c>
      <c r="K7" s="560">
        <f t="shared" ref="K7:K17" si="109">D7+G7+J7</f>
        <v>395500</v>
      </c>
      <c r="L7" s="622"/>
      <c r="M7" s="368"/>
      <c r="N7" s="368">
        <f>SUM(N8:N17)</f>
        <v>0</v>
      </c>
      <c r="O7" s="368"/>
      <c r="P7" s="368"/>
      <c r="Q7" s="368"/>
      <c r="R7" s="368"/>
      <c r="S7" s="368"/>
      <c r="T7" s="368">
        <f>SUM(T8:T17)</f>
        <v>0</v>
      </c>
      <c r="U7" s="368"/>
      <c r="V7" s="368"/>
      <c r="W7" s="369">
        <f>SUM(W8:W17)</f>
        <v>0</v>
      </c>
      <c r="X7" s="560">
        <f t="shared" ref="X7:X17" si="110">N7+T7+W7</f>
        <v>0</v>
      </c>
      <c r="Y7" s="622"/>
      <c r="Z7" s="368"/>
      <c r="AA7" s="368">
        <f>SUM(AA8:AA17)</f>
        <v>0</v>
      </c>
      <c r="AB7" s="368"/>
      <c r="AC7" s="368"/>
      <c r="AD7" s="368">
        <f>SUM(AD8:AD17)</f>
        <v>0</v>
      </c>
      <c r="AE7" s="368"/>
      <c r="AF7" s="368"/>
      <c r="AG7" s="369">
        <f>SUM(AG8:AG17)</f>
        <v>0</v>
      </c>
      <c r="AH7" s="560">
        <f t="shared" ref="AH7:AH17" si="111">AA7+AD7+AG7</f>
        <v>0</v>
      </c>
    </row>
    <row r="8" ht="15.75" customHeight="1">
      <c r="A8" s="426" t="s">
        <v>820</v>
      </c>
      <c r="B8" s="368"/>
      <c r="C8" s="368"/>
      <c r="D8" s="368">
        <f t="shared" ref="D8:D17" si="112">B8*C8</f>
        <v>0</v>
      </c>
      <c r="E8" s="368"/>
      <c r="F8" s="368"/>
      <c r="G8" s="368">
        <f t="shared" ref="G8:G17" si="113">E8*F8</f>
        <v>0</v>
      </c>
      <c r="H8" s="368">
        <v>12</v>
      </c>
      <c r="I8" s="368">
        <v>2500</v>
      </c>
      <c r="J8" s="369">
        <f t="shared" ref="J8:J16" si="114">H8*I8</f>
        <v>30000</v>
      </c>
      <c r="K8" s="560">
        <f t="shared" si="109"/>
        <v>30000</v>
      </c>
      <c r="L8" s="622"/>
      <c r="M8" s="368"/>
      <c r="N8" s="368">
        <f t="shared" ref="N8:N17" si="115">L8*M8</f>
        <v>0</v>
      </c>
      <c r="O8" s="368"/>
      <c r="P8" s="368"/>
      <c r="Q8" s="368"/>
      <c r="R8" s="368"/>
      <c r="S8" s="368"/>
      <c r="T8" s="368">
        <f t="shared" ref="T8:T17" si="116">R8*S8</f>
        <v>0</v>
      </c>
      <c r="U8" s="368"/>
      <c r="V8" s="368"/>
      <c r="W8" s="369">
        <f t="shared" ref="W8:W17" si="117">U8*V8</f>
        <v>0</v>
      </c>
      <c r="X8" s="560">
        <f t="shared" si="110"/>
        <v>0</v>
      </c>
      <c r="Y8" s="622"/>
      <c r="Z8" s="368"/>
      <c r="AA8" s="368">
        <f t="shared" ref="AA8:AA17" si="118">Y8*Z8</f>
        <v>0</v>
      </c>
      <c r="AB8" s="368"/>
      <c r="AC8" s="368"/>
      <c r="AD8" s="368">
        <f t="shared" ref="AD8:AD17" si="119">AB8*AC8</f>
        <v>0</v>
      </c>
      <c r="AE8" s="368"/>
      <c r="AF8" s="368"/>
      <c r="AG8" s="369">
        <f t="shared" ref="AG8:AG17" si="120">AE8*AF8</f>
        <v>0</v>
      </c>
      <c r="AH8" s="560">
        <f t="shared" si="111"/>
        <v>0</v>
      </c>
    </row>
    <row r="9" ht="15">
      <c r="A9" s="561" t="s">
        <v>646</v>
      </c>
      <c r="B9" s="623"/>
      <c r="C9" s="623"/>
      <c r="D9" s="368">
        <f t="shared" si="112"/>
        <v>0</v>
      </c>
      <c r="E9" s="368"/>
      <c r="F9" s="368"/>
      <c r="G9" s="368">
        <f t="shared" si="113"/>
        <v>0</v>
      </c>
      <c r="H9" s="368"/>
      <c r="I9" s="368"/>
      <c r="J9" s="369">
        <f t="shared" si="114"/>
        <v>0</v>
      </c>
      <c r="K9" s="560">
        <f t="shared" si="109"/>
        <v>0</v>
      </c>
      <c r="L9" s="622"/>
      <c r="M9" s="368"/>
      <c r="N9" s="368">
        <f t="shared" si="115"/>
        <v>0</v>
      </c>
      <c r="O9" s="368"/>
      <c r="P9" s="368"/>
      <c r="Q9" s="368"/>
      <c r="R9" s="368"/>
      <c r="S9" s="368"/>
      <c r="T9" s="368">
        <f t="shared" si="116"/>
        <v>0</v>
      </c>
      <c r="U9" s="368"/>
      <c r="V9" s="368"/>
      <c r="W9" s="369">
        <f t="shared" si="117"/>
        <v>0</v>
      </c>
      <c r="X9" s="560">
        <f t="shared" si="110"/>
        <v>0</v>
      </c>
      <c r="Y9" s="622"/>
      <c r="Z9" s="368"/>
      <c r="AA9" s="368">
        <f t="shared" si="118"/>
        <v>0</v>
      </c>
      <c r="AB9" s="368"/>
      <c r="AC9" s="368"/>
      <c r="AD9" s="368">
        <f t="shared" si="119"/>
        <v>0</v>
      </c>
      <c r="AE9" s="368"/>
      <c r="AF9" s="368"/>
      <c r="AG9" s="369">
        <f t="shared" si="120"/>
        <v>0</v>
      </c>
      <c r="AH9" s="560">
        <f t="shared" si="111"/>
        <v>0</v>
      </c>
    </row>
    <row r="10" ht="28.5">
      <c r="A10" s="569" t="s">
        <v>647</v>
      </c>
      <c r="B10" s="623"/>
      <c r="C10" s="623"/>
      <c r="D10" s="368">
        <f t="shared" si="112"/>
        <v>0</v>
      </c>
      <c r="E10" s="368"/>
      <c r="F10" s="368"/>
      <c r="G10" s="368">
        <f t="shared" si="113"/>
        <v>0</v>
      </c>
      <c r="H10" s="368"/>
      <c r="I10" s="368"/>
      <c r="J10" s="369">
        <f t="shared" si="114"/>
        <v>0</v>
      </c>
      <c r="K10" s="560">
        <f t="shared" si="109"/>
        <v>0</v>
      </c>
      <c r="L10" s="622"/>
      <c r="M10" s="368"/>
      <c r="N10" s="368">
        <f t="shared" si="115"/>
        <v>0</v>
      </c>
      <c r="O10" s="368"/>
      <c r="P10" s="368"/>
      <c r="Q10" s="368"/>
      <c r="R10" s="368"/>
      <c r="S10" s="368"/>
      <c r="T10" s="368">
        <f t="shared" si="116"/>
        <v>0</v>
      </c>
      <c r="U10" s="368"/>
      <c r="V10" s="368"/>
      <c r="W10" s="369">
        <f t="shared" si="117"/>
        <v>0</v>
      </c>
      <c r="X10" s="560">
        <f t="shared" si="110"/>
        <v>0</v>
      </c>
      <c r="Y10" s="622"/>
      <c r="Z10" s="368"/>
      <c r="AA10" s="368">
        <f t="shared" si="118"/>
        <v>0</v>
      </c>
      <c r="AB10" s="368"/>
      <c r="AC10" s="368"/>
      <c r="AD10" s="368">
        <f t="shared" si="119"/>
        <v>0</v>
      </c>
      <c r="AE10" s="368"/>
      <c r="AF10" s="368"/>
      <c r="AG10" s="369">
        <f t="shared" si="120"/>
        <v>0</v>
      </c>
      <c r="AH10" s="560">
        <f t="shared" si="111"/>
        <v>0</v>
      </c>
    </row>
    <row r="11" ht="15">
      <c r="A11" s="561" t="s">
        <v>648</v>
      </c>
      <c r="B11" s="623"/>
      <c r="C11" s="623"/>
      <c r="D11" s="368">
        <f t="shared" si="112"/>
        <v>0</v>
      </c>
      <c r="E11" s="368"/>
      <c r="F11" s="368"/>
      <c r="G11" s="368">
        <f t="shared" si="113"/>
        <v>0</v>
      </c>
      <c r="H11" s="368">
        <v>12</v>
      </c>
      <c r="I11" s="368">
        <v>275</v>
      </c>
      <c r="J11" s="369">
        <f t="shared" si="114"/>
        <v>3300</v>
      </c>
      <c r="K11" s="560">
        <f t="shared" si="109"/>
        <v>3300</v>
      </c>
      <c r="L11" s="622"/>
      <c r="M11" s="368"/>
      <c r="N11" s="368">
        <f t="shared" si="115"/>
        <v>0</v>
      </c>
      <c r="O11" s="368"/>
      <c r="P11" s="368"/>
      <c r="Q11" s="368"/>
      <c r="R11" s="368"/>
      <c r="S11" s="368"/>
      <c r="T11" s="368">
        <f t="shared" si="116"/>
        <v>0</v>
      </c>
      <c r="U11" s="368"/>
      <c r="V11" s="368"/>
      <c r="W11" s="369">
        <f t="shared" si="117"/>
        <v>0</v>
      </c>
      <c r="X11" s="560">
        <f t="shared" si="110"/>
        <v>0</v>
      </c>
      <c r="Y11" s="622"/>
      <c r="Z11" s="368"/>
      <c r="AA11" s="368">
        <f t="shared" si="118"/>
        <v>0</v>
      </c>
      <c r="AB11" s="368"/>
      <c r="AC11" s="368"/>
      <c r="AD11" s="368">
        <f t="shared" si="119"/>
        <v>0</v>
      </c>
      <c r="AE11" s="368"/>
      <c r="AF11" s="368"/>
      <c r="AG11" s="369">
        <f t="shared" si="120"/>
        <v>0</v>
      </c>
      <c r="AH11" s="560">
        <f t="shared" si="111"/>
        <v>0</v>
      </c>
    </row>
    <row r="12" ht="15">
      <c r="A12" s="561" t="s">
        <v>649</v>
      </c>
      <c r="B12" s="623"/>
      <c r="C12" s="623"/>
      <c r="D12" s="368">
        <f t="shared" si="112"/>
        <v>0</v>
      </c>
      <c r="E12" s="368"/>
      <c r="F12" s="368"/>
      <c r="G12" s="368">
        <f t="shared" si="113"/>
        <v>0</v>
      </c>
      <c r="H12" s="368"/>
      <c r="I12" s="368"/>
      <c r="J12" s="369">
        <f t="shared" si="114"/>
        <v>0</v>
      </c>
      <c r="K12" s="560">
        <f t="shared" si="109"/>
        <v>0</v>
      </c>
      <c r="L12" s="622"/>
      <c r="M12" s="368"/>
      <c r="N12" s="368">
        <f t="shared" si="115"/>
        <v>0</v>
      </c>
      <c r="O12" s="368"/>
      <c r="P12" s="368"/>
      <c r="Q12" s="368"/>
      <c r="R12" s="368"/>
      <c r="S12" s="368"/>
      <c r="T12" s="368">
        <f t="shared" si="116"/>
        <v>0</v>
      </c>
      <c r="U12" s="368"/>
      <c r="V12" s="368"/>
      <c r="W12" s="369">
        <f t="shared" si="117"/>
        <v>0</v>
      </c>
      <c r="X12" s="560">
        <f t="shared" si="110"/>
        <v>0</v>
      </c>
      <c r="Y12" s="622"/>
      <c r="Z12" s="368"/>
      <c r="AA12" s="368">
        <f t="shared" si="118"/>
        <v>0</v>
      </c>
      <c r="AB12" s="368"/>
      <c r="AC12" s="368"/>
      <c r="AD12" s="368">
        <f t="shared" si="119"/>
        <v>0</v>
      </c>
      <c r="AE12" s="368"/>
      <c r="AF12" s="368"/>
      <c r="AG12" s="369">
        <f t="shared" si="120"/>
        <v>0</v>
      </c>
      <c r="AH12" s="560">
        <f t="shared" si="111"/>
        <v>0</v>
      </c>
    </row>
    <row r="13" ht="60.75" customHeight="1">
      <c r="A13" s="417" t="s">
        <v>650</v>
      </c>
      <c r="B13" s="623"/>
      <c r="C13" s="623"/>
      <c r="D13" s="368">
        <f t="shared" si="112"/>
        <v>0</v>
      </c>
      <c r="E13" s="414">
        <v>62</v>
      </c>
      <c r="F13" s="368">
        <v>5400</v>
      </c>
      <c r="G13" s="368">
        <f t="shared" si="113"/>
        <v>334800</v>
      </c>
      <c r="H13" s="414">
        <v>50</v>
      </c>
      <c r="I13" s="414">
        <v>88</v>
      </c>
      <c r="J13" s="369">
        <f t="shared" si="114"/>
        <v>4400</v>
      </c>
      <c r="K13" s="560">
        <f t="shared" si="109"/>
        <v>339200</v>
      </c>
      <c r="L13" s="616"/>
      <c r="M13" s="414"/>
      <c r="N13" s="368">
        <f t="shared" si="115"/>
        <v>0</v>
      </c>
      <c r="O13" s="368"/>
      <c r="P13" s="368"/>
      <c r="Q13" s="368"/>
      <c r="R13" s="414"/>
      <c r="S13" s="414"/>
      <c r="T13" s="368">
        <f t="shared" si="116"/>
        <v>0</v>
      </c>
      <c r="U13" s="414"/>
      <c r="V13" s="414"/>
      <c r="W13" s="369">
        <f t="shared" si="117"/>
        <v>0</v>
      </c>
      <c r="X13" s="560">
        <f t="shared" si="110"/>
        <v>0</v>
      </c>
      <c r="Y13" s="622"/>
      <c r="Z13" s="368"/>
      <c r="AA13" s="368">
        <f t="shared" si="118"/>
        <v>0</v>
      </c>
      <c r="AB13" s="414"/>
      <c r="AC13" s="414"/>
      <c r="AD13" s="368">
        <f t="shared" si="119"/>
        <v>0</v>
      </c>
      <c r="AE13" s="414"/>
      <c r="AF13" s="414"/>
      <c r="AG13" s="369">
        <f t="shared" si="120"/>
        <v>0</v>
      </c>
      <c r="AH13" s="560">
        <f t="shared" si="111"/>
        <v>0</v>
      </c>
    </row>
    <row r="14" ht="15">
      <c r="A14" s="561" t="s">
        <v>651</v>
      </c>
      <c r="B14" s="623"/>
      <c r="C14" s="623"/>
      <c r="D14" s="368">
        <f t="shared" si="112"/>
        <v>0</v>
      </c>
      <c r="E14" s="414"/>
      <c r="F14" s="414"/>
      <c r="G14" s="368">
        <f t="shared" si="113"/>
        <v>0</v>
      </c>
      <c r="H14" s="368"/>
      <c r="I14" s="368"/>
      <c r="J14" s="369">
        <f t="shared" si="114"/>
        <v>0</v>
      </c>
      <c r="K14" s="560">
        <f t="shared" si="109"/>
        <v>0</v>
      </c>
      <c r="L14" s="616"/>
      <c r="M14" s="368"/>
      <c r="N14" s="368">
        <f t="shared" si="115"/>
        <v>0</v>
      </c>
      <c r="O14" s="368"/>
      <c r="P14" s="368"/>
      <c r="Q14" s="368"/>
      <c r="R14" s="414"/>
      <c r="S14" s="414"/>
      <c r="T14" s="368">
        <f t="shared" si="116"/>
        <v>0</v>
      </c>
      <c r="U14" s="414"/>
      <c r="V14" s="414"/>
      <c r="W14" s="369">
        <f t="shared" si="117"/>
        <v>0</v>
      </c>
      <c r="X14" s="560">
        <f t="shared" si="110"/>
        <v>0</v>
      </c>
      <c r="Y14" s="622"/>
      <c r="Z14" s="368"/>
      <c r="AA14" s="368">
        <f t="shared" si="118"/>
        <v>0</v>
      </c>
      <c r="AB14" s="414"/>
      <c r="AC14" s="414"/>
      <c r="AD14" s="368">
        <f t="shared" si="119"/>
        <v>0</v>
      </c>
      <c r="AE14" s="414"/>
      <c r="AF14" s="414"/>
      <c r="AG14" s="369">
        <f t="shared" si="120"/>
        <v>0</v>
      </c>
      <c r="AH14" s="560">
        <f t="shared" si="111"/>
        <v>0</v>
      </c>
    </row>
    <row r="15" ht="28.5">
      <c r="A15" s="569" t="s">
        <v>652</v>
      </c>
      <c r="B15" s="623"/>
      <c r="C15" s="623"/>
      <c r="D15" s="368">
        <f t="shared" si="112"/>
        <v>0</v>
      </c>
      <c r="E15" s="414"/>
      <c r="F15" s="414"/>
      <c r="G15" s="368">
        <f t="shared" si="113"/>
        <v>0</v>
      </c>
      <c r="H15" s="414"/>
      <c r="I15" s="414"/>
      <c r="J15" s="369">
        <f t="shared" si="114"/>
        <v>0</v>
      </c>
      <c r="K15" s="560">
        <f t="shared" si="109"/>
        <v>0</v>
      </c>
      <c r="L15" s="616"/>
      <c r="M15" s="414"/>
      <c r="N15" s="368">
        <f t="shared" si="115"/>
        <v>0</v>
      </c>
      <c r="O15" s="368"/>
      <c r="P15" s="368"/>
      <c r="Q15" s="368"/>
      <c r="R15" s="414"/>
      <c r="S15" s="414"/>
      <c r="T15" s="368">
        <f t="shared" si="116"/>
        <v>0</v>
      </c>
      <c r="U15" s="414"/>
      <c r="V15" s="414"/>
      <c r="W15" s="369">
        <f t="shared" si="117"/>
        <v>0</v>
      </c>
      <c r="X15" s="560">
        <f t="shared" si="110"/>
        <v>0</v>
      </c>
      <c r="Y15" s="616"/>
      <c r="Z15" s="414"/>
      <c r="AA15" s="368">
        <f t="shared" si="118"/>
        <v>0</v>
      </c>
      <c r="AB15" s="414"/>
      <c r="AC15" s="414"/>
      <c r="AD15" s="368">
        <f t="shared" si="119"/>
        <v>0</v>
      </c>
      <c r="AE15" s="414"/>
      <c r="AF15" s="414"/>
      <c r="AG15" s="369">
        <f t="shared" si="120"/>
        <v>0</v>
      </c>
      <c r="AH15" s="560">
        <f t="shared" si="111"/>
        <v>0</v>
      </c>
    </row>
    <row r="16" ht="28.5">
      <c r="A16" s="614" t="s">
        <v>653</v>
      </c>
      <c r="B16" s="624"/>
      <c r="C16" s="624"/>
      <c r="D16" s="436">
        <f t="shared" si="112"/>
        <v>0</v>
      </c>
      <c r="E16" s="591"/>
      <c r="F16" s="591"/>
      <c r="G16" s="436">
        <f t="shared" si="113"/>
        <v>0</v>
      </c>
      <c r="H16" s="591"/>
      <c r="I16" s="591"/>
      <c r="J16" s="563">
        <f t="shared" si="114"/>
        <v>0</v>
      </c>
      <c r="K16" s="564">
        <f t="shared" si="109"/>
        <v>0</v>
      </c>
      <c r="L16" s="619"/>
      <c r="M16" s="591"/>
      <c r="N16" s="436">
        <f t="shared" si="115"/>
        <v>0</v>
      </c>
      <c r="O16" s="436"/>
      <c r="P16" s="436"/>
      <c r="Q16" s="436"/>
      <c r="R16" s="591"/>
      <c r="S16" s="591"/>
      <c r="T16" s="436">
        <f t="shared" si="116"/>
        <v>0</v>
      </c>
      <c r="U16" s="591"/>
      <c r="V16" s="591"/>
      <c r="W16" s="563">
        <f t="shared" si="117"/>
        <v>0</v>
      </c>
      <c r="X16" s="564">
        <f t="shared" si="110"/>
        <v>0</v>
      </c>
      <c r="Y16" s="619"/>
      <c r="Z16" s="591"/>
      <c r="AA16" s="436">
        <f t="shared" si="118"/>
        <v>0</v>
      </c>
      <c r="AB16" s="591"/>
      <c r="AC16" s="591"/>
      <c r="AD16" s="436">
        <f t="shared" si="119"/>
        <v>0</v>
      </c>
      <c r="AE16" s="591"/>
      <c r="AF16" s="591"/>
      <c r="AG16" s="563">
        <f t="shared" si="120"/>
        <v>0</v>
      </c>
      <c r="AH16" s="564">
        <f t="shared" si="111"/>
        <v>0</v>
      </c>
    </row>
    <row r="17" s="360" customFormat="1" ht="15">
      <c r="A17" s="625" t="s">
        <v>821</v>
      </c>
      <c r="B17" s="626"/>
      <c r="C17" s="626"/>
      <c r="D17" s="452">
        <f t="shared" si="112"/>
        <v>0</v>
      </c>
      <c r="E17" s="579">
        <v>23</v>
      </c>
      <c r="F17" s="579">
        <v>1000</v>
      </c>
      <c r="G17" s="452">
        <f t="shared" si="113"/>
        <v>23000</v>
      </c>
      <c r="H17" s="579"/>
      <c r="I17" s="579"/>
      <c r="J17" s="453">
        <f>H17*I17</f>
        <v>0</v>
      </c>
      <c r="K17" s="566">
        <f t="shared" si="109"/>
        <v>23000</v>
      </c>
      <c r="L17" s="627"/>
      <c r="M17" s="452"/>
      <c r="N17" s="452">
        <f t="shared" si="115"/>
        <v>0</v>
      </c>
      <c r="O17" s="452"/>
      <c r="P17" s="452"/>
      <c r="Q17" s="452"/>
      <c r="R17" s="579"/>
      <c r="S17" s="579"/>
      <c r="T17" s="452">
        <f t="shared" si="116"/>
        <v>0</v>
      </c>
      <c r="U17" s="579"/>
      <c r="V17" s="579"/>
      <c r="W17" s="453">
        <f t="shared" si="117"/>
        <v>0</v>
      </c>
      <c r="X17" s="566">
        <f t="shared" si="110"/>
        <v>0</v>
      </c>
      <c r="Y17" s="627"/>
      <c r="Z17" s="579"/>
      <c r="AA17" s="452">
        <f t="shared" si="118"/>
        <v>0</v>
      </c>
      <c r="AB17" s="579"/>
      <c r="AC17" s="579"/>
      <c r="AD17" s="452">
        <f t="shared" si="119"/>
        <v>0</v>
      </c>
      <c r="AE17" s="579"/>
      <c r="AF17" s="579"/>
      <c r="AG17" s="453">
        <f t="shared" si="120"/>
        <v>0</v>
      </c>
      <c r="AH17" s="566">
        <f t="shared" si="111"/>
        <v>0</v>
      </c>
    </row>
    <row r="18">
      <c r="A18" s="360"/>
    </row>
  </sheetData>
  <mergeCells count="24">
    <mergeCell ref="A1:AH1"/>
    <mergeCell ref="A2:A6"/>
    <mergeCell ref="B2:K2"/>
    <mergeCell ref="L2:X2"/>
    <mergeCell ref="Y2:AH2"/>
    <mergeCell ref="B3:J3"/>
    <mergeCell ref="K3:K6"/>
    <mergeCell ref="L3:W3"/>
    <mergeCell ref="X3:X6"/>
    <mergeCell ref="Y3:AG3"/>
    <mergeCell ref="AH3:AH6"/>
    <mergeCell ref="B4:D5"/>
    <mergeCell ref="E4:J4"/>
    <mergeCell ref="L4:N5"/>
    <mergeCell ref="O4:Q5"/>
    <mergeCell ref="R4:W4"/>
    <mergeCell ref="Y4:AA5"/>
    <mergeCell ref="AB4:AG4"/>
    <mergeCell ref="E5:G5"/>
    <mergeCell ref="H5:J5"/>
    <mergeCell ref="R5:T5"/>
    <mergeCell ref="U5:W5"/>
    <mergeCell ref="AB5:AD5"/>
    <mergeCell ref="AE5:AG5"/>
  </mergeCells>
  <printOptions headings="0" gridLines="0"/>
  <pageMargins left="0.70866141732283472" right="0.70866141732283472" top="0.74803149606299213" bottom="0.74803149606299213" header="0.31496062992125984" footer="0.31496062992125984"/>
  <pageSetup paperSize="9" scale="65" fitToWidth="1" fitToHeight="1" pageOrder="downThenOver" orientation="landscape" usePrinterDefaults="1" blackAndWhite="0" draft="0" cellComments="none" useFirstPageNumber="0" errors="displayed" horizontalDpi="600" verticalDpi="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Q1" zoomScale="100" workbookViewId="0">
      <selection activeCell="AD8" activeCellId="0" sqref="AD8"/>
    </sheetView>
  </sheetViews>
  <sheetFormatPr defaultRowHeight="14.25"/>
  <cols>
    <col customWidth="1" min="1" max="1" width="55"/>
    <col bestFit="1" customWidth="1" min="2" max="2" width="13.28515625"/>
    <col customWidth="1" min="3" max="3" width="15.5703125"/>
    <col bestFit="1" customWidth="1" min="4" max="4" width="9.5703125"/>
    <col bestFit="1" customWidth="1" min="5" max="5" width="13.28515625"/>
    <col bestFit="1" customWidth="1" min="6" max="6" width="15.5703125"/>
    <col bestFit="1" customWidth="1" min="7" max="7" width="10.42578125"/>
    <col bestFit="1" customWidth="1" min="8" max="8" width="13.28515625"/>
    <col bestFit="1" customWidth="1" min="9" max="9" width="15.5703125"/>
    <col customWidth="1" min="11" max="11" width="12.42578125"/>
    <col customWidth="1" min="12" max="12" width="13.85546875"/>
    <col customWidth="1" min="13" max="13" width="12"/>
    <col customWidth="1" min="15" max="15" width="16.140625"/>
    <col customWidth="1" min="16" max="16" width="14.5703125"/>
    <col customWidth="1" min="18" max="18" width="16"/>
    <col customWidth="1" min="19" max="19" width="13.5703125"/>
    <col bestFit="1" customWidth="1" min="21" max="21" width="10.85546875"/>
    <col customWidth="1" min="22" max="23" width="13.7109375"/>
    <col customWidth="1" min="25" max="25" width="15.5703125"/>
    <col customWidth="1" min="26" max="26" width="12.85546875"/>
    <col customWidth="1" min="28" max="28" width="13.7109375"/>
    <col customWidth="1" min="29" max="29" width="12.42578125"/>
    <col customWidth="1" min="31" max="31" width="11.7109375"/>
  </cols>
  <sheetData>
    <row r="1">
      <c r="A1" s="477" t="s">
        <v>812</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row>
    <row r="2" ht="15.75">
      <c r="A2" s="542" t="s">
        <v>762</v>
      </c>
      <c r="B2" s="610" t="s">
        <v>813</v>
      </c>
      <c r="C2" s="596"/>
      <c r="D2" s="596"/>
      <c r="E2" s="596"/>
      <c r="F2" s="596"/>
      <c r="G2" s="596"/>
      <c r="H2" s="596"/>
      <c r="I2" s="596"/>
      <c r="J2" s="596"/>
      <c r="K2" s="597"/>
      <c r="L2" s="611" t="s">
        <v>773</v>
      </c>
      <c r="M2" s="611"/>
      <c r="N2" s="611"/>
      <c r="O2" s="611"/>
      <c r="P2" s="611"/>
      <c r="Q2" s="611"/>
      <c r="R2" s="611"/>
      <c r="S2" s="611"/>
      <c r="T2" s="611"/>
      <c r="U2" s="612"/>
      <c r="V2" s="611" t="s">
        <v>819</v>
      </c>
      <c r="W2" s="611"/>
      <c r="X2" s="611"/>
      <c r="Y2" s="611"/>
      <c r="Z2" s="611"/>
      <c r="AA2" s="611"/>
      <c r="AB2" s="611"/>
      <c r="AC2" s="611"/>
      <c r="AD2" s="611"/>
      <c r="AE2" s="612"/>
    </row>
    <row r="3">
      <c r="A3" s="542"/>
      <c r="B3" s="477" t="s">
        <v>765</v>
      </c>
      <c r="C3" s="477"/>
      <c r="D3" s="477"/>
      <c r="E3" s="477"/>
      <c r="F3" s="477"/>
      <c r="G3" s="477"/>
      <c r="H3" s="477"/>
      <c r="I3" s="477"/>
      <c r="J3" s="550"/>
      <c r="K3" s="567" t="s">
        <v>766</v>
      </c>
      <c r="L3" s="477" t="s">
        <v>765</v>
      </c>
      <c r="M3" s="477"/>
      <c r="N3" s="477"/>
      <c r="O3" s="477"/>
      <c r="P3" s="477"/>
      <c r="Q3" s="477"/>
      <c r="R3" s="477"/>
      <c r="S3" s="477"/>
      <c r="T3" s="550"/>
      <c r="U3" s="567" t="s">
        <v>766</v>
      </c>
      <c r="V3" s="477" t="s">
        <v>765</v>
      </c>
      <c r="W3" s="477"/>
      <c r="X3" s="477"/>
      <c r="Y3" s="477"/>
      <c r="Z3" s="477"/>
      <c r="AA3" s="477"/>
      <c r="AB3" s="477"/>
      <c r="AC3" s="477"/>
      <c r="AD3" s="550"/>
      <c r="AE3" s="567" t="s">
        <v>766</v>
      </c>
    </row>
    <row r="4">
      <c r="A4" s="542"/>
      <c r="B4" s="414" t="s">
        <v>603</v>
      </c>
      <c r="C4" s="414"/>
      <c r="D4" s="414"/>
      <c r="E4" s="477" t="s">
        <v>767</v>
      </c>
      <c r="F4" s="477"/>
      <c r="G4" s="477"/>
      <c r="H4" s="477"/>
      <c r="I4" s="477"/>
      <c r="J4" s="550"/>
      <c r="K4" s="568"/>
      <c r="L4" s="414" t="s">
        <v>603</v>
      </c>
      <c r="M4" s="414"/>
      <c r="N4" s="414"/>
      <c r="O4" s="477" t="s">
        <v>767</v>
      </c>
      <c r="P4" s="477"/>
      <c r="Q4" s="477"/>
      <c r="R4" s="477"/>
      <c r="S4" s="477"/>
      <c r="T4" s="550"/>
      <c r="U4" s="568"/>
      <c r="V4" s="414" t="s">
        <v>603</v>
      </c>
      <c r="W4" s="414"/>
      <c r="X4" s="414"/>
      <c r="Y4" s="477" t="s">
        <v>767</v>
      </c>
      <c r="Z4" s="477"/>
      <c r="AA4" s="477"/>
      <c r="AB4" s="477"/>
      <c r="AC4" s="477"/>
      <c r="AD4" s="550"/>
      <c r="AE4" s="568"/>
    </row>
    <row r="5">
      <c r="A5" s="542"/>
      <c r="B5" s="414"/>
      <c r="C5" s="414"/>
      <c r="D5" s="414"/>
      <c r="E5" s="477" t="s">
        <v>607</v>
      </c>
      <c r="F5" s="477"/>
      <c r="G5" s="477"/>
      <c r="H5" s="477" t="s">
        <v>608</v>
      </c>
      <c r="I5" s="477"/>
      <c r="J5" s="550"/>
      <c r="K5" s="568"/>
      <c r="L5" s="414"/>
      <c r="M5" s="414"/>
      <c r="N5" s="414"/>
      <c r="O5" s="477" t="s">
        <v>607</v>
      </c>
      <c r="P5" s="477"/>
      <c r="Q5" s="477"/>
      <c r="R5" s="477" t="s">
        <v>608</v>
      </c>
      <c r="S5" s="477"/>
      <c r="T5" s="550"/>
      <c r="U5" s="568"/>
      <c r="V5" s="414"/>
      <c r="W5" s="414"/>
      <c r="X5" s="414"/>
      <c r="Y5" s="477" t="s">
        <v>607</v>
      </c>
      <c r="Z5" s="477"/>
      <c r="AA5" s="477"/>
      <c r="AB5" s="477" t="s">
        <v>608</v>
      </c>
      <c r="AC5" s="477"/>
      <c r="AD5" s="550"/>
      <c r="AE5" s="568"/>
    </row>
    <row r="6" ht="28.5">
      <c r="A6" s="557"/>
      <c r="B6" s="377" t="s">
        <v>775</v>
      </c>
      <c r="C6" s="377" t="s">
        <v>769</v>
      </c>
      <c r="D6" s="414" t="s">
        <v>770</v>
      </c>
      <c r="E6" s="377" t="s">
        <v>775</v>
      </c>
      <c r="F6" s="377" t="s">
        <v>769</v>
      </c>
      <c r="G6" s="414" t="s">
        <v>770</v>
      </c>
      <c r="H6" s="377" t="s">
        <v>775</v>
      </c>
      <c r="I6" s="377" t="s">
        <v>769</v>
      </c>
      <c r="J6" s="558" t="s">
        <v>770</v>
      </c>
      <c r="K6" s="568"/>
      <c r="L6" s="377" t="s">
        <v>775</v>
      </c>
      <c r="M6" s="377" t="s">
        <v>769</v>
      </c>
      <c r="N6" s="414" t="s">
        <v>770</v>
      </c>
      <c r="O6" s="377" t="s">
        <v>775</v>
      </c>
      <c r="P6" s="377" t="s">
        <v>769</v>
      </c>
      <c r="Q6" s="414" t="s">
        <v>770</v>
      </c>
      <c r="R6" s="377" t="s">
        <v>775</v>
      </c>
      <c r="S6" s="377" t="s">
        <v>769</v>
      </c>
      <c r="T6" s="558" t="s">
        <v>770</v>
      </c>
      <c r="U6" s="568"/>
      <c r="V6" s="377" t="s">
        <v>775</v>
      </c>
      <c r="W6" s="377" t="s">
        <v>769</v>
      </c>
      <c r="X6" s="414" t="s">
        <v>770</v>
      </c>
      <c r="Y6" s="377" t="s">
        <v>775</v>
      </c>
      <c r="Z6" s="377" t="s">
        <v>769</v>
      </c>
      <c r="AA6" s="414" t="s">
        <v>770</v>
      </c>
      <c r="AB6" s="377" t="s">
        <v>775</v>
      </c>
      <c r="AC6" s="377" t="s">
        <v>769</v>
      </c>
      <c r="AD6" s="558" t="s">
        <v>770</v>
      </c>
      <c r="AE6" s="568"/>
    </row>
    <row r="7">
      <c r="A7" s="613" t="s">
        <v>822</v>
      </c>
      <c r="B7" s="368"/>
      <c r="C7" s="368"/>
      <c r="D7" s="368">
        <f>SUM(D8:D13)</f>
        <v>0</v>
      </c>
      <c r="E7" s="368"/>
      <c r="F7" s="368"/>
      <c r="G7" s="368">
        <f>SUM(G8:G13)</f>
        <v>0</v>
      </c>
      <c r="H7" s="368"/>
      <c r="I7" s="368"/>
      <c r="J7" s="369">
        <f>SUM(J8:J13)</f>
        <v>63000</v>
      </c>
      <c r="K7" s="560">
        <f t="shared" ref="K7:K13" si="121">D7+G7+J7</f>
        <v>63000</v>
      </c>
      <c r="L7" s="368"/>
      <c r="M7" s="368"/>
      <c r="N7" s="368">
        <f>SUM(N8:N13)</f>
        <v>0</v>
      </c>
      <c r="O7" s="368"/>
      <c r="P7" s="368"/>
      <c r="Q7" s="368">
        <f>SUM(Q8:Q13)</f>
        <v>0</v>
      </c>
      <c r="R7" s="368"/>
      <c r="S7" s="368"/>
      <c r="T7" s="369">
        <f>SUM(T8:T13)</f>
        <v>63000</v>
      </c>
      <c r="U7" s="560">
        <f t="shared" ref="U7:U13" si="122">N7+Q7+T7</f>
        <v>63000</v>
      </c>
      <c r="V7" s="368"/>
      <c r="W7" s="368"/>
      <c r="X7" s="368">
        <f>SUM(X8:X13)</f>
        <v>0</v>
      </c>
      <c r="Y7" s="368"/>
      <c r="Z7" s="368"/>
      <c r="AA7" s="368">
        <f>SUM(AA8:AA13)</f>
        <v>0</v>
      </c>
      <c r="AB7" s="368"/>
      <c r="AC7" s="368"/>
      <c r="AD7" s="369">
        <f>SUM(AD8:AD13)</f>
        <v>63000</v>
      </c>
      <c r="AE7" s="560">
        <f t="shared" ref="AE7:AE13" si="123">X7+AA7+AD7</f>
        <v>63000</v>
      </c>
    </row>
    <row r="8">
      <c r="A8" s="569" t="s">
        <v>611</v>
      </c>
      <c r="B8" s="368"/>
      <c r="C8" s="368"/>
      <c r="D8" s="368">
        <f t="shared" ref="D8:D13" si="124">B8*C8</f>
        <v>0</v>
      </c>
      <c r="E8" s="368"/>
      <c r="F8" s="368"/>
      <c r="G8" s="368">
        <f t="shared" ref="G8:G13" si="125">E8*F8</f>
        <v>0</v>
      </c>
      <c r="H8" s="368">
        <v>21</v>
      </c>
      <c r="I8" s="368">
        <v>3000</v>
      </c>
      <c r="J8" s="369">
        <f t="shared" ref="J8:J13" si="126">H8*I8</f>
        <v>63000</v>
      </c>
      <c r="K8" s="560">
        <f t="shared" si="121"/>
        <v>63000</v>
      </c>
      <c r="L8" s="368"/>
      <c r="M8" s="368"/>
      <c r="N8" s="368">
        <f t="shared" ref="N8:N13" si="127">L8*M8</f>
        <v>0</v>
      </c>
      <c r="O8" s="368"/>
      <c r="P8" s="368"/>
      <c r="Q8" s="368">
        <f t="shared" ref="Q8:Q13" si="128">O8*P8</f>
        <v>0</v>
      </c>
      <c r="R8" s="368">
        <v>21</v>
      </c>
      <c r="S8" s="368">
        <v>3000</v>
      </c>
      <c r="T8" s="369">
        <f t="shared" ref="T8:T13" si="129">R8*S8</f>
        <v>63000</v>
      </c>
      <c r="U8" s="560">
        <f t="shared" si="122"/>
        <v>63000</v>
      </c>
      <c r="V8" s="368"/>
      <c r="W8" s="368"/>
      <c r="X8" s="368">
        <f t="shared" ref="X8:X13" si="130">V8*W8</f>
        <v>0</v>
      </c>
      <c r="Y8" s="368"/>
      <c r="Z8" s="368"/>
      <c r="AA8" s="368">
        <f t="shared" ref="AA8:AA13" si="131">Y8*Z8</f>
        <v>0</v>
      </c>
      <c r="AB8" s="368">
        <v>21</v>
      </c>
      <c r="AC8" s="368">
        <v>3000</v>
      </c>
      <c r="AD8" s="369">
        <f t="shared" ref="AD8:AD13" si="132">AB8*AC8</f>
        <v>63000</v>
      </c>
      <c r="AE8" s="560">
        <f t="shared" si="123"/>
        <v>63000</v>
      </c>
    </row>
    <row r="9">
      <c r="A9" s="417"/>
      <c r="B9" s="368"/>
      <c r="C9" s="368"/>
      <c r="D9" s="368">
        <f t="shared" si="124"/>
        <v>0</v>
      </c>
      <c r="E9" s="368"/>
      <c r="F9" s="368"/>
      <c r="G9" s="368">
        <f t="shared" si="125"/>
        <v>0</v>
      </c>
      <c r="H9" s="368"/>
      <c r="I9" s="368"/>
      <c r="J9" s="369">
        <f t="shared" si="126"/>
        <v>0</v>
      </c>
      <c r="K9" s="560">
        <f t="shared" si="121"/>
        <v>0</v>
      </c>
      <c r="L9" s="368"/>
      <c r="M9" s="368"/>
      <c r="N9" s="368">
        <f t="shared" si="127"/>
        <v>0</v>
      </c>
      <c r="O9" s="368"/>
      <c r="P9" s="368"/>
      <c r="Q9" s="368">
        <f t="shared" si="128"/>
        <v>0</v>
      </c>
      <c r="R9" s="368"/>
      <c r="S9" s="368"/>
      <c r="T9" s="369">
        <f t="shared" si="129"/>
        <v>0</v>
      </c>
      <c r="U9" s="560">
        <f t="shared" si="122"/>
        <v>0</v>
      </c>
      <c r="V9" s="368"/>
      <c r="W9" s="368"/>
      <c r="X9" s="368">
        <f t="shared" si="130"/>
        <v>0</v>
      </c>
      <c r="Y9" s="368"/>
      <c r="Z9" s="368"/>
      <c r="AA9" s="368">
        <f t="shared" si="131"/>
        <v>0</v>
      </c>
      <c r="AB9" s="368"/>
      <c r="AC9" s="368"/>
      <c r="AD9" s="369">
        <f t="shared" si="132"/>
        <v>0</v>
      </c>
      <c r="AE9" s="560">
        <f t="shared" si="123"/>
        <v>0</v>
      </c>
    </row>
    <row r="10">
      <c r="A10" s="569"/>
      <c r="B10" s="368"/>
      <c r="C10" s="368"/>
      <c r="D10" s="368">
        <f t="shared" si="124"/>
        <v>0</v>
      </c>
      <c r="E10" s="368"/>
      <c r="F10" s="368"/>
      <c r="G10" s="368">
        <f t="shared" si="125"/>
        <v>0</v>
      </c>
      <c r="H10" s="368"/>
      <c r="I10" s="368"/>
      <c r="J10" s="369">
        <f t="shared" si="126"/>
        <v>0</v>
      </c>
      <c r="K10" s="560">
        <f t="shared" si="121"/>
        <v>0</v>
      </c>
      <c r="L10" s="368"/>
      <c r="M10" s="368"/>
      <c r="N10" s="368">
        <f t="shared" si="127"/>
        <v>0</v>
      </c>
      <c r="O10" s="368"/>
      <c r="P10" s="368"/>
      <c r="Q10" s="368">
        <f t="shared" si="128"/>
        <v>0</v>
      </c>
      <c r="R10" s="368"/>
      <c r="S10" s="368"/>
      <c r="T10" s="369">
        <f t="shared" si="129"/>
        <v>0</v>
      </c>
      <c r="U10" s="560">
        <f t="shared" si="122"/>
        <v>0</v>
      </c>
      <c r="V10" s="368"/>
      <c r="W10" s="368"/>
      <c r="X10" s="368">
        <f t="shared" si="130"/>
        <v>0</v>
      </c>
      <c r="Y10" s="368"/>
      <c r="Z10" s="368"/>
      <c r="AA10" s="368">
        <f t="shared" si="131"/>
        <v>0</v>
      </c>
      <c r="AB10" s="368"/>
      <c r="AC10" s="368"/>
      <c r="AD10" s="369">
        <f t="shared" si="132"/>
        <v>0</v>
      </c>
      <c r="AE10" s="560">
        <f t="shared" si="123"/>
        <v>0</v>
      </c>
    </row>
    <row r="11">
      <c r="A11" s="569"/>
      <c r="B11" s="368"/>
      <c r="C11" s="368"/>
      <c r="D11" s="368">
        <f t="shared" si="124"/>
        <v>0</v>
      </c>
      <c r="E11" s="368"/>
      <c r="F11" s="368"/>
      <c r="G11" s="368">
        <f t="shared" si="125"/>
        <v>0</v>
      </c>
      <c r="H11" s="368"/>
      <c r="I11" s="368"/>
      <c r="J11" s="369">
        <f t="shared" si="126"/>
        <v>0</v>
      </c>
      <c r="K11" s="560">
        <f t="shared" si="121"/>
        <v>0</v>
      </c>
      <c r="L11" s="368"/>
      <c r="M11" s="368"/>
      <c r="N11" s="368">
        <f t="shared" si="127"/>
        <v>0</v>
      </c>
      <c r="O11" s="368"/>
      <c r="P11" s="368"/>
      <c r="Q11" s="368">
        <f t="shared" si="128"/>
        <v>0</v>
      </c>
      <c r="R11" s="368"/>
      <c r="S11" s="368"/>
      <c r="T11" s="369">
        <f t="shared" si="129"/>
        <v>0</v>
      </c>
      <c r="U11" s="560">
        <f t="shared" si="122"/>
        <v>0</v>
      </c>
      <c r="V11" s="368"/>
      <c r="W11" s="368"/>
      <c r="X11" s="368">
        <f t="shared" si="130"/>
        <v>0</v>
      </c>
      <c r="Y11" s="368"/>
      <c r="Z11" s="368"/>
      <c r="AA11" s="368">
        <f t="shared" si="131"/>
        <v>0</v>
      </c>
      <c r="AB11" s="368"/>
      <c r="AC11" s="368"/>
      <c r="AD11" s="369">
        <f t="shared" si="132"/>
        <v>0</v>
      </c>
      <c r="AE11" s="560">
        <f t="shared" si="123"/>
        <v>0</v>
      </c>
    </row>
    <row r="12">
      <c r="A12" s="614"/>
      <c r="B12" s="436"/>
      <c r="C12" s="436"/>
      <c r="D12" s="436">
        <f t="shared" si="124"/>
        <v>0</v>
      </c>
      <c r="E12" s="436"/>
      <c r="F12" s="436"/>
      <c r="G12" s="436">
        <f t="shared" si="125"/>
        <v>0</v>
      </c>
      <c r="H12" s="436"/>
      <c r="I12" s="436"/>
      <c r="J12" s="563">
        <f t="shared" si="126"/>
        <v>0</v>
      </c>
      <c r="K12" s="564">
        <f t="shared" si="121"/>
        <v>0</v>
      </c>
      <c r="L12" s="436"/>
      <c r="M12" s="436"/>
      <c r="N12" s="436">
        <f t="shared" si="127"/>
        <v>0</v>
      </c>
      <c r="O12" s="436"/>
      <c r="P12" s="436"/>
      <c r="Q12" s="436">
        <f t="shared" si="128"/>
        <v>0</v>
      </c>
      <c r="R12" s="436"/>
      <c r="S12" s="436"/>
      <c r="T12" s="563">
        <f t="shared" si="129"/>
        <v>0</v>
      </c>
      <c r="U12" s="564">
        <f t="shared" si="122"/>
        <v>0</v>
      </c>
      <c r="V12" s="436"/>
      <c r="W12" s="436"/>
      <c r="X12" s="436">
        <f t="shared" si="130"/>
        <v>0</v>
      </c>
      <c r="Y12" s="436"/>
      <c r="Z12" s="436"/>
      <c r="AA12" s="436">
        <f t="shared" si="131"/>
        <v>0</v>
      </c>
      <c r="AB12" s="436"/>
      <c r="AC12" s="436"/>
      <c r="AD12" s="563">
        <f t="shared" si="132"/>
        <v>0</v>
      </c>
      <c r="AE12" s="564">
        <f t="shared" si="123"/>
        <v>0</v>
      </c>
    </row>
    <row r="13" ht="15.75">
      <c r="A13" s="615"/>
      <c r="B13" s="579"/>
      <c r="C13" s="579"/>
      <c r="D13" s="452">
        <f t="shared" si="124"/>
        <v>0</v>
      </c>
      <c r="E13" s="579"/>
      <c r="F13" s="579"/>
      <c r="G13" s="452">
        <f t="shared" si="125"/>
        <v>0</v>
      </c>
      <c r="H13" s="452"/>
      <c r="I13" s="579"/>
      <c r="J13" s="453">
        <f t="shared" si="126"/>
        <v>0</v>
      </c>
      <c r="K13" s="566">
        <f t="shared" si="121"/>
        <v>0</v>
      </c>
      <c r="L13" s="579"/>
      <c r="M13" s="579"/>
      <c r="N13" s="452">
        <f t="shared" si="127"/>
        <v>0</v>
      </c>
      <c r="O13" s="579"/>
      <c r="P13" s="579"/>
      <c r="Q13" s="452">
        <f t="shared" si="128"/>
        <v>0</v>
      </c>
      <c r="R13" s="579"/>
      <c r="S13" s="579"/>
      <c r="T13" s="453">
        <f t="shared" si="129"/>
        <v>0</v>
      </c>
      <c r="U13" s="566">
        <f t="shared" si="122"/>
        <v>0</v>
      </c>
      <c r="V13" s="579"/>
      <c r="W13" s="579"/>
      <c r="X13" s="452">
        <f t="shared" si="130"/>
        <v>0</v>
      </c>
      <c r="Y13" s="579"/>
      <c r="Z13" s="579"/>
      <c r="AA13" s="452">
        <f t="shared" si="131"/>
        <v>0</v>
      </c>
      <c r="AB13" s="579"/>
      <c r="AC13" s="579"/>
      <c r="AD13" s="453">
        <f t="shared" si="132"/>
        <v>0</v>
      </c>
      <c r="AE13" s="566">
        <f t="shared" si="123"/>
        <v>0</v>
      </c>
    </row>
  </sheetData>
  <mergeCells count="23">
    <mergeCell ref="A1:AE1"/>
    <mergeCell ref="A2:A6"/>
    <mergeCell ref="B2:K2"/>
    <mergeCell ref="L2:U2"/>
    <mergeCell ref="V2:AE2"/>
    <mergeCell ref="B3:J3"/>
    <mergeCell ref="K3:K6"/>
    <mergeCell ref="L3:T3"/>
    <mergeCell ref="U3:U6"/>
    <mergeCell ref="V3:AD3"/>
    <mergeCell ref="AE3:AE6"/>
    <mergeCell ref="B4:D5"/>
    <mergeCell ref="E4:J4"/>
    <mergeCell ref="L4:N5"/>
    <mergeCell ref="O4:T4"/>
    <mergeCell ref="V4:X5"/>
    <mergeCell ref="Y4:AD4"/>
    <mergeCell ref="E5:G5"/>
    <mergeCell ref="H5:J5"/>
    <mergeCell ref="O5:Q5"/>
    <mergeCell ref="R5:T5"/>
    <mergeCell ref="Y5:AA5"/>
    <mergeCell ref="AB5:AD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D8" activeCellId="0" sqref="D8"/>
    </sheetView>
  </sheetViews>
  <sheetFormatPr defaultRowHeight="14.25"/>
  <cols>
    <col bestFit="1" customWidth="1" min="1" max="1" width="27.28515625"/>
    <col bestFit="1" customWidth="1" min="2" max="3" width="10.42578125"/>
    <col customWidth="1" min="4" max="4" width="14"/>
    <col bestFit="1" customWidth="1" min="5" max="6" width="10.42578125"/>
    <col customWidth="1" min="7" max="7" width="6.85546875"/>
    <col customWidth="1" min="8" max="8" width="13.5703125"/>
    <col customWidth="1" min="9" max="9" width="10.85546875"/>
    <col customWidth="1" min="10" max="10" width="13.7109375"/>
    <col customWidth="1" min="11" max="11" width="12"/>
    <col bestFit="1" customWidth="1" min="12" max="13" width="10.42578125"/>
    <col customWidth="1" min="14" max="14" width="14.28515625"/>
    <col customWidth="1" min="15" max="15" width="11.85546875"/>
    <col customWidth="1" min="16" max="16" width="11.28515625"/>
    <col customWidth="1" min="17" max="17" width="7"/>
    <col bestFit="1" customWidth="1" min="18" max="19" width="10.42578125"/>
    <col customWidth="1" min="20" max="20" width="7.5703125"/>
    <col bestFit="1" customWidth="1" min="21" max="22" width="10.42578125"/>
    <col customWidth="1" min="23" max="23" width="7.42578125"/>
    <col customWidth="1" min="24" max="24" width="9.28515625"/>
    <col bestFit="1" customWidth="1" min="25" max="26" width="10.42578125"/>
    <col customWidth="1" min="27" max="27" width="14.28515625"/>
    <col customWidth="1" min="28" max="28" width="10.42578125"/>
    <col bestFit="1" customWidth="1" min="29" max="29" width="10.42578125"/>
    <col customWidth="1" min="30" max="30" width="9.85546875"/>
    <col bestFit="1" customWidth="1" min="31" max="32" width="10.42578125"/>
    <col customWidth="1" min="33" max="33" width="8.42578125"/>
    <col bestFit="1" customWidth="1" min="34" max="34" width="10.85546875"/>
  </cols>
  <sheetData>
    <row r="1">
      <c r="A1" s="550" t="s">
        <v>823</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2"/>
    </row>
    <row r="2" ht="15.75">
      <c r="A2" s="542" t="s">
        <v>762</v>
      </c>
      <c r="B2" s="628" t="s">
        <v>813</v>
      </c>
      <c r="C2" s="611"/>
      <c r="D2" s="611"/>
      <c r="E2" s="611"/>
      <c r="F2" s="611"/>
      <c r="G2" s="611"/>
      <c r="H2" s="611"/>
      <c r="I2" s="611"/>
      <c r="J2" s="611"/>
      <c r="K2" s="612"/>
      <c r="L2" s="628" t="s">
        <v>773</v>
      </c>
      <c r="M2" s="611"/>
      <c r="N2" s="611"/>
      <c r="O2" s="611"/>
      <c r="P2" s="611"/>
      <c r="Q2" s="611"/>
      <c r="R2" s="611"/>
      <c r="S2" s="611"/>
      <c r="T2" s="611"/>
      <c r="U2" s="611"/>
      <c r="V2" s="611"/>
      <c r="W2" s="611"/>
      <c r="X2" s="612"/>
      <c r="Y2" s="628" t="s">
        <v>774</v>
      </c>
      <c r="Z2" s="611"/>
      <c r="AA2" s="611"/>
      <c r="AB2" s="611"/>
      <c r="AC2" s="611"/>
      <c r="AD2" s="611"/>
      <c r="AE2" s="611"/>
      <c r="AF2" s="611"/>
      <c r="AG2" s="611"/>
      <c r="AH2" s="612"/>
    </row>
    <row r="3">
      <c r="A3" s="542"/>
      <c r="B3" s="477" t="s">
        <v>765</v>
      </c>
      <c r="C3" s="477"/>
      <c r="D3" s="477"/>
      <c r="E3" s="477"/>
      <c r="F3" s="477"/>
      <c r="G3" s="477"/>
      <c r="H3" s="477"/>
      <c r="I3" s="477"/>
      <c r="J3" s="550"/>
      <c r="K3" s="567" t="s">
        <v>766</v>
      </c>
      <c r="L3" s="477" t="s">
        <v>765</v>
      </c>
      <c r="M3" s="477"/>
      <c r="N3" s="477"/>
      <c r="O3" s="477"/>
      <c r="P3" s="477"/>
      <c r="Q3" s="477"/>
      <c r="R3" s="477"/>
      <c r="S3" s="477"/>
      <c r="T3" s="477"/>
      <c r="U3" s="477"/>
      <c r="V3" s="477"/>
      <c r="W3" s="550"/>
      <c r="X3" s="567" t="s">
        <v>766</v>
      </c>
      <c r="Y3" s="477" t="s">
        <v>765</v>
      </c>
      <c r="Z3" s="477"/>
      <c r="AA3" s="477"/>
      <c r="AB3" s="477"/>
      <c r="AC3" s="477"/>
      <c r="AD3" s="477"/>
      <c r="AE3" s="477"/>
      <c r="AF3" s="477"/>
      <c r="AG3" s="550"/>
      <c r="AH3" s="567" t="s">
        <v>766</v>
      </c>
    </row>
    <row r="4">
      <c r="A4" s="542"/>
      <c r="B4" s="414" t="s">
        <v>603</v>
      </c>
      <c r="C4" s="414"/>
      <c r="D4" s="414"/>
      <c r="E4" s="477" t="s">
        <v>767</v>
      </c>
      <c r="F4" s="477"/>
      <c r="G4" s="477"/>
      <c r="H4" s="477"/>
      <c r="I4" s="477"/>
      <c r="J4" s="550"/>
      <c r="K4" s="568"/>
      <c r="L4" s="414" t="s">
        <v>603</v>
      </c>
      <c r="M4" s="414"/>
      <c r="N4" s="414"/>
      <c r="O4" s="617" t="s">
        <v>604</v>
      </c>
      <c r="P4" s="618"/>
      <c r="Q4" s="619"/>
      <c r="R4" s="477" t="s">
        <v>767</v>
      </c>
      <c r="S4" s="477"/>
      <c r="T4" s="477"/>
      <c r="U4" s="477"/>
      <c r="V4" s="477"/>
      <c r="W4" s="550"/>
      <c r="X4" s="568"/>
      <c r="Y4" s="414" t="s">
        <v>603</v>
      </c>
      <c r="Z4" s="414"/>
      <c r="AA4" s="414"/>
      <c r="AB4" s="477" t="s">
        <v>767</v>
      </c>
      <c r="AC4" s="477"/>
      <c r="AD4" s="477"/>
      <c r="AE4" s="477"/>
      <c r="AF4" s="477"/>
      <c r="AG4" s="550"/>
      <c r="AH4" s="568"/>
    </row>
    <row r="5">
      <c r="A5" s="542"/>
      <c r="B5" s="414"/>
      <c r="C5" s="414"/>
      <c r="D5" s="414"/>
      <c r="E5" s="477" t="s">
        <v>607</v>
      </c>
      <c r="F5" s="477"/>
      <c r="G5" s="477"/>
      <c r="H5" s="477" t="s">
        <v>608</v>
      </c>
      <c r="I5" s="477"/>
      <c r="J5" s="550"/>
      <c r="K5" s="568"/>
      <c r="L5" s="414"/>
      <c r="M5" s="414"/>
      <c r="N5" s="414"/>
      <c r="O5" s="620"/>
      <c r="P5" s="557"/>
      <c r="Q5" s="621"/>
      <c r="R5" s="477" t="s">
        <v>607</v>
      </c>
      <c r="S5" s="477"/>
      <c r="T5" s="477"/>
      <c r="U5" s="477" t="s">
        <v>608</v>
      </c>
      <c r="V5" s="477"/>
      <c r="W5" s="550"/>
      <c r="X5" s="568"/>
      <c r="Y5" s="414"/>
      <c r="Z5" s="414"/>
      <c r="AA5" s="414"/>
      <c r="AB5" s="477" t="s">
        <v>607</v>
      </c>
      <c r="AC5" s="477"/>
      <c r="AD5" s="477"/>
      <c r="AE5" s="477" t="s">
        <v>608</v>
      </c>
      <c r="AF5" s="477"/>
      <c r="AG5" s="550"/>
      <c r="AH5" s="568"/>
    </row>
    <row r="6" ht="45" customHeight="1">
      <c r="A6" s="557"/>
      <c r="B6" s="377" t="s">
        <v>824</v>
      </c>
      <c r="C6" s="377" t="s">
        <v>825</v>
      </c>
      <c r="D6" s="377" t="s">
        <v>826</v>
      </c>
      <c r="E6" s="377" t="s">
        <v>824</v>
      </c>
      <c r="F6" s="377" t="s">
        <v>825</v>
      </c>
      <c r="G6" s="377" t="s">
        <v>826</v>
      </c>
      <c r="H6" s="377" t="s">
        <v>824</v>
      </c>
      <c r="I6" s="377" t="s">
        <v>825</v>
      </c>
      <c r="J6" s="378" t="s">
        <v>826</v>
      </c>
      <c r="K6" s="568"/>
      <c r="L6" s="377" t="s">
        <v>824</v>
      </c>
      <c r="M6" s="377" t="s">
        <v>825</v>
      </c>
      <c r="N6" s="377" t="s">
        <v>826</v>
      </c>
      <c r="O6" s="377" t="s">
        <v>824</v>
      </c>
      <c r="P6" s="377" t="s">
        <v>825</v>
      </c>
      <c r="Q6" s="377" t="s">
        <v>826</v>
      </c>
      <c r="R6" s="377" t="s">
        <v>824</v>
      </c>
      <c r="S6" s="377" t="s">
        <v>825</v>
      </c>
      <c r="T6" s="377" t="s">
        <v>826</v>
      </c>
      <c r="U6" s="377" t="s">
        <v>824</v>
      </c>
      <c r="V6" s="377" t="s">
        <v>825</v>
      </c>
      <c r="W6" s="378" t="s">
        <v>826</v>
      </c>
      <c r="X6" s="568"/>
      <c r="Y6" s="377" t="s">
        <v>824</v>
      </c>
      <c r="Z6" s="377" t="s">
        <v>825</v>
      </c>
      <c r="AA6" s="377" t="s">
        <v>826</v>
      </c>
      <c r="AB6" s="377" t="s">
        <v>824</v>
      </c>
      <c r="AC6" s="377" t="s">
        <v>825</v>
      </c>
      <c r="AD6" s="377" t="s">
        <v>826</v>
      </c>
      <c r="AE6" s="377" t="s">
        <v>824</v>
      </c>
      <c r="AF6" s="377" t="s">
        <v>825</v>
      </c>
      <c r="AG6" s="378" t="s">
        <v>826</v>
      </c>
      <c r="AH6" s="568"/>
    </row>
    <row r="7">
      <c r="A7" s="483" t="s">
        <v>655</v>
      </c>
      <c r="B7" s="368"/>
      <c r="C7" s="368"/>
      <c r="D7" s="368">
        <f>SUM(D8:D11)</f>
        <v>50999.999599999996</v>
      </c>
      <c r="E7" s="368"/>
      <c r="F7" s="368"/>
      <c r="G7" s="368">
        <f>SUM(G8:G11)</f>
        <v>0</v>
      </c>
      <c r="H7" s="368"/>
      <c r="I7" s="368"/>
      <c r="J7" s="369">
        <f>SUM(J8:J11)</f>
        <v>0</v>
      </c>
      <c r="K7" s="560">
        <f t="shared" ref="K7:K9" si="133">D7+G7+J7</f>
        <v>50999.999599999996</v>
      </c>
      <c r="L7" s="368"/>
      <c r="M7" s="368"/>
      <c r="N7" s="368">
        <f>SUM(N8:N11)</f>
        <v>0</v>
      </c>
      <c r="O7" s="368"/>
      <c r="P7" s="368"/>
      <c r="Q7" s="368">
        <f>SUM(Q8:Q11)</f>
        <v>0</v>
      </c>
      <c r="R7" s="368"/>
      <c r="S7" s="368"/>
      <c r="T7" s="368">
        <f>SUM(T8:T11)</f>
        <v>0</v>
      </c>
      <c r="U7" s="368"/>
      <c r="V7" s="368"/>
      <c r="W7" s="369">
        <f>SUM(W8:W11)</f>
        <v>0</v>
      </c>
      <c r="X7" s="560">
        <f t="shared" ref="X7:X11" si="134">N7+T7+W7</f>
        <v>0</v>
      </c>
      <c r="Y7" s="368"/>
      <c r="Z7" s="368"/>
      <c r="AA7" s="368">
        <f>SUM(AA8:AA11)</f>
        <v>0</v>
      </c>
      <c r="AB7" s="368"/>
      <c r="AC7" s="368"/>
      <c r="AD7" s="368">
        <f>SUM(AD8:AD11)</f>
        <v>0</v>
      </c>
      <c r="AE7" s="368"/>
      <c r="AF7" s="368"/>
      <c r="AG7" s="369">
        <f>SUM(AG8:AG11)</f>
        <v>0</v>
      </c>
      <c r="AH7" s="560">
        <f t="shared" ref="AH7:AH9" si="135">AA7+AD7+AG7</f>
        <v>0</v>
      </c>
    </row>
    <row r="8">
      <c r="A8" s="561" t="s">
        <v>656</v>
      </c>
      <c r="B8" s="368">
        <v>9031.8179999999993</v>
      </c>
      <c r="C8" s="368">
        <v>2.2000000000000002</v>
      </c>
      <c r="D8" s="433">
        <f t="shared" ref="D8:D11" si="136">B8*C8</f>
        <v>19869.999599999999</v>
      </c>
      <c r="E8" s="368"/>
      <c r="F8" s="368"/>
      <c r="G8" s="368">
        <f t="shared" ref="G8:G11" si="137">E8*F8</f>
        <v>0</v>
      </c>
      <c r="H8" s="368"/>
      <c r="I8" s="368"/>
      <c r="J8" s="369">
        <f t="shared" ref="J8:J11" si="138">H8*I8</f>
        <v>0</v>
      </c>
      <c r="K8" s="560">
        <f t="shared" si="133"/>
        <v>19869.999599999999</v>
      </c>
      <c r="L8" s="368"/>
      <c r="M8" s="368"/>
      <c r="N8" s="368">
        <f t="shared" ref="N8:N9" si="139">L8*M8</f>
        <v>0</v>
      </c>
      <c r="O8" s="368"/>
      <c r="P8" s="368"/>
      <c r="Q8" s="368">
        <f>O7*P7/100*12</f>
        <v>0</v>
      </c>
      <c r="R8" s="368"/>
      <c r="S8" s="368"/>
      <c r="T8" s="368">
        <f t="shared" ref="T8:T11" si="140">R8*S8</f>
        <v>0</v>
      </c>
      <c r="U8" s="368"/>
      <c r="V8" s="368"/>
      <c r="W8" s="369">
        <f t="shared" ref="W8:W11" si="141">U8*V8</f>
        <v>0</v>
      </c>
      <c r="X8" s="560">
        <f t="shared" si="134"/>
        <v>0</v>
      </c>
      <c r="Y8" s="368"/>
      <c r="Z8" s="368"/>
      <c r="AA8" s="368">
        <f t="shared" ref="AA8:AA9" si="142">Y8*Z8</f>
        <v>0</v>
      </c>
      <c r="AB8" s="368"/>
      <c r="AC8" s="368"/>
      <c r="AD8" s="368">
        <f t="shared" ref="AD8:AD11" si="143">AB8*AC8</f>
        <v>0</v>
      </c>
      <c r="AE8" s="368"/>
      <c r="AF8" s="368"/>
      <c r="AG8" s="369">
        <f t="shared" ref="AG8:AG11" si="144">AE8*AF8</f>
        <v>0</v>
      </c>
      <c r="AH8" s="560">
        <f t="shared" si="135"/>
        <v>0</v>
      </c>
    </row>
    <row r="9">
      <c r="A9" s="561" t="s">
        <v>657</v>
      </c>
      <c r="B9" s="368">
        <v>213</v>
      </c>
      <c r="C9" s="368">
        <v>10</v>
      </c>
      <c r="D9" s="433">
        <f t="shared" si="136"/>
        <v>2130</v>
      </c>
      <c r="E9" s="368"/>
      <c r="F9" s="368"/>
      <c r="G9" s="368">
        <f t="shared" si="137"/>
        <v>0</v>
      </c>
      <c r="H9" s="368"/>
      <c r="I9" s="368"/>
      <c r="J9" s="369">
        <f t="shared" si="138"/>
        <v>0</v>
      </c>
      <c r="K9" s="560">
        <f t="shared" si="133"/>
        <v>2130</v>
      </c>
      <c r="L9" s="368"/>
      <c r="M9" s="368"/>
      <c r="N9" s="368">
        <f t="shared" si="139"/>
        <v>0</v>
      </c>
      <c r="O9" s="368"/>
      <c r="P9" s="368"/>
      <c r="Q9" s="368">
        <f>O9*P9</f>
        <v>0</v>
      </c>
      <c r="R9" s="368"/>
      <c r="S9" s="368"/>
      <c r="T9" s="368">
        <f t="shared" si="140"/>
        <v>0</v>
      </c>
      <c r="U9" s="368"/>
      <c r="V9" s="368"/>
      <c r="W9" s="369">
        <f t="shared" si="141"/>
        <v>0</v>
      </c>
      <c r="X9" s="560">
        <f t="shared" si="134"/>
        <v>0</v>
      </c>
      <c r="Y9" s="368"/>
      <c r="Z9" s="368"/>
      <c r="AA9" s="368">
        <f t="shared" si="142"/>
        <v>0</v>
      </c>
      <c r="AB9" s="368"/>
      <c r="AC9" s="368"/>
      <c r="AD9" s="368">
        <f t="shared" si="143"/>
        <v>0</v>
      </c>
      <c r="AE9" s="368"/>
      <c r="AF9" s="368"/>
      <c r="AG9" s="369">
        <f t="shared" si="144"/>
        <v>0</v>
      </c>
      <c r="AH9" s="560">
        <f t="shared" si="135"/>
        <v>0</v>
      </c>
    </row>
    <row r="10">
      <c r="A10" s="629" t="s">
        <v>658</v>
      </c>
      <c r="B10" s="436">
        <v>6000</v>
      </c>
      <c r="C10" s="436">
        <v>1.5</v>
      </c>
      <c r="D10" s="630">
        <f t="shared" si="136"/>
        <v>9000</v>
      </c>
      <c r="E10" s="436"/>
      <c r="F10" s="436"/>
      <c r="G10" s="436">
        <f t="shared" si="137"/>
        <v>0</v>
      </c>
      <c r="H10" s="436"/>
      <c r="I10" s="436"/>
      <c r="J10" s="563">
        <f t="shared" si="138"/>
        <v>0</v>
      </c>
      <c r="K10" s="564">
        <f t="shared" ref="K10:K11" si="145">D10+G10+J10</f>
        <v>9000</v>
      </c>
      <c r="L10" s="436"/>
      <c r="M10" s="436"/>
      <c r="N10" s="436">
        <f>L10*M10/100</f>
        <v>0</v>
      </c>
      <c r="O10" s="436"/>
      <c r="P10" s="436"/>
      <c r="Q10" s="436">
        <f>O10*P10/100</f>
        <v>0</v>
      </c>
      <c r="R10" s="436"/>
      <c r="S10" s="436"/>
      <c r="T10" s="436">
        <f t="shared" si="140"/>
        <v>0</v>
      </c>
      <c r="U10" s="436"/>
      <c r="V10" s="436"/>
      <c r="W10" s="563">
        <f t="shared" si="141"/>
        <v>0</v>
      </c>
      <c r="X10" s="564">
        <f t="shared" si="134"/>
        <v>0</v>
      </c>
      <c r="Y10" s="436"/>
      <c r="Z10" s="436"/>
      <c r="AA10" s="436">
        <f>Y10*Z10/100</f>
        <v>0</v>
      </c>
      <c r="AB10" s="436"/>
      <c r="AC10" s="436"/>
      <c r="AD10" s="436">
        <f t="shared" si="143"/>
        <v>0</v>
      </c>
      <c r="AE10" s="436"/>
      <c r="AF10" s="436"/>
      <c r="AG10" s="563">
        <f t="shared" si="144"/>
        <v>0</v>
      </c>
      <c r="AH10" s="564">
        <f t="shared" ref="AH10:AH11" si="146">AA10+AD10+AG10</f>
        <v>0</v>
      </c>
    </row>
    <row r="11" ht="15.75">
      <c r="A11" s="565" t="s">
        <v>827</v>
      </c>
      <c r="B11" s="452">
        <v>1</v>
      </c>
      <c r="C11" s="453">
        <v>20000</v>
      </c>
      <c r="D11" s="631">
        <f t="shared" si="136"/>
        <v>20000</v>
      </c>
      <c r="E11" s="632"/>
      <c r="F11" s="452"/>
      <c r="G11" s="452">
        <f t="shared" si="137"/>
        <v>0</v>
      </c>
      <c r="H11" s="452"/>
      <c r="I11" s="452"/>
      <c r="J11" s="453">
        <f t="shared" si="138"/>
        <v>0</v>
      </c>
      <c r="K11" s="566">
        <f t="shared" si="145"/>
        <v>20000</v>
      </c>
      <c r="L11" s="452"/>
      <c r="M11" s="452"/>
      <c r="N11" s="452">
        <f>L11*M11</f>
        <v>0</v>
      </c>
      <c r="O11" s="452"/>
      <c r="P11" s="452"/>
      <c r="Q11" s="452">
        <f>O11*P11</f>
        <v>0</v>
      </c>
      <c r="R11" s="452"/>
      <c r="S11" s="452"/>
      <c r="T11" s="452">
        <f t="shared" si="140"/>
        <v>0</v>
      </c>
      <c r="U11" s="452"/>
      <c r="V11" s="452"/>
      <c r="W11" s="453">
        <f t="shared" si="141"/>
        <v>0</v>
      </c>
      <c r="X11" s="566">
        <f t="shared" si="134"/>
        <v>0</v>
      </c>
      <c r="Y11" s="452"/>
      <c r="Z11" s="452"/>
      <c r="AA11" s="452">
        <f>Y11*Z11</f>
        <v>0</v>
      </c>
      <c r="AB11" s="452"/>
      <c r="AC11" s="452"/>
      <c r="AD11" s="452">
        <f t="shared" si="143"/>
        <v>0</v>
      </c>
      <c r="AE11" s="452"/>
      <c r="AF11" s="452"/>
      <c r="AG11" s="453">
        <f t="shared" si="144"/>
        <v>0</v>
      </c>
      <c r="AH11" s="566">
        <f t="shared" si="146"/>
        <v>0</v>
      </c>
    </row>
  </sheetData>
  <mergeCells count="24">
    <mergeCell ref="A1:AH1"/>
    <mergeCell ref="A2:A6"/>
    <mergeCell ref="B2:K2"/>
    <mergeCell ref="L2:X2"/>
    <mergeCell ref="Y2:AH2"/>
    <mergeCell ref="B3:J3"/>
    <mergeCell ref="K3:K6"/>
    <mergeCell ref="L3:W3"/>
    <mergeCell ref="X3:X6"/>
    <mergeCell ref="Y3:AG3"/>
    <mergeCell ref="AH3:AH6"/>
    <mergeCell ref="B4:D5"/>
    <mergeCell ref="E4:J4"/>
    <mergeCell ref="L4:N5"/>
    <mergeCell ref="O4:Q5"/>
    <mergeCell ref="R4:W4"/>
    <mergeCell ref="Y4:AA5"/>
    <mergeCell ref="AB4:AG4"/>
    <mergeCell ref="E5:G5"/>
    <mergeCell ref="H5:J5"/>
    <mergeCell ref="R5:T5"/>
    <mergeCell ref="U5:W5"/>
    <mergeCell ref="AB5:AD5"/>
    <mergeCell ref="AE5:AG5"/>
  </mergeCells>
  <printOptions headings="0" gridLines="0"/>
  <pageMargins left="0.70866141732283472" right="0.70866141732283472" top="0.74803149606299213" bottom="0.74803149606299213" header="0.31496062992125984" footer="0.31496062992125984"/>
  <pageSetup paperSize="9" scale="75" fitToWidth="1" fitToHeight="1" pageOrder="downThenOver" orientation="landscape" usePrinterDefaults="1" blackAndWhite="0" draft="0" cellComments="none" useFirstPageNumber="0" errors="displayed" horizontalDpi="600" verticalDpi="600" copies="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P2" zoomScale="100" workbookViewId="0">
      <selection activeCell="AD8" activeCellId="0" sqref="AD8"/>
    </sheetView>
  </sheetViews>
  <sheetFormatPr defaultRowHeight="14.25"/>
  <cols>
    <col customWidth="1" min="1" max="1" width="43.28515625"/>
    <col bestFit="1" customWidth="1" min="2" max="2" width="11.5703125"/>
    <col customWidth="1" min="3" max="3" width="11"/>
    <col bestFit="1" customWidth="1" min="4" max="4" width="9.5703125"/>
    <col bestFit="1" customWidth="1" min="5" max="5" width="11.5703125"/>
    <col customWidth="1" min="6" max="6" width="12"/>
    <col customWidth="1" min="7" max="7" width="12.7109375"/>
    <col bestFit="1" customWidth="1" min="8" max="8" width="11.5703125"/>
    <col customWidth="1" min="9" max="9" width="11.140625"/>
    <col customWidth="1" min="10" max="10" width="10.28515625"/>
    <col customWidth="1" min="11" max="11" width="12"/>
    <col bestFit="1" customWidth="1" min="12" max="12" width="11.5703125"/>
    <col customWidth="1" min="13" max="13" width="11.28515625"/>
    <col customWidth="1" min="15" max="15" width="13.85546875"/>
    <col customWidth="1" min="16" max="16" width="11.140625"/>
    <col bestFit="1" customWidth="1" min="18" max="18" width="11.5703125"/>
    <col customWidth="1" min="19" max="19" width="11.140625"/>
    <col bestFit="1" customWidth="1" min="21" max="21" width="10.85546875"/>
    <col bestFit="1" customWidth="1" min="22" max="22" width="11.5703125"/>
    <col customWidth="1" min="23" max="23" width="11.28515625"/>
    <col customWidth="1" min="25" max="25" width="13.5703125"/>
    <col customWidth="1" min="26" max="26" width="11.5703125"/>
    <col bestFit="1" customWidth="1" min="28" max="28" width="11.5703125"/>
    <col customWidth="1" min="29" max="29" width="11.42578125"/>
    <col bestFit="1" customWidth="1" min="31" max="31" width="10.85546875"/>
  </cols>
  <sheetData>
    <row r="1">
      <c r="A1" s="477" t="s">
        <v>828</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row>
    <row r="2" ht="15.75">
      <c r="A2" s="542" t="s">
        <v>762</v>
      </c>
      <c r="B2" s="594" t="s">
        <v>813</v>
      </c>
      <c r="C2" s="596"/>
      <c r="D2" s="596"/>
      <c r="E2" s="596"/>
      <c r="F2" s="596"/>
      <c r="G2" s="596"/>
      <c r="H2" s="596"/>
      <c r="I2" s="596"/>
      <c r="J2" s="596"/>
      <c r="K2" s="597"/>
      <c r="L2" s="594" t="s">
        <v>773</v>
      </c>
      <c r="M2" s="596"/>
      <c r="N2" s="596"/>
      <c r="O2" s="596"/>
      <c r="P2" s="596"/>
      <c r="Q2" s="596"/>
      <c r="R2" s="596"/>
      <c r="S2" s="596"/>
      <c r="T2" s="596"/>
      <c r="U2" s="597"/>
      <c r="V2" s="611" t="s">
        <v>819</v>
      </c>
      <c r="W2" s="611"/>
      <c r="X2" s="611"/>
      <c r="Y2" s="611"/>
      <c r="Z2" s="611"/>
      <c r="AA2" s="611"/>
      <c r="AB2" s="611"/>
      <c r="AC2" s="611"/>
      <c r="AD2" s="611"/>
      <c r="AE2" s="612"/>
    </row>
    <row r="3">
      <c r="A3" s="542"/>
      <c r="B3" s="477" t="s">
        <v>765</v>
      </c>
      <c r="C3" s="477"/>
      <c r="D3" s="477"/>
      <c r="E3" s="477"/>
      <c r="F3" s="477"/>
      <c r="G3" s="477"/>
      <c r="H3" s="477"/>
      <c r="I3" s="477"/>
      <c r="J3" s="550"/>
      <c r="K3" s="567" t="s">
        <v>766</v>
      </c>
      <c r="L3" s="477" t="s">
        <v>765</v>
      </c>
      <c r="M3" s="477"/>
      <c r="N3" s="477"/>
      <c r="O3" s="477"/>
      <c r="P3" s="477"/>
      <c r="Q3" s="477"/>
      <c r="R3" s="477"/>
      <c r="S3" s="477"/>
      <c r="T3" s="550"/>
      <c r="U3" s="567" t="s">
        <v>766</v>
      </c>
      <c r="V3" s="477" t="s">
        <v>765</v>
      </c>
      <c r="W3" s="477"/>
      <c r="X3" s="477"/>
      <c r="Y3" s="477"/>
      <c r="Z3" s="477"/>
      <c r="AA3" s="477"/>
      <c r="AB3" s="477"/>
      <c r="AC3" s="477"/>
      <c r="AD3" s="550"/>
      <c r="AE3" s="567" t="s">
        <v>766</v>
      </c>
    </row>
    <row r="4">
      <c r="A4" s="542"/>
      <c r="B4" s="414" t="s">
        <v>603</v>
      </c>
      <c r="C4" s="414"/>
      <c r="D4" s="414"/>
      <c r="E4" s="477" t="s">
        <v>767</v>
      </c>
      <c r="F4" s="477"/>
      <c r="G4" s="477"/>
      <c r="H4" s="477"/>
      <c r="I4" s="477"/>
      <c r="J4" s="550"/>
      <c r="K4" s="568"/>
      <c r="L4" s="414" t="s">
        <v>603</v>
      </c>
      <c r="M4" s="414"/>
      <c r="N4" s="414"/>
      <c r="O4" s="477" t="s">
        <v>767</v>
      </c>
      <c r="P4" s="477"/>
      <c r="Q4" s="477"/>
      <c r="R4" s="477"/>
      <c r="S4" s="477"/>
      <c r="T4" s="550"/>
      <c r="U4" s="568"/>
      <c r="V4" s="414" t="s">
        <v>603</v>
      </c>
      <c r="W4" s="414"/>
      <c r="X4" s="414"/>
      <c r="Y4" s="477" t="s">
        <v>767</v>
      </c>
      <c r="Z4" s="477"/>
      <c r="AA4" s="477"/>
      <c r="AB4" s="477"/>
      <c r="AC4" s="477"/>
      <c r="AD4" s="550"/>
      <c r="AE4" s="568"/>
    </row>
    <row r="5">
      <c r="A5" s="542"/>
      <c r="B5" s="414"/>
      <c r="C5" s="414"/>
      <c r="D5" s="414"/>
      <c r="E5" s="477" t="s">
        <v>607</v>
      </c>
      <c r="F5" s="477"/>
      <c r="G5" s="477"/>
      <c r="H5" s="477" t="s">
        <v>608</v>
      </c>
      <c r="I5" s="477"/>
      <c r="J5" s="550"/>
      <c r="K5" s="568"/>
      <c r="L5" s="414"/>
      <c r="M5" s="414"/>
      <c r="N5" s="414"/>
      <c r="O5" s="477" t="s">
        <v>607</v>
      </c>
      <c r="P5" s="477"/>
      <c r="Q5" s="477"/>
      <c r="R5" s="477" t="s">
        <v>608</v>
      </c>
      <c r="S5" s="477"/>
      <c r="T5" s="550"/>
      <c r="U5" s="568"/>
      <c r="V5" s="414"/>
      <c r="W5" s="414"/>
      <c r="X5" s="414"/>
      <c r="Y5" s="477" t="s">
        <v>607</v>
      </c>
      <c r="Z5" s="477"/>
      <c r="AA5" s="477"/>
      <c r="AB5" s="477" t="s">
        <v>608</v>
      </c>
      <c r="AC5" s="477"/>
      <c r="AD5" s="550"/>
      <c r="AE5" s="568"/>
    </row>
    <row r="6" ht="28.5">
      <c r="A6" s="557"/>
      <c r="B6" s="414" t="s">
        <v>570</v>
      </c>
      <c r="C6" s="377" t="s">
        <v>769</v>
      </c>
      <c r="D6" s="414" t="s">
        <v>770</v>
      </c>
      <c r="E6" s="414" t="s">
        <v>570</v>
      </c>
      <c r="F6" s="377" t="s">
        <v>769</v>
      </c>
      <c r="G6" s="414" t="s">
        <v>770</v>
      </c>
      <c r="H6" s="414" t="s">
        <v>570</v>
      </c>
      <c r="I6" s="377" t="s">
        <v>769</v>
      </c>
      <c r="J6" s="558" t="s">
        <v>770</v>
      </c>
      <c r="K6" s="568"/>
      <c r="L6" s="414" t="s">
        <v>570</v>
      </c>
      <c r="M6" s="377" t="s">
        <v>769</v>
      </c>
      <c r="N6" s="414" t="s">
        <v>770</v>
      </c>
      <c r="O6" s="414" t="s">
        <v>570</v>
      </c>
      <c r="P6" s="377" t="s">
        <v>769</v>
      </c>
      <c r="Q6" s="414" t="s">
        <v>770</v>
      </c>
      <c r="R6" s="414" t="s">
        <v>570</v>
      </c>
      <c r="S6" s="377" t="s">
        <v>769</v>
      </c>
      <c r="T6" s="558" t="s">
        <v>770</v>
      </c>
      <c r="U6" s="568"/>
      <c r="V6" s="414" t="s">
        <v>570</v>
      </c>
      <c r="W6" s="377" t="s">
        <v>769</v>
      </c>
      <c r="X6" s="414" t="s">
        <v>770</v>
      </c>
      <c r="Y6" s="414" t="s">
        <v>570</v>
      </c>
      <c r="Z6" s="377" t="s">
        <v>769</v>
      </c>
      <c r="AA6" s="414" t="s">
        <v>770</v>
      </c>
      <c r="AB6" s="414" t="s">
        <v>570</v>
      </c>
      <c r="AC6" s="377" t="s">
        <v>769</v>
      </c>
      <c r="AD6" s="558" t="s">
        <v>770</v>
      </c>
      <c r="AE6" s="568"/>
    </row>
    <row r="7" ht="28.5" customHeight="1">
      <c r="A7" s="633" t="s">
        <v>829</v>
      </c>
      <c r="B7" s="634"/>
      <c r="C7" s="635"/>
      <c r="D7" s="368">
        <f>SUM(D8:D11)</f>
        <v>0</v>
      </c>
      <c r="E7" s="368"/>
      <c r="F7" s="368"/>
      <c r="G7" s="368">
        <f>SUM(G8:G11)</f>
        <v>0</v>
      </c>
      <c r="H7" s="635"/>
      <c r="I7" s="635"/>
      <c r="J7" s="369">
        <f>SUM(J8:J11)</f>
        <v>350000</v>
      </c>
      <c r="K7" s="560">
        <f t="shared" ref="K7:K9" si="147">D7+G7+J7</f>
        <v>350000</v>
      </c>
      <c r="L7" s="368"/>
      <c r="M7" s="368"/>
      <c r="N7" s="368">
        <f>SUM(N8:N11)</f>
        <v>0</v>
      </c>
      <c r="O7" s="368"/>
      <c r="P7" s="368"/>
      <c r="Q7" s="368">
        <f>SUM(Q8:Q11)</f>
        <v>0</v>
      </c>
      <c r="R7" s="368"/>
      <c r="S7" s="368"/>
      <c r="T7" s="369">
        <f>SUM(T8:T11)</f>
        <v>350000</v>
      </c>
      <c r="U7" s="560">
        <f t="shared" ref="U7:U9" si="148">N7+Q7+T7</f>
        <v>350000</v>
      </c>
      <c r="V7" s="368"/>
      <c r="W7" s="368"/>
      <c r="X7" s="368">
        <f>SUM(X8:X11)</f>
        <v>0</v>
      </c>
      <c r="Y7" s="368"/>
      <c r="Z7" s="368"/>
      <c r="AA7" s="368">
        <f>SUM(AA8:AA11)</f>
        <v>0</v>
      </c>
      <c r="AB7" s="368"/>
      <c r="AC7" s="368"/>
      <c r="AD7" s="369">
        <f>SUM(AD8:AD11)</f>
        <v>350000</v>
      </c>
      <c r="AE7" s="560">
        <f t="shared" ref="AE7:AE9" si="149">X7+AA7+AD7</f>
        <v>350000</v>
      </c>
    </row>
    <row r="8" ht="15">
      <c r="A8" s="561" t="s">
        <v>660</v>
      </c>
      <c r="B8" s="636"/>
      <c r="C8" s="635"/>
      <c r="D8" s="368">
        <f t="shared" ref="D8:D11" si="150">B8*C8</f>
        <v>0</v>
      </c>
      <c r="E8" s="368"/>
      <c r="F8" s="368"/>
      <c r="G8" s="368">
        <f t="shared" ref="G8:G11" si="151">E8*F8</f>
        <v>0</v>
      </c>
      <c r="H8" s="433">
        <v>1</v>
      </c>
      <c r="I8" s="433">
        <v>350000</v>
      </c>
      <c r="J8" s="369">
        <f t="shared" ref="J8:J11" si="152">H8*I8</f>
        <v>350000</v>
      </c>
      <c r="K8" s="560">
        <f t="shared" si="147"/>
        <v>350000</v>
      </c>
      <c r="L8" s="368"/>
      <c r="M8" s="368"/>
      <c r="N8" s="368">
        <f t="shared" ref="N8:N11" si="153">L8*M8</f>
        <v>0</v>
      </c>
      <c r="O8" s="368"/>
      <c r="P8" s="368"/>
      <c r="Q8" s="368">
        <f t="shared" ref="Q8:Q11" si="154">O8*P8</f>
        <v>0</v>
      </c>
      <c r="R8" s="368">
        <v>1</v>
      </c>
      <c r="S8" s="368">
        <v>350000</v>
      </c>
      <c r="T8" s="369">
        <f t="shared" ref="T8:T11" si="155">R8*S8</f>
        <v>350000</v>
      </c>
      <c r="U8" s="560">
        <f t="shared" si="148"/>
        <v>350000</v>
      </c>
      <c r="V8" s="368"/>
      <c r="W8" s="368"/>
      <c r="X8" s="368">
        <f t="shared" ref="X8:X11" si="156">V8*W8</f>
        <v>0</v>
      </c>
      <c r="Y8" s="368"/>
      <c r="Z8" s="368"/>
      <c r="AA8" s="368">
        <f t="shared" ref="AA8:AA11" si="157">Y8*Z8</f>
        <v>0</v>
      </c>
      <c r="AB8" s="368">
        <v>1</v>
      </c>
      <c r="AC8" s="368">
        <v>350000</v>
      </c>
      <c r="AD8" s="369">
        <f t="shared" ref="AD8:AD11" si="158">AB8*AC8</f>
        <v>350000</v>
      </c>
      <c r="AE8" s="560">
        <f t="shared" si="149"/>
        <v>350000</v>
      </c>
    </row>
    <row r="9" ht="15">
      <c r="A9" s="569" t="s">
        <v>661</v>
      </c>
      <c r="B9" s="637"/>
      <c r="C9" s="638"/>
      <c r="D9" s="368">
        <f t="shared" si="150"/>
        <v>0</v>
      </c>
      <c r="E9" s="368"/>
      <c r="F9" s="368"/>
      <c r="G9" s="368">
        <f t="shared" si="151"/>
        <v>0</v>
      </c>
      <c r="H9" s="638"/>
      <c r="I9" s="638"/>
      <c r="J9" s="369">
        <f t="shared" si="152"/>
        <v>0</v>
      </c>
      <c r="K9" s="560">
        <f t="shared" si="147"/>
        <v>0</v>
      </c>
      <c r="L9" s="368"/>
      <c r="M9" s="368"/>
      <c r="N9" s="368">
        <f t="shared" si="153"/>
        <v>0</v>
      </c>
      <c r="O9" s="368"/>
      <c r="P9" s="368"/>
      <c r="Q9" s="368">
        <f t="shared" si="154"/>
        <v>0</v>
      </c>
      <c r="R9" s="368"/>
      <c r="S9" s="368"/>
      <c r="T9" s="369">
        <f t="shared" si="155"/>
        <v>0</v>
      </c>
      <c r="U9" s="560">
        <f t="shared" si="148"/>
        <v>0</v>
      </c>
      <c r="V9" s="368"/>
      <c r="W9" s="368"/>
      <c r="X9" s="368">
        <f t="shared" si="156"/>
        <v>0</v>
      </c>
      <c r="Y9" s="368"/>
      <c r="Z9" s="368"/>
      <c r="AA9" s="368">
        <f t="shared" si="157"/>
        <v>0</v>
      </c>
      <c r="AB9" s="368"/>
      <c r="AC9" s="368"/>
      <c r="AD9" s="369">
        <f t="shared" si="158"/>
        <v>0</v>
      </c>
      <c r="AE9" s="560">
        <f t="shared" si="149"/>
        <v>0</v>
      </c>
    </row>
    <row r="10" ht="42.75">
      <c r="A10" s="614" t="s">
        <v>662</v>
      </c>
      <c r="B10" s="639"/>
      <c r="C10" s="640"/>
      <c r="D10" s="436">
        <f t="shared" si="150"/>
        <v>0</v>
      </c>
      <c r="E10" s="436"/>
      <c r="F10" s="436"/>
      <c r="G10" s="436">
        <f t="shared" si="151"/>
        <v>0</v>
      </c>
      <c r="H10" s="641"/>
      <c r="I10" s="641"/>
      <c r="J10" s="563">
        <f t="shared" si="152"/>
        <v>0</v>
      </c>
      <c r="K10" s="564">
        <f t="shared" ref="K10:K11" si="159">D10+G10+J10</f>
        <v>0</v>
      </c>
      <c r="L10" s="436"/>
      <c r="M10" s="436"/>
      <c r="N10" s="436">
        <f t="shared" si="153"/>
        <v>0</v>
      </c>
      <c r="O10" s="436"/>
      <c r="P10" s="436"/>
      <c r="Q10" s="436">
        <f t="shared" si="154"/>
        <v>0</v>
      </c>
      <c r="R10" s="436"/>
      <c r="S10" s="436"/>
      <c r="T10" s="563">
        <f t="shared" si="155"/>
        <v>0</v>
      </c>
      <c r="U10" s="564">
        <f t="shared" ref="U10:U11" si="160">N10+Q10+T10</f>
        <v>0</v>
      </c>
      <c r="V10" s="436"/>
      <c r="W10" s="436"/>
      <c r="X10" s="436">
        <f t="shared" si="156"/>
        <v>0</v>
      </c>
      <c r="Y10" s="436"/>
      <c r="Z10" s="436"/>
      <c r="AA10" s="436">
        <f t="shared" si="157"/>
        <v>0</v>
      </c>
      <c r="AB10" s="436"/>
      <c r="AC10" s="436"/>
      <c r="AD10" s="563">
        <f t="shared" si="158"/>
        <v>0</v>
      </c>
      <c r="AE10" s="564">
        <f t="shared" ref="AE10:AE11" si="161">X10+AA10+AD10</f>
        <v>0</v>
      </c>
    </row>
    <row r="11" ht="36" customHeight="1">
      <c r="A11" s="642" t="s">
        <v>663</v>
      </c>
      <c r="B11" s="643"/>
      <c r="C11" s="644"/>
      <c r="D11" s="452">
        <f t="shared" si="150"/>
        <v>0</v>
      </c>
      <c r="E11" s="452"/>
      <c r="F11" s="452"/>
      <c r="G11" s="452">
        <f t="shared" si="151"/>
        <v>0</v>
      </c>
      <c r="H11" s="645"/>
      <c r="I11" s="646"/>
      <c r="J11" s="453">
        <f t="shared" si="152"/>
        <v>0</v>
      </c>
      <c r="K11" s="566">
        <f t="shared" si="159"/>
        <v>0</v>
      </c>
      <c r="L11" s="452"/>
      <c r="M11" s="452"/>
      <c r="N11" s="452">
        <f t="shared" si="153"/>
        <v>0</v>
      </c>
      <c r="O11" s="452"/>
      <c r="P11" s="452"/>
      <c r="Q11" s="452">
        <f t="shared" si="154"/>
        <v>0</v>
      </c>
      <c r="R11" s="452"/>
      <c r="S11" s="452"/>
      <c r="T11" s="453">
        <f t="shared" si="155"/>
        <v>0</v>
      </c>
      <c r="U11" s="566">
        <f t="shared" si="160"/>
        <v>0</v>
      </c>
      <c r="V11" s="452"/>
      <c r="W11" s="452"/>
      <c r="X11" s="452">
        <f t="shared" si="156"/>
        <v>0</v>
      </c>
      <c r="Y11" s="452"/>
      <c r="Z11" s="452"/>
      <c r="AA11" s="452">
        <f t="shared" si="157"/>
        <v>0</v>
      </c>
      <c r="AB11" s="452"/>
      <c r="AC11" s="452"/>
      <c r="AD11" s="453">
        <f t="shared" si="158"/>
        <v>0</v>
      </c>
      <c r="AE11" s="566">
        <f t="shared" si="161"/>
        <v>0</v>
      </c>
    </row>
  </sheetData>
  <mergeCells count="23">
    <mergeCell ref="A1:AE1"/>
    <mergeCell ref="A2:A6"/>
    <mergeCell ref="B2:K2"/>
    <mergeCell ref="L2:U2"/>
    <mergeCell ref="V2:AE2"/>
    <mergeCell ref="B3:J3"/>
    <mergeCell ref="K3:K6"/>
    <mergeCell ref="L3:T3"/>
    <mergeCell ref="U3:U6"/>
    <mergeCell ref="V3:AD3"/>
    <mergeCell ref="AE3:AE6"/>
    <mergeCell ref="B4:D5"/>
    <mergeCell ref="E4:J4"/>
    <mergeCell ref="L4:N5"/>
    <mergeCell ref="O4:T4"/>
    <mergeCell ref="V4:X5"/>
    <mergeCell ref="Y4:AD4"/>
    <mergeCell ref="E5:G5"/>
    <mergeCell ref="H5:J5"/>
    <mergeCell ref="O5:Q5"/>
    <mergeCell ref="R5:T5"/>
    <mergeCell ref="Y5:AA5"/>
    <mergeCell ref="AB5:AD5"/>
  </mergeCells>
  <printOptions headings="0" gridLines="0"/>
  <pageMargins left="0.70866141732283472" right="0.70866141732283472" top="0.74803149606299213" bottom="0.74803149606299213" header="0.31496062992125984" footer="0.31496062992125984"/>
  <pageSetup paperSize="9" scale="70" fitToWidth="1" fitToHeight="1" pageOrder="downThenOver" orientation="landscape" usePrinterDefaults="1" blackAndWhite="0" draft="0" cellComments="none" useFirstPageNumber="0" errors="displayed" horizontalDpi="600" verticalDpi="0" copies="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X1" zoomScale="100" workbookViewId="0">
      <selection activeCell="AI7" activeCellId="0" sqref="AI7"/>
    </sheetView>
  </sheetViews>
  <sheetFormatPr defaultRowHeight="14.25"/>
  <cols>
    <col customWidth="1" min="1" max="1" width="20.28515625"/>
    <col customWidth="1" min="2" max="2" width="11.85546875"/>
    <col customWidth="1" min="3" max="3" width="13.28515625"/>
    <col customWidth="1" min="4" max="4" width="6.85546875"/>
    <col customWidth="1" min="5" max="5" width="11.7109375"/>
    <col customWidth="1" min="6" max="6" width="11.28515625"/>
    <col customWidth="1" min="7" max="7" width="7.5703125"/>
    <col customWidth="1" min="8" max="8" width="14.42578125"/>
    <col bestFit="1" customWidth="1" min="9" max="9" width="11.140625"/>
    <col customWidth="1" min="10" max="10" width="11.42578125"/>
    <col customWidth="1" min="11" max="11" width="12.5703125"/>
    <col customWidth="1" min="12" max="12" width="11.28515625"/>
    <col customWidth="1" min="13" max="13" width="10.42578125"/>
    <col customWidth="1" min="14" max="14" width="10.5703125"/>
    <col customWidth="1" min="15" max="15" width="20.42578125"/>
    <col bestFit="1" customWidth="1" min="16" max="16" width="11.5703125"/>
    <col bestFit="1" customWidth="1" min="17" max="17" width="11.140625"/>
    <col customWidth="1" min="18" max="18" width="9.140625"/>
    <col customWidth="1" min="19" max="19" width="13"/>
    <col customWidth="1" min="20" max="20" width="13.5703125"/>
    <col customWidth="1" min="22" max="22" width="11.28515625"/>
    <col customWidth="1" min="23" max="23" width="11.42578125"/>
    <col customWidth="1" min="25" max="25" width="9.140625"/>
    <col customWidth="1" min="26" max="26" width="22"/>
    <col customWidth="1" min="27" max="27" width="12.5703125"/>
    <col customWidth="1" min="28" max="28" width="12.140625"/>
    <col customWidth="1" min="29" max="29" width="9.140625"/>
    <col customWidth="1" min="30" max="32" width="13.42578125"/>
    <col customWidth="1" min="33" max="33" width="12.7109375"/>
    <col customWidth="1" min="34" max="34" width="11.42578125"/>
    <col customWidth="1" min="36" max="36" width="9.140625"/>
  </cols>
  <sheetData>
    <row r="1">
      <c r="A1" s="477" t="s">
        <v>830</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row>
    <row r="2" ht="15.75">
      <c r="A2" s="647" t="s">
        <v>831</v>
      </c>
      <c r="B2" s="594" t="s">
        <v>599</v>
      </c>
      <c r="C2" s="596"/>
      <c r="D2" s="596"/>
      <c r="E2" s="596"/>
      <c r="F2" s="596"/>
      <c r="G2" s="596"/>
      <c r="H2" s="596"/>
      <c r="I2" s="596"/>
      <c r="J2" s="596"/>
      <c r="K2" s="596"/>
      <c r="L2" s="596"/>
      <c r="M2" s="596"/>
      <c r="N2" s="597"/>
      <c r="O2" s="648" t="s">
        <v>831</v>
      </c>
      <c r="P2" s="594" t="s">
        <v>773</v>
      </c>
      <c r="Q2" s="596"/>
      <c r="R2" s="596"/>
      <c r="S2" s="596"/>
      <c r="T2" s="596"/>
      <c r="U2" s="596"/>
      <c r="V2" s="596"/>
      <c r="W2" s="596"/>
      <c r="X2" s="596"/>
      <c r="Y2" s="597"/>
      <c r="Z2" s="648" t="s">
        <v>831</v>
      </c>
      <c r="AA2" s="649" t="s">
        <v>774</v>
      </c>
      <c r="AB2" s="650"/>
      <c r="AC2" s="650"/>
      <c r="AD2" s="650"/>
      <c r="AE2" s="650"/>
      <c r="AF2" s="650"/>
      <c r="AG2" s="650"/>
      <c r="AH2" s="650"/>
      <c r="AI2" s="650"/>
      <c r="AJ2" s="651"/>
    </row>
    <row r="3" ht="15" customHeight="1">
      <c r="A3" s="647"/>
      <c r="B3" s="652" t="s">
        <v>765</v>
      </c>
      <c r="C3" s="652"/>
      <c r="D3" s="652"/>
      <c r="E3" s="652"/>
      <c r="F3" s="652"/>
      <c r="G3" s="652"/>
      <c r="H3" s="652"/>
      <c r="I3" s="652"/>
      <c r="J3" s="652"/>
      <c r="K3" s="652"/>
      <c r="L3" s="652"/>
      <c r="M3" s="652"/>
      <c r="N3" s="653" t="s">
        <v>832</v>
      </c>
      <c r="O3" s="654"/>
      <c r="P3" s="655" t="s">
        <v>765</v>
      </c>
      <c r="Q3" s="652"/>
      <c r="R3" s="652"/>
      <c r="S3" s="652"/>
      <c r="T3" s="652"/>
      <c r="U3" s="652"/>
      <c r="V3" s="652"/>
      <c r="W3" s="652"/>
      <c r="X3" s="652"/>
      <c r="Y3" s="653" t="s">
        <v>832</v>
      </c>
      <c r="Z3" s="654"/>
      <c r="AA3" s="655" t="s">
        <v>765</v>
      </c>
      <c r="AB3" s="652"/>
      <c r="AC3" s="652"/>
      <c r="AD3" s="652"/>
      <c r="AE3" s="652"/>
      <c r="AF3" s="652"/>
      <c r="AG3" s="652"/>
      <c r="AH3" s="652"/>
      <c r="AI3" s="656"/>
      <c r="AJ3" s="553" t="s">
        <v>832</v>
      </c>
    </row>
    <row r="4" ht="15" customHeight="1">
      <c r="A4" s="647"/>
      <c r="B4" s="657" t="s">
        <v>603</v>
      </c>
      <c r="C4" s="658"/>
      <c r="D4" s="659"/>
      <c r="E4" s="657" t="s">
        <v>604</v>
      </c>
      <c r="F4" s="658"/>
      <c r="G4" s="659"/>
      <c r="H4" s="660" t="s">
        <v>605</v>
      </c>
      <c r="I4" s="660"/>
      <c r="J4" s="660"/>
      <c r="K4" s="660"/>
      <c r="L4" s="660"/>
      <c r="M4" s="660"/>
      <c r="N4" s="653"/>
      <c r="O4" s="654"/>
      <c r="P4" s="658" t="s">
        <v>603</v>
      </c>
      <c r="Q4" s="658"/>
      <c r="R4" s="659"/>
      <c r="S4" s="660" t="s">
        <v>605</v>
      </c>
      <c r="T4" s="660"/>
      <c r="U4" s="660"/>
      <c r="V4" s="660"/>
      <c r="W4" s="660"/>
      <c r="X4" s="660"/>
      <c r="Y4" s="653"/>
      <c r="Z4" s="654"/>
      <c r="AA4" s="658" t="s">
        <v>603</v>
      </c>
      <c r="AB4" s="658"/>
      <c r="AC4" s="659"/>
      <c r="AD4" s="660" t="s">
        <v>605</v>
      </c>
      <c r="AE4" s="660"/>
      <c r="AF4" s="660"/>
      <c r="AG4" s="660"/>
      <c r="AH4" s="660"/>
      <c r="AI4" s="661"/>
      <c r="AJ4" s="553"/>
    </row>
    <row r="5" ht="28.5" customHeight="1">
      <c r="A5" s="647"/>
      <c r="B5" s="662"/>
      <c r="C5" s="663"/>
      <c r="D5" s="664"/>
      <c r="E5" s="662"/>
      <c r="F5" s="663"/>
      <c r="G5" s="664"/>
      <c r="H5" s="665" t="s">
        <v>607</v>
      </c>
      <c r="I5" s="666"/>
      <c r="J5" s="667"/>
      <c r="K5" s="668" t="s">
        <v>608</v>
      </c>
      <c r="L5" s="669"/>
      <c r="M5" s="670"/>
      <c r="N5" s="653"/>
      <c r="O5" s="654"/>
      <c r="P5" s="663"/>
      <c r="Q5" s="663"/>
      <c r="R5" s="664"/>
      <c r="S5" s="665" t="s">
        <v>607</v>
      </c>
      <c r="T5" s="666"/>
      <c r="U5" s="667"/>
      <c r="V5" s="668" t="s">
        <v>608</v>
      </c>
      <c r="W5" s="669"/>
      <c r="X5" s="670"/>
      <c r="Y5" s="653"/>
      <c r="Z5" s="654"/>
      <c r="AA5" s="663"/>
      <c r="AB5" s="663"/>
      <c r="AC5" s="664"/>
      <c r="AD5" s="665" t="s">
        <v>607</v>
      </c>
      <c r="AE5" s="666"/>
      <c r="AF5" s="667"/>
      <c r="AG5" s="668" t="s">
        <v>608</v>
      </c>
      <c r="AH5" s="669"/>
      <c r="AI5" s="669"/>
      <c r="AJ5" s="553"/>
    </row>
    <row r="6" ht="28.5">
      <c r="A6" s="555"/>
      <c r="B6" s="377" t="s">
        <v>570</v>
      </c>
      <c r="C6" s="377" t="s">
        <v>769</v>
      </c>
      <c r="D6" s="377" t="s">
        <v>770</v>
      </c>
      <c r="E6" s="377" t="s">
        <v>570</v>
      </c>
      <c r="F6" s="377" t="s">
        <v>769</v>
      </c>
      <c r="G6" s="377" t="s">
        <v>770</v>
      </c>
      <c r="H6" s="377" t="s">
        <v>570</v>
      </c>
      <c r="I6" s="377" t="s">
        <v>769</v>
      </c>
      <c r="J6" s="377" t="s">
        <v>770</v>
      </c>
      <c r="K6" s="377" t="s">
        <v>570</v>
      </c>
      <c r="L6" s="377" t="s">
        <v>833</v>
      </c>
      <c r="M6" s="377" t="s">
        <v>770</v>
      </c>
      <c r="N6" s="620"/>
      <c r="O6" s="671"/>
      <c r="P6" s="672" t="s">
        <v>570</v>
      </c>
      <c r="Q6" s="377" t="s">
        <v>769</v>
      </c>
      <c r="R6" s="377" t="s">
        <v>770</v>
      </c>
      <c r="S6" s="377" t="s">
        <v>570</v>
      </c>
      <c r="T6" s="377" t="s">
        <v>769</v>
      </c>
      <c r="U6" s="377" t="s">
        <v>770</v>
      </c>
      <c r="V6" s="377" t="s">
        <v>570</v>
      </c>
      <c r="W6" s="377" t="s">
        <v>833</v>
      </c>
      <c r="X6" s="377" t="s">
        <v>770</v>
      </c>
      <c r="Y6" s="620"/>
      <c r="Z6" s="671"/>
      <c r="AA6" s="672" t="s">
        <v>570</v>
      </c>
      <c r="AB6" s="377" t="s">
        <v>769</v>
      </c>
      <c r="AC6" s="377" t="s">
        <v>770</v>
      </c>
      <c r="AD6" s="377" t="s">
        <v>570</v>
      </c>
      <c r="AE6" s="377" t="s">
        <v>769</v>
      </c>
      <c r="AF6" s="377" t="s">
        <v>770</v>
      </c>
      <c r="AG6" s="377" t="s">
        <v>570</v>
      </c>
      <c r="AH6" s="377" t="s">
        <v>833</v>
      </c>
      <c r="AI6" s="378" t="s">
        <v>770</v>
      </c>
      <c r="AJ6" s="559"/>
    </row>
    <row r="7" ht="34.5" customHeight="1">
      <c r="A7" s="673" t="s">
        <v>834</v>
      </c>
      <c r="B7" s="481"/>
      <c r="C7" s="481"/>
      <c r="D7" s="481">
        <f t="shared" ref="D7:D14" si="162">B7*C7</f>
        <v>0</v>
      </c>
      <c r="E7" s="481"/>
      <c r="F7" s="481"/>
      <c r="G7" s="481">
        <f t="shared" ref="G7:G14" si="163">E7*F7</f>
        <v>0</v>
      </c>
      <c r="H7" s="481">
        <v>12</v>
      </c>
      <c r="I7" s="481">
        <v>10000</v>
      </c>
      <c r="J7" s="481">
        <f t="shared" ref="J7:J14" si="164">H7*I7</f>
        <v>120000</v>
      </c>
      <c r="K7" s="481"/>
      <c r="L7" s="481"/>
      <c r="M7" s="481">
        <f t="shared" ref="M7:M14" si="165">K7*L7</f>
        <v>0</v>
      </c>
      <c r="N7" s="674">
        <f t="shared" ref="N7:N15" si="166">D7+J7+M7</f>
        <v>120000</v>
      </c>
      <c r="O7" s="675"/>
      <c r="P7" s="676"/>
      <c r="Q7" s="481"/>
      <c r="R7" s="481">
        <f t="shared" ref="R7:R14" si="167">P7*Q7</f>
        <v>0</v>
      </c>
      <c r="S7" s="481"/>
      <c r="T7" s="481"/>
      <c r="U7" s="481">
        <f t="shared" ref="U7:U14" si="168">S7*T7</f>
        <v>0</v>
      </c>
      <c r="V7" s="481">
        <v>12</v>
      </c>
      <c r="W7" s="481">
        <v>10000</v>
      </c>
      <c r="X7" s="481">
        <f t="shared" ref="X7:X14" si="169">V7*W7</f>
        <v>120000</v>
      </c>
      <c r="Y7" s="674">
        <f t="shared" ref="Y7:Y15" si="170">R7+U7+X7</f>
        <v>120000</v>
      </c>
      <c r="Z7" s="675"/>
      <c r="AA7" s="676"/>
      <c r="AB7" s="481"/>
      <c r="AC7" s="481">
        <f t="shared" ref="AC7:AC14" si="171">AA7*AB7</f>
        <v>0</v>
      </c>
      <c r="AD7" s="481"/>
      <c r="AE7" s="481"/>
      <c r="AF7" s="481">
        <f t="shared" ref="AF7:AF14" si="172">AD7*AE7</f>
        <v>0</v>
      </c>
      <c r="AG7" s="481">
        <v>12</v>
      </c>
      <c r="AH7" s="481">
        <v>10000</v>
      </c>
      <c r="AI7" s="674">
        <f t="shared" ref="AI7:AI14" si="173">AG7*AH7</f>
        <v>120000</v>
      </c>
      <c r="AJ7" s="677">
        <f t="shared" ref="AJ7:AJ15" si="174">AC7+AF7+AI7</f>
        <v>120000</v>
      </c>
    </row>
    <row r="8">
      <c r="A8" s="483"/>
      <c r="B8" s="481"/>
      <c r="C8" s="481"/>
      <c r="D8" s="481">
        <f t="shared" si="162"/>
        <v>0</v>
      </c>
      <c r="E8" s="481"/>
      <c r="F8" s="481"/>
      <c r="G8" s="481">
        <f t="shared" si="163"/>
        <v>0</v>
      </c>
      <c r="H8" s="481"/>
      <c r="I8" s="481"/>
      <c r="J8" s="481">
        <f t="shared" si="164"/>
        <v>0</v>
      </c>
      <c r="K8" s="481"/>
      <c r="L8" s="481"/>
      <c r="M8" s="481">
        <f t="shared" si="165"/>
        <v>0</v>
      </c>
      <c r="N8" s="674">
        <f t="shared" si="166"/>
        <v>0</v>
      </c>
      <c r="O8" s="675"/>
      <c r="P8" s="676"/>
      <c r="Q8" s="481"/>
      <c r="R8" s="481">
        <f t="shared" si="167"/>
        <v>0</v>
      </c>
      <c r="S8" s="481"/>
      <c r="T8" s="481"/>
      <c r="U8" s="481">
        <f t="shared" si="168"/>
        <v>0</v>
      </c>
      <c r="V8" s="481"/>
      <c r="W8" s="481"/>
      <c r="X8" s="481">
        <f t="shared" si="169"/>
        <v>0</v>
      </c>
      <c r="Y8" s="674">
        <f t="shared" si="170"/>
        <v>0</v>
      </c>
      <c r="Z8" s="675"/>
      <c r="AA8" s="676"/>
      <c r="AB8" s="481"/>
      <c r="AC8" s="481">
        <f t="shared" si="171"/>
        <v>0</v>
      </c>
      <c r="AD8" s="481"/>
      <c r="AE8" s="481"/>
      <c r="AF8" s="481">
        <f t="shared" si="172"/>
        <v>0</v>
      </c>
      <c r="AG8" s="481"/>
      <c r="AH8" s="481"/>
      <c r="AI8" s="674">
        <f t="shared" si="173"/>
        <v>0</v>
      </c>
      <c r="AJ8" s="677">
        <f t="shared" si="174"/>
        <v>0</v>
      </c>
    </row>
    <row r="9">
      <c r="A9" s="483"/>
      <c r="B9" s="481"/>
      <c r="C9" s="481"/>
      <c r="D9" s="481">
        <f t="shared" si="162"/>
        <v>0</v>
      </c>
      <c r="E9" s="481"/>
      <c r="F9" s="481"/>
      <c r="G9" s="481">
        <f t="shared" si="163"/>
        <v>0</v>
      </c>
      <c r="H9" s="481"/>
      <c r="I9" s="481"/>
      <c r="J9" s="481">
        <f t="shared" si="164"/>
        <v>0</v>
      </c>
      <c r="K9" s="481"/>
      <c r="L9" s="481"/>
      <c r="M9" s="481">
        <f t="shared" si="165"/>
        <v>0</v>
      </c>
      <c r="N9" s="674">
        <f t="shared" si="166"/>
        <v>0</v>
      </c>
      <c r="O9" s="675"/>
      <c r="P9" s="676"/>
      <c r="Q9" s="481"/>
      <c r="R9" s="481">
        <f t="shared" si="167"/>
        <v>0</v>
      </c>
      <c r="S9" s="481"/>
      <c r="T9" s="481"/>
      <c r="U9" s="481">
        <f t="shared" si="168"/>
        <v>0</v>
      </c>
      <c r="V9" s="481"/>
      <c r="W9" s="481"/>
      <c r="X9" s="481">
        <f t="shared" si="169"/>
        <v>0</v>
      </c>
      <c r="Y9" s="674">
        <f t="shared" si="170"/>
        <v>0</v>
      </c>
      <c r="Z9" s="675"/>
      <c r="AA9" s="676"/>
      <c r="AB9" s="481"/>
      <c r="AC9" s="481">
        <f t="shared" si="171"/>
        <v>0</v>
      </c>
      <c r="AD9" s="481"/>
      <c r="AE9" s="481"/>
      <c r="AF9" s="481">
        <f t="shared" si="172"/>
        <v>0</v>
      </c>
      <c r="AG9" s="481"/>
      <c r="AH9" s="481"/>
      <c r="AI9" s="674">
        <f t="shared" si="173"/>
        <v>0</v>
      </c>
      <c r="AJ9" s="677">
        <f t="shared" si="174"/>
        <v>0</v>
      </c>
    </row>
    <row r="10">
      <c r="A10" s="483"/>
      <c r="B10" s="481"/>
      <c r="C10" s="481"/>
      <c r="D10" s="481">
        <f t="shared" si="162"/>
        <v>0</v>
      </c>
      <c r="E10" s="481"/>
      <c r="F10" s="481"/>
      <c r="G10" s="481">
        <f t="shared" si="163"/>
        <v>0</v>
      </c>
      <c r="H10" s="481"/>
      <c r="I10" s="481"/>
      <c r="J10" s="481">
        <f t="shared" si="164"/>
        <v>0</v>
      </c>
      <c r="K10" s="481"/>
      <c r="L10" s="481"/>
      <c r="M10" s="481">
        <f t="shared" si="165"/>
        <v>0</v>
      </c>
      <c r="N10" s="674">
        <f t="shared" si="166"/>
        <v>0</v>
      </c>
      <c r="O10" s="675"/>
      <c r="P10" s="676"/>
      <c r="Q10" s="481"/>
      <c r="R10" s="481">
        <f t="shared" si="167"/>
        <v>0</v>
      </c>
      <c r="S10" s="481"/>
      <c r="T10" s="481"/>
      <c r="U10" s="481">
        <f t="shared" si="168"/>
        <v>0</v>
      </c>
      <c r="V10" s="481"/>
      <c r="W10" s="481"/>
      <c r="X10" s="481">
        <f t="shared" si="169"/>
        <v>0</v>
      </c>
      <c r="Y10" s="674">
        <f t="shared" si="170"/>
        <v>0</v>
      </c>
      <c r="Z10" s="675"/>
      <c r="AA10" s="676"/>
      <c r="AB10" s="481"/>
      <c r="AC10" s="481">
        <f t="shared" si="171"/>
        <v>0</v>
      </c>
      <c r="AD10" s="481"/>
      <c r="AE10" s="481"/>
      <c r="AF10" s="481">
        <f t="shared" si="172"/>
        <v>0</v>
      </c>
      <c r="AG10" s="481"/>
      <c r="AH10" s="481"/>
      <c r="AI10" s="674">
        <f t="shared" si="173"/>
        <v>0</v>
      </c>
      <c r="AJ10" s="677">
        <f t="shared" si="174"/>
        <v>0</v>
      </c>
    </row>
    <row r="11">
      <c r="A11" s="483"/>
      <c r="B11" s="481"/>
      <c r="C11" s="481"/>
      <c r="D11" s="481">
        <f t="shared" si="162"/>
        <v>0</v>
      </c>
      <c r="E11" s="481"/>
      <c r="F11" s="481"/>
      <c r="G11" s="481">
        <f t="shared" si="163"/>
        <v>0</v>
      </c>
      <c r="H11" s="481"/>
      <c r="I11" s="481"/>
      <c r="J11" s="481">
        <f t="shared" si="164"/>
        <v>0</v>
      </c>
      <c r="K11" s="481"/>
      <c r="L11" s="481"/>
      <c r="M11" s="481">
        <f t="shared" si="165"/>
        <v>0</v>
      </c>
      <c r="N11" s="674">
        <f t="shared" si="166"/>
        <v>0</v>
      </c>
      <c r="O11" s="675"/>
      <c r="P11" s="676"/>
      <c r="Q11" s="481"/>
      <c r="R11" s="481">
        <f t="shared" si="167"/>
        <v>0</v>
      </c>
      <c r="S11" s="481"/>
      <c r="T11" s="481"/>
      <c r="U11" s="481">
        <f t="shared" si="168"/>
        <v>0</v>
      </c>
      <c r="V11" s="481"/>
      <c r="W11" s="481"/>
      <c r="X11" s="481">
        <f t="shared" si="169"/>
        <v>0</v>
      </c>
      <c r="Y11" s="674">
        <f t="shared" si="170"/>
        <v>0</v>
      </c>
      <c r="Z11" s="675"/>
      <c r="AA11" s="676"/>
      <c r="AB11" s="481"/>
      <c r="AC11" s="481">
        <f t="shared" si="171"/>
        <v>0</v>
      </c>
      <c r="AD11" s="481"/>
      <c r="AE11" s="481"/>
      <c r="AF11" s="481">
        <f t="shared" si="172"/>
        <v>0</v>
      </c>
      <c r="AG11" s="481"/>
      <c r="AH11" s="481"/>
      <c r="AI11" s="674">
        <f t="shared" si="173"/>
        <v>0</v>
      </c>
      <c r="AJ11" s="677">
        <f t="shared" si="174"/>
        <v>0</v>
      </c>
    </row>
    <row r="12">
      <c r="A12" s="483"/>
      <c r="B12" s="481"/>
      <c r="C12" s="481"/>
      <c r="D12" s="481">
        <f t="shared" si="162"/>
        <v>0</v>
      </c>
      <c r="E12" s="481"/>
      <c r="F12" s="481"/>
      <c r="G12" s="481">
        <f t="shared" si="163"/>
        <v>0</v>
      </c>
      <c r="H12" s="481"/>
      <c r="I12" s="481"/>
      <c r="J12" s="481">
        <f t="shared" si="164"/>
        <v>0</v>
      </c>
      <c r="K12" s="481"/>
      <c r="L12" s="481"/>
      <c r="M12" s="481">
        <f t="shared" si="165"/>
        <v>0</v>
      </c>
      <c r="N12" s="674">
        <f t="shared" si="166"/>
        <v>0</v>
      </c>
      <c r="O12" s="675"/>
      <c r="P12" s="676"/>
      <c r="Q12" s="481"/>
      <c r="R12" s="481">
        <f t="shared" si="167"/>
        <v>0</v>
      </c>
      <c r="S12" s="481"/>
      <c r="T12" s="481"/>
      <c r="U12" s="481">
        <f t="shared" si="168"/>
        <v>0</v>
      </c>
      <c r="V12" s="481"/>
      <c r="W12" s="481"/>
      <c r="X12" s="481">
        <f t="shared" si="169"/>
        <v>0</v>
      </c>
      <c r="Y12" s="674">
        <f t="shared" si="170"/>
        <v>0</v>
      </c>
      <c r="Z12" s="675"/>
      <c r="AA12" s="676"/>
      <c r="AB12" s="481"/>
      <c r="AC12" s="481">
        <f t="shared" si="171"/>
        <v>0</v>
      </c>
      <c r="AD12" s="481"/>
      <c r="AE12" s="481"/>
      <c r="AF12" s="481">
        <f t="shared" si="172"/>
        <v>0</v>
      </c>
      <c r="AG12" s="481"/>
      <c r="AH12" s="481"/>
      <c r="AI12" s="674">
        <f t="shared" si="173"/>
        <v>0</v>
      </c>
      <c r="AJ12" s="677">
        <f t="shared" si="174"/>
        <v>0</v>
      </c>
    </row>
    <row r="13">
      <c r="A13" s="592"/>
      <c r="B13" s="678"/>
      <c r="C13" s="678"/>
      <c r="D13" s="678">
        <f t="shared" si="162"/>
        <v>0</v>
      </c>
      <c r="E13" s="678"/>
      <c r="F13" s="678"/>
      <c r="G13" s="678">
        <f t="shared" si="163"/>
        <v>0</v>
      </c>
      <c r="H13" s="678"/>
      <c r="I13" s="678"/>
      <c r="J13" s="678">
        <f t="shared" si="164"/>
        <v>0</v>
      </c>
      <c r="K13" s="678"/>
      <c r="L13" s="678"/>
      <c r="M13" s="678">
        <f t="shared" si="165"/>
        <v>0</v>
      </c>
      <c r="N13" s="679">
        <f t="shared" si="166"/>
        <v>0</v>
      </c>
      <c r="O13" s="680"/>
      <c r="P13" s="681"/>
      <c r="Q13" s="678"/>
      <c r="R13" s="678">
        <f t="shared" si="167"/>
        <v>0</v>
      </c>
      <c r="S13" s="678"/>
      <c r="T13" s="678"/>
      <c r="U13" s="678">
        <f t="shared" si="168"/>
        <v>0</v>
      </c>
      <c r="V13" s="678"/>
      <c r="W13" s="678"/>
      <c r="X13" s="678">
        <f t="shared" si="169"/>
        <v>0</v>
      </c>
      <c r="Y13" s="679">
        <f t="shared" si="170"/>
        <v>0</v>
      </c>
      <c r="Z13" s="680"/>
      <c r="AA13" s="681"/>
      <c r="AB13" s="678"/>
      <c r="AC13" s="678">
        <f t="shared" si="171"/>
        <v>0</v>
      </c>
      <c r="AD13" s="678"/>
      <c r="AE13" s="678"/>
      <c r="AF13" s="678">
        <f t="shared" si="172"/>
        <v>0</v>
      </c>
      <c r="AG13" s="678"/>
      <c r="AH13" s="678"/>
      <c r="AI13" s="679">
        <f t="shared" si="173"/>
        <v>0</v>
      </c>
      <c r="AJ13" s="682">
        <f t="shared" si="174"/>
        <v>0</v>
      </c>
    </row>
    <row r="14">
      <c r="A14" s="680"/>
      <c r="B14" s="678"/>
      <c r="C14" s="678"/>
      <c r="D14" s="678">
        <f t="shared" si="162"/>
        <v>0</v>
      </c>
      <c r="E14" s="678"/>
      <c r="F14" s="678"/>
      <c r="G14" s="678">
        <f t="shared" si="163"/>
        <v>0</v>
      </c>
      <c r="H14" s="678"/>
      <c r="I14" s="678"/>
      <c r="J14" s="678">
        <f t="shared" si="164"/>
        <v>0</v>
      </c>
      <c r="K14" s="678"/>
      <c r="L14" s="678"/>
      <c r="M14" s="678">
        <f t="shared" si="165"/>
        <v>0</v>
      </c>
      <c r="N14" s="679">
        <f t="shared" si="166"/>
        <v>0</v>
      </c>
      <c r="O14" s="680"/>
      <c r="P14" s="681"/>
      <c r="Q14" s="678"/>
      <c r="R14" s="678">
        <f t="shared" si="167"/>
        <v>0</v>
      </c>
      <c r="S14" s="678"/>
      <c r="T14" s="678"/>
      <c r="U14" s="678">
        <f t="shared" si="168"/>
        <v>0</v>
      </c>
      <c r="V14" s="678"/>
      <c r="W14" s="678"/>
      <c r="X14" s="678">
        <f t="shared" si="169"/>
        <v>0</v>
      </c>
      <c r="Y14" s="679">
        <f t="shared" si="170"/>
        <v>0</v>
      </c>
      <c r="Z14" s="680"/>
      <c r="AA14" s="681"/>
      <c r="AB14" s="678"/>
      <c r="AC14" s="678">
        <f t="shared" si="171"/>
        <v>0</v>
      </c>
      <c r="AD14" s="678"/>
      <c r="AE14" s="678"/>
      <c r="AF14" s="678">
        <f t="shared" si="172"/>
        <v>0</v>
      </c>
      <c r="AG14" s="678"/>
      <c r="AH14" s="678"/>
      <c r="AI14" s="679">
        <f t="shared" si="173"/>
        <v>0</v>
      </c>
      <c r="AJ14" s="682">
        <f t="shared" si="174"/>
        <v>0</v>
      </c>
    </row>
    <row r="15">
      <c r="A15" s="483" t="s">
        <v>770</v>
      </c>
      <c r="B15" s="483"/>
      <c r="C15" s="483"/>
      <c r="D15" s="481">
        <f>SUM(D7:D14)</f>
        <v>0</v>
      </c>
      <c r="E15" s="481"/>
      <c r="F15" s="481"/>
      <c r="G15" s="481">
        <f>SUM(G7:G14)</f>
        <v>0</v>
      </c>
      <c r="H15" s="483"/>
      <c r="I15" s="483"/>
      <c r="J15" s="481">
        <f>SUM(J7:J14)</f>
        <v>120000</v>
      </c>
      <c r="K15" s="483"/>
      <c r="L15" s="483"/>
      <c r="M15" s="481">
        <f>SUM(M7:M14)</f>
        <v>0</v>
      </c>
      <c r="N15" s="481">
        <f t="shared" si="166"/>
        <v>120000</v>
      </c>
      <c r="O15" s="483" t="s">
        <v>770</v>
      </c>
      <c r="P15" s="483"/>
      <c r="Q15" s="483"/>
      <c r="R15" s="481">
        <f>SUM(R7:R14)</f>
        <v>0</v>
      </c>
      <c r="S15" s="483"/>
      <c r="T15" s="483"/>
      <c r="U15" s="481">
        <f>SUM(U7:U14)</f>
        <v>0</v>
      </c>
      <c r="V15" s="483"/>
      <c r="W15" s="483"/>
      <c r="X15" s="481">
        <f>SUM(X7:X14)</f>
        <v>120000</v>
      </c>
      <c r="Y15" s="481">
        <f t="shared" si="170"/>
        <v>120000</v>
      </c>
      <c r="Z15" s="483" t="s">
        <v>770</v>
      </c>
      <c r="AA15" s="483"/>
      <c r="AB15" s="483"/>
      <c r="AC15" s="481">
        <f>SUM(AC7:AC14)</f>
        <v>0</v>
      </c>
      <c r="AD15" s="483"/>
      <c r="AE15" s="483"/>
      <c r="AF15" s="481">
        <f>SUM(AF7:AF14)</f>
        <v>0</v>
      </c>
      <c r="AG15" s="483"/>
      <c r="AH15" s="483"/>
      <c r="AI15" s="481">
        <f>SUM(AI7:AI14)</f>
        <v>120000</v>
      </c>
      <c r="AJ15" s="682">
        <f t="shared" si="174"/>
        <v>120000</v>
      </c>
    </row>
  </sheetData>
  <mergeCells count="26">
    <mergeCell ref="A1:AJ1"/>
    <mergeCell ref="A2:A6"/>
    <mergeCell ref="B2:N2"/>
    <mergeCell ref="O2:O6"/>
    <mergeCell ref="P2:Y2"/>
    <mergeCell ref="Z2:Z6"/>
    <mergeCell ref="AA2:AJ2"/>
    <mergeCell ref="B3:M3"/>
    <mergeCell ref="N3:N6"/>
    <mergeCell ref="P3:X3"/>
    <mergeCell ref="Y3:Y6"/>
    <mergeCell ref="AA3:AI3"/>
    <mergeCell ref="AJ3:AJ6"/>
    <mergeCell ref="B4:D5"/>
    <mergeCell ref="E4:G5"/>
    <mergeCell ref="H4:M4"/>
    <mergeCell ref="P4:R5"/>
    <mergeCell ref="S4:X4"/>
    <mergeCell ref="AA4:AC5"/>
    <mergeCell ref="AD4:AI4"/>
    <mergeCell ref="H5:J5"/>
    <mergeCell ref="K5:M5"/>
    <mergeCell ref="S5:U5"/>
    <mergeCell ref="V5:X5"/>
    <mergeCell ref="AD5:AF5"/>
    <mergeCell ref="AG5:AI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26" zoomScale="100" workbookViewId="0">
      <selection activeCell="G25" activeCellId="0" sqref="G25"/>
    </sheetView>
  </sheetViews>
  <sheetFormatPr defaultRowHeight="14.25"/>
  <cols>
    <col bestFit="1" customWidth="1" min="1" max="1" width="35.5703125"/>
    <col customWidth="1" min="2" max="2" width="10.85546875"/>
    <col customWidth="1" min="3" max="3" width="15"/>
    <col customWidth="1" min="4" max="4" width="17"/>
    <col customWidth="1" min="5" max="5" width="14.7109375"/>
    <col customWidth="1" min="6" max="6" width="15"/>
    <col customWidth="1" min="7" max="7" width="17"/>
    <col customWidth="1" min="8" max="9" width="15"/>
    <col customWidth="1" min="10" max="10" width="17"/>
  </cols>
  <sheetData>
    <row r="1">
      <c r="A1" s="683" t="s">
        <v>835</v>
      </c>
      <c r="B1" s="460"/>
      <c r="C1" s="460"/>
      <c r="D1" s="460"/>
      <c r="E1" s="460"/>
      <c r="F1" s="460"/>
      <c r="G1" s="460"/>
      <c r="H1" s="460"/>
      <c r="I1" s="460"/>
      <c r="J1" s="460"/>
      <c r="K1" s="460"/>
      <c r="L1" s="460"/>
    </row>
    <row r="2" ht="15.75">
      <c r="A2" s="542" t="s">
        <v>836</v>
      </c>
      <c r="B2" s="684" t="s">
        <v>837</v>
      </c>
      <c r="C2" s="685"/>
      <c r="D2" s="685"/>
      <c r="E2" s="685"/>
      <c r="F2" s="686"/>
      <c r="G2" s="687" t="s">
        <v>838</v>
      </c>
      <c r="H2" s="685"/>
      <c r="I2" s="686"/>
      <c r="J2" s="688" t="s">
        <v>839</v>
      </c>
      <c r="K2" s="688"/>
      <c r="L2" s="688"/>
    </row>
    <row r="3" ht="34.5" customHeight="1">
      <c r="A3" s="542"/>
      <c r="B3" s="689" t="s">
        <v>840</v>
      </c>
      <c r="C3" s="690" t="s">
        <v>841</v>
      </c>
      <c r="D3" s="691"/>
      <c r="E3" s="692" t="s">
        <v>842</v>
      </c>
      <c r="F3" s="693"/>
      <c r="G3" s="694" t="s">
        <v>840</v>
      </c>
      <c r="H3" s="554"/>
      <c r="I3" s="556"/>
      <c r="J3" s="695" t="s">
        <v>840</v>
      </c>
      <c r="K3" s="554"/>
      <c r="L3" s="556"/>
    </row>
    <row r="4" ht="28.5">
      <c r="A4" s="557"/>
      <c r="B4" s="570"/>
      <c r="C4" s="466" t="s">
        <v>843</v>
      </c>
      <c r="D4" s="466" t="s">
        <v>844</v>
      </c>
      <c r="E4" s="466" t="s">
        <v>843</v>
      </c>
      <c r="F4" s="696" t="s">
        <v>844</v>
      </c>
      <c r="G4" s="621"/>
      <c r="H4" s="377" t="s">
        <v>843</v>
      </c>
      <c r="I4" s="377" t="s">
        <v>844</v>
      </c>
      <c r="J4" s="583"/>
      <c r="K4" s="377" t="s">
        <v>843</v>
      </c>
      <c r="L4" s="377" t="s">
        <v>844</v>
      </c>
    </row>
    <row r="5">
      <c r="A5" s="697" t="s">
        <v>845</v>
      </c>
      <c r="B5" s="576"/>
      <c r="C5" s="698">
        <v>100</v>
      </c>
      <c r="D5" s="698">
        <f t="shared" ref="D5:D40" si="175">B5*C5/1000</f>
        <v>0</v>
      </c>
      <c r="E5" s="368">
        <v>150</v>
      </c>
      <c r="F5" s="560">
        <f t="shared" ref="F5:F40" si="176">B5*E5/1000</f>
        <v>0</v>
      </c>
      <c r="G5" s="699"/>
      <c r="H5" s="700"/>
      <c r="I5" s="375">
        <f t="shared" ref="I5:I40" si="177">G5*H5/1000</f>
        <v>0</v>
      </c>
      <c r="J5" s="700"/>
      <c r="K5" s="700"/>
      <c r="L5" s="375">
        <f t="shared" ref="L5:L40" si="178">J5*K5/1000</f>
        <v>0</v>
      </c>
    </row>
    <row r="6">
      <c r="A6" s="697" t="s">
        <v>846</v>
      </c>
      <c r="B6" s="576">
        <v>62.5</v>
      </c>
      <c r="C6" s="698">
        <v>100</v>
      </c>
      <c r="D6" s="698">
        <f t="shared" si="175"/>
        <v>6.25</v>
      </c>
      <c r="E6" s="368">
        <v>200</v>
      </c>
      <c r="F6" s="560">
        <f t="shared" si="176"/>
        <v>12.5</v>
      </c>
      <c r="G6" s="699"/>
      <c r="H6" s="700"/>
      <c r="I6" s="375">
        <f t="shared" si="177"/>
        <v>0</v>
      </c>
      <c r="J6" s="700"/>
      <c r="K6" s="700"/>
      <c r="L6" s="375">
        <f t="shared" si="178"/>
        <v>0</v>
      </c>
    </row>
    <row r="7">
      <c r="A7" s="697" t="s">
        <v>847</v>
      </c>
      <c r="B7" s="576">
        <v>31</v>
      </c>
      <c r="C7" s="698">
        <v>45</v>
      </c>
      <c r="D7" s="698">
        <f t="shared" si="175"/>
        <v>1.395</v>
      </c>
      <c r="E7" s="368">
        <v>45</v>
      </c>
      <c r="F7" s="560">
        <f t="shared" si="176"/>
        <v>1.395</v>
      </c>
      <c r="G7" s="699"/>
      <c r="H7" s="700"/>
      <c r="I7" s="375">
        <f t="shared" si="177"/>
        <v>0</v>
      </c>
      <c r="J7" s="700"/>
      <c r="K7" s="700"/>
      <c r="L7" s="375">
        <f t="shared" si="178"/>
        <v>0</v>
      </c>
    </row>
    <row r="8">
      <c r="A8" s="697" t="s">
        <v>848</v>
      </c>
      <c r="B8" s="576"/>
      <c r="C8" s="698"/>
      <c r="D8" s="698">
        <f t="shared" si="175"/>
        <v>0</v>
      </c>
      <c r="E8" s="368"/>
      <c r="F8" s="560">
        <f t="shared" si="176"/>
        <v>0</v>
      </c>
      <c r="G8" s="699"/>
      <c r="H8" s="700"/>
      <c r="I8" s="375">
        <f t="shared" si="177"/>
        <v>0</v>
      </c>
      <c r="J8" s="700"/>
      <c r="K8" s="700"/>
      <c r="L8" s="375">
        <f t="shared" si="178"/>
        <v>0</v>
      </c>
    </row>
    <row r="9">
      <c r="A9" s="697" t="s">
        <v>849</v>
      </c>
      <c r="B9" s="576">
        <v>55</v>
      </c>
      <c r="C9" s="698">
        <v>20</v>
      </c>
      <c r="D9" s="698">
        <f t="shared" si="175"/>
        <v>1.1000000000000001</v>
      </c>
      <c r="E9" s="368">
        <v>25</v>
      </c>
      <c r="F9" s="560">
        <f t="shared" si="176"/>
        <v>1.375</v>
      </c>
      <c r="G9" s="699"/>
      <c r="H9" s="700"/>
      <c r="I9" s="375">
        <f t="shared" si="177"/>
        <v>0</v>
      </c>
      <c r="J9" s="700"/>
      <c r="K9" s="700"/>
      <c r="L9" s="375">
        <f t="shared" si="178"/>
        <v>0</v>
      </c>
    </row>
    <row r="10" ht="42.75">
      <c r="A10" s="701" t="s">
        <v>850</v>
      </c>
      <c r="B10" s="702">
        <v>91</v>
      </c>
      <c r="C10" s="698">
        <v>50</v>
      </c>
      <c r="D10" s="698">
        <f t="shared" si="175"/>
        <v>4.5499999999999998</v>
      </c>
      <c r="E10" s="368">
        <v>55</v>
      </c>
      <c r="F10" s="560">
        <f t="shared" si="176"/>
        <v>5.0049999999999999</v>
      </c>
      <c r="G10" s="699"/>
      <c r="H10" s="700"/>
      <c r="I10" s="375">
        <f t="shared" si="177"/>
        <v>0</v>
      </c>
      <c r="J10" s="700"/>
      <c r="K10" s="700"/>
      <c r="L10" s="375">
        <f t="shared" si="178"/>
        <v>0</v>
      </c>
    </row>
    <row r="11">
      <c r="A11" s="697" t="s">
        <v>851</v>
      </c>
      <c r="B11" s="576">
        <v>35</v>
      </c>
      <c r="C11" s="698">
        <v>250</v>
      </c>
      <c r="D11" s="698">
        <f t="shared" si="175"/>
        <v>8.75</v>
      </c>
      <c r="E11" s="368">
        <v>400</v>
      </c>
      <c r="F11" s="560">
        <f t="shared" si="176"/>
        <v>14</v>
      </c>
      <c r="G11" s="699"/>
      <c r="H11" s="700"/>
      <c r="I11" s="375">
        <f t="shared" si="177"/>
        <v>0</v>
      </c>
      <c r="J11" s="700"/>
      <c r="K11" s="700"/>
      <c r="L11" s="375">
        <f t="shared" si="178"/>
        <v>0</v>
      </c>
    </row>
    <row r="12">
      <c r="A12" s="697" t="s">
        <v>852</v>
      </c>
      <c r="B12" s="576">
        <v>240</v>
      </c>
      <c r="C12" s="698">
        <v>300</v>
      </c>
      <c r="D12" s="698">
        <f t="shared" si="175"/>
        <v>72</v>
      </c>
      <c r="E12" s="368">
        <v>350</v>
      </c>
      <c r="F12" s="560">
        <f t="shared" si="176"/>
        <v>84</v>
      </c>
      <c r="G12" s="699"/>
      <c r="H12" s="700"/>
      <c r="I12" s="375">
        <f t="shared" si="177"/>
        <v>0</v>
      </c>
      <c r="J12" s="700"/>
      <c r="K12" s="700"/>
      <c r="L12" s="375">
        <f t="shared" si="178"/>
        <v>0</v>
      </c>
    </row>
    <row r="13">
      <c r="A13" s="697" t="s">
        <v>853</v>
      </c>
      <c r="B13" s="576">
        <v>65</v>
      </c>
      <c r="C13" s="698">
        <v>115</v>
      </c>
      <c r="D13" s="698">
        <f t="shared" si="175"/>
        <v>7.4749999999999996</v>
      </c>
      <c r="E13" s="368">
        <v>150</v>
      </c>
      <c r="F13" s="560">
        <f t="shared" si="176"/>
        <v>9.75</v>
      </c>
      <c r="G13" s="699"/>
      <c r="H13" s="700"/>
      <c r="I13" s="375">
        <f t="shared" si="177"/>
        <v>0</v>
      </c>
      <c r="J13" s="700"/>
      <c r="K13" s="700"/>
      <c r="L13" s="375">
        <f t="shared" si="178"/>
        <v>0</v>
      </c>
    </row>
    <row r="14">
      <c r="A14" s="697" t="s">
        <v>854</v>
      </c>
      <c r="B14" s="576"/>
      <c r="C14" s="698"/>
      <c r="D14" s="698">
        <f t="shared" si="175"/>
        <v>0</v>
      </c>
      <c r="E14" s="368"/>
      <c r="F14" s="560">
        <f t="shared" si="176"/>
        <v>0</v>
      </c>
      <c r="G14" s="699"/>
      <c r="H14" s="700"/>
      <c r="I14" s="375">
        <f t="shared" si="177"/>
        <v>0</v>
      </c>
      <c r="J14" s="700"/>
      <c r="K14" s="700"/>
      <c r="L14" s="375">
        <f t="shared" si="178"/>
        <v>0</v>
      </c>
    </row>
    <row r="15">
      <c r="A15" s="697" t="s">
        <v>855</v>
      </c>
      <c r="B15" s="576">
        <v>280</v>
      </c>
      <c r="C15" s="698">
        <v>150</v>
      </c>
      <c r="D15" s="698">
        <f t="shared" si="175"/>
        <v>42</v>
      </c>
      <c r="E15" s="368">
        <v>150</v>
      </c>
      <c r="F15" s="560">
        <f t="shared" si="176"/>
        <v>42</v>
      </c>
      <c r="G15" s="699"/>
      <c r="H15" s="700"/>
      <c r="I15" s="375">
        <f t="shared" si="177"/>
        <v>0</v>
      </c>
      <c r="J15" s="700"/>
      <c r="K15" s="700"/>
      <c r="L15" s="375">
        <f t="shared" si="178"/>
        <v>0</v>
      </c>
    </row>
    <row r="16" ht="28.5">
      <c r="A16" s="701" t="s">
        <v>856</v>
      </c>
      <c r="B16" s="702"/>
      <c r="C16" s="698">
        <v>20</v>
      </c>
      <c r="D16" s="698">
        <f t="shared" si="175"/>
        <v>0</v>
      </c>
      <c r="E16" s="368">
        <v>20</v>
      </c>
      <c r="F16" s="560">
        <f t="shared" si="176"/>
        <v>0</v>
      </c>
      <c r="G16" s="699"/>
      <c r="H16" s="700"/>
      <c r="I16" s="375">
        <f t="shared" si="177"/>
        <v>0</v>
      </c>
      <c r="J16" s="700"/>
      <c r="K16" s="700"/>
      <c r="L16" s="375">
        <f t="shared" si="178"/>
        <v>0</v>
      </c>
    </row>
    <row r="17">
      <c r="A17" s="697" t="s">
        <v>857</v>
      </c>
      <c r="B17" s="576">
        <v>100</v>
      </c>
      <c r="C17" s="698">
        <v>60</v>
      </c>
      <c r="D17" s="698">
        <f t="shared" si="175"/>
        <v>6</v>
      </c>
      <c r="E17" s="368">
        <v>60</v>
      </c>
      <c r="F17" s="560">
        <f t="shared" si="176"/>
        <v>6</v>
      </c>
      <c r="G17" s="699"/>
      <c r="H17" s="700"/>
      <c r="I17" s="375">
        <f t="shared" si="177"/>
        <v>0</v>
      </c>
      <c r="J17" s="700"/>
      <c r="K17" s="700"/>
      <c r="L17" s="375">
        <f t="shared" si="178"/>
        <v>0</v>
      </c>
    </row>
    <row r="18">
      <c r="A18" s="697" t="s">
        <v>858</v>
      </c>
      <c r="B18" s="576">
        <v>320</v>
      </c>
      <c r="C18" s="698">
        <v>100</v>
      </c>
      <c r="D18" s="698">
        <f t="shared" si="175"/>
        <v>32</v>
      </c>
      <c r="E18" s="368">
        <v>120</v>
      </c>
      <c r="F18" s="560">
        <f t="shared" si="176"/>
        <v>38.399999999999999</v>
      </c>
      <c r="G18" s="699"/>
      <c r="H18" s="700"/>
      <c r="I18" s="375">
        <f t="shared" si="177"/>
        <v>0</v>
      </c>
      <c r="J18" s="700"/>
      <c r="K18" s="700"/>
      <c r="L18" s="375">
        <f t="shared" si="178"/>
        <v>0</v>
      </c>
    </row>
    <row r="19">
      <c r="A19" s="697" t="s">
        <v>859</v>
      </c>
      <c r="B19" s="576">
        <v>306</v>
      </c>
      <c r="C19" s="698">
        <v>45</v>
      </c>
      <c r="D19" s="698">
        <f t="shared" si="175"/>
        <v>13.77</v>
      </c>
      <c r="E19" s="368">
        <v>40</v>
      </c>
      <c r="F19" s="560">
        <f t="shared" si="176"/>
        <v>12.24</v>
      </c>
      <c r="G19" s="699"/>
      <c r="H19" s="700"/>
      <c r="I19" s="375">
        <f t="shared" si="177"/>
        <v>0</v>
      </c>
      <c r="J19" s="700"/>
      <c r="K19" s="700"/>
      <c r="L19" s="375">
        <f t="shared" si="178"/>
        <v>0</v>
      </c>
    </row>
    <row r="20">
      <c r="A20" s="697" t="s">
        <v>860</v>
      </c>
      <c r="B20" s="576">
        <v>350</v>
      </c>
      <c r="C20" s="698">
        <v>25</v>
      </c>
      <c r="D20" s="698">
        <f t="shared" si="175"/>
        <v>8.75</v>
      </c>
      <c r="E20" s="368">
        <v>25</v>
      </c>
      <c r="F20" s="560">
        <f t="shared" si="176"/>
        <v>8.75</v>
      </c>
      <c r="G20" s="699"/>
      <c r="H20" s="700"/>
      <c r="I20" s="375">
        <f t="shared" si="177"/>
        <v>0</v>
      </c>
      <c r="J20" s="700"/>
      <c r="K20" s="700"/>
      <c r="L20" s="375">
        <f t="shared" si="178"/>
        <v>0</v>
      </c>
    </row>
    <row r="21" ht="28.5">
      <c r="A21" s="701" t="s">
        <v>861</v>
      </c>
      <c r="B21" s="702">
        <v>270</v>
      </c>
      <c r="C21" s="698">
        <v>75</v>
      </c>
      <c r="D21" s="698">
        <f t="shared" si="175"/>
        <v>20.25</v>
      </c>
      <c r="E21" s="368">
        <v>85</v>
      </c>
      <c r="F21" s="560">
        <f t="shared" si="176"/>
        <v>22.949999999999999</v>
      </c>
      <c r="G21" s="699"/>
      <c r="H21" s="700"/>
      <c r="I21" s="375">
        <f t="shared" si="177"/>
        <v>0</v>
      </c>
      <c r="J21" s="700"/>
      <c r="K21" s="700"/>
      <c r="L21" s="375">
        <f t="shared" si="178"/>
        <v>0</v>
      </c>
    </row>
    <row r="22">
      <c r="A22" s="697" t="s">
        <v>862</v>
      </c>
      <c r="B22" s="576">
        <v>250</v>
      </c>
      <c r="C22" s="698">
        <v>20</v>
      </c>
      <c r="D22" s="698">
        <f t="shared" si="175"/>
        <v>5</v>
      </c>
      <c r="E22" s="368">
        <v>20</v>
      </c>
      <c r="F22" s="560">
        <f t="shared" si="176"/>
        <v>5</v>
      </c>
      <c r="G22" s="699"/>
      <c r="H22" s="700"/>
      <c r="I22" s="375">
        <f t="shared" si="177"/>
        <v>0</v>
      </c>
      <c r="J22" s="700"/>
      <c r="K22" s="700"/>
      <c r="L22" s="375">
        <f t="shared" si="178"/>
        <v>0</v>
      </c>
    </row>
    <row r="23">
      <c r="A23" s="697" t="s">
        <v>863</v>
      </c>
      <c r="B23" s="576">
        <v>650</v>
      </c>
      <c r="C23" s="698">
        <v>15</v>
      </c>
      <c r="D23" s="698">
        <f t="shared" si="175"/>
        <v>9.75</v>
      </c>
      <c r="E23" s="368">
        <v>15</v>
      </c>
      <c r="F23" s="560">
        <f t="shared" si="176"/>
        <v>9.75</v>
      </c>
      <c r="G23" s="699"/>
      <c r="H23" s="700"/>
      <c r="I23" s="375">
        <f t="shared" si="177"/>
        <v>0</v>
      </c>
      <c r="J23" s="700"/>
      <c r="K23" s="700"/>
      <c r="L23" s="375">
        <f t="shared" si="178"/>
        <v>0</v>
      </c>
    </row>
    <row r="24">
      <c r="A24" s="697" t="s">
        <v>864</v>
      </c>
      <c r="B24" s="576">
        <v>15</v>
      </c>
      <c r="C24" s="698">
        <v>0.56999999999999995</v>
      </c>
      <c r="D24" s="698">
        <f t="shared" si="175"/>
        <v>8.5499999999999986e-03</v>
      </c>
      <c r="E24" s="368">
        <v>0.56999999999999995</v>
      </c>
      <c r="F24" s="560">
        <f t="shared" si="176"/>
        <v>8.5499999999999986e-03</v>
      </c>
      <c r="G24" s="699"/>
      <c r="H24" s="700"/>
      <c r="I24" s="375">
        <f t="shared" si="177"/>
        <v>0</v>
      </c>
      <c r="J24" s="700"/>
      <c r="K24" s="700"/>
      <c r="L24" s="375">
        <f t="shared" si="178"/>
        <v>0</v>
      </c>
    </row>
    <row r="25" ht="42.75">
      <c r="A25" s="701" t="s">
        <v>865</v>
      </c>
      <c r="B25" s="702"/>
      <c r="C25" s="698">
        <v>125</v>
      </c>
      <c r="D25" s="698">
        <f t="shared" si="175"/>
        <v>0</v>
      </c>
      <c r="E25" s="368">
        <v>125</v>
      </c>
      <c r="F25" s="560">
        <f t="shared" si="176"/>
        <v>0</v>
      </c>
      <c r="G25" s="699"/>
      <c r="H25" s="700"/>
      <c r="I25" s="375">
        <f t="shared" si="177"/>
        <v>0</v>
      </c>
      <c r="J25" s="700"/>
      <c r="K25" s="700"/>
      <c r="L25" s="375">
        <f t="shared" si="178"/>
        <v>0</v>
      </c>
    </row>
    <row r="26">
      <c r="A26" s="697" t="s">
        <v>866</v>
      </c>
      <c r="B26" s="576">
        <v>80</v>
      </c>
      <c r="C26" s="698">
        <v>200</v>
      </c>
      <c r="D26" s="698">
        <f t="shared" si="175"/>
        <v>16</v>
      </c>
      <c r="E26" s="368">
        <v>200</v>
      </c>
      <c r="F26" s="560">
        <f t="shared" si="176"/>
        <v>16</v>
      </c>
      <c r="G26" s="699"/>
      <c r="H26" s="700"/>
      <c r="I26" s="375">
        <f t="shared" si="177"/>
        <v>0</v>
      </c>
      <c r="J26" s="700"/>
      <c r="K26" s="700"/>
      <c r="L26" s="375">
        <f t="shared" si="178"/>
        <v>0</v>
      </c>
    </row>
    <row r="27">
      <c r="A27" s="697" t="s">
        <v>867</v>
      </c>
      <c r="B27" s="576">
        <v>450</v>
      </c>
      <c r="C27" s="698">
        <v>20</v>
      </c>
      <c r="D27" s="698">
        <f t="shared" si="175"/>
        <v>9</v>
      </c>
      <c r="E27" s="368">
        <v>20</v>
      </c>
      <c r="F27" s="560">
        <f t="shared" si="176"/>
        <v>9</v>
      </c>
      <c r="G27" s="699"/>
      <c r="H27" s="700"/>
      <c r="I27" s="375">
        <f t="shared" si="177"/>
        <v>0</v>
      </c>
      <c r="J27" s="700"/>
      <c r="K27" s="700"/>
      <c r="L27" s="375">
        <f t="shared" si="178"/>
        <v>0</v>
      </c>
    </row>
    <row r="28">
      <c r="A28" s="697" t="s">
        <v>868</v>
      </c>
      <c r="B28" s="576">
        <v>185</v>
      </c>
      <c r="C28" s="698">
        <v>10</v>
      </c>
      <c r="D28" s="698">
        <f t="shared" si="175"/>
        <v>1.8500000000000001</v>
      </c>
      <c r="E28" s="368">
        <v>10</v>
      </c>
      <c r="F28" s="560">
        <f t="shared" si="176"/>
        <v>1.8500000000000001</v>
      </c>
      <c r="G28" s="699"/>
      <c r="H28" s="700"/>
      <c r="I28" s="375">
        <f t="shared" si="177"/>
        <v>0</v>
      </c>
      <c r="J28" s="700"/>
      <c r="K28" s="700"/>
      <c r="L28" s="375">
        <f t="shared" si="178"/>
        <v>0</v>
      </c>
    </row>
    <row r="29">
      <c r="A29" s="697" t="s">
        <v>869</v>
      </c>
      <c r="B29" s="576">
        <v>150</v>
      </c>
      <c r="C29" s="698">
        <v>20</v>
      </c>
      <c r="D29" s="698">
        <f t="shared" si="175"/>
        <v>3</v>
      </c>
      <c r="E29" s="368">
        <v>20</v>
      </c>
      <c r="F29" s="560">
        <f t="shared" si="176"/>
        <v>3</v>
      </c>
      <c r="G29" s="699"/>
      <c r="H29" s="700"/>
      <c r="I29" s="375">
        <f t="shared" si="177"/>
        <v>0</v>
      </c>
      <c r="J29" s="700"/>
      <c r="K29" s="700"/>
      <c r="L29" s="375">
        <f t="shared" si="178"/>
        <v>0</v>
      </c>
    </row>
    <row r="30">
      <c r="A30" s="697" t="s">
        <v>870</v>
      </c>
      <c r="B30" s="576">
        <v>270</v>
      </c>
      <c r="C30" s="698">
        <v>10</v>
      </c>
      <c r="D30" s="698">
        <f t="shared" si="175"/>
        <v>2.7000000000000002</v>
      </c>
      <c r="E30" s="368">
        <v>15</v>
      </c>
      <c r="F30" s="560">
        <f t="shared" si="176"/>
        <v>4.0499999999999998</v>
      </c>
      <c r="G30" s="699"/>
      <c r="H30" s="700"/>
      <c r="I30" s="375">
        <f t="shared" si="177"/>
        <v>0</v>
      </c>
      <c r="J30" s="700"/>
      <c r="K30" s="700"/>
      <c r="L30" s="375">
        <f t="shared" si="178"/>
        <v>0</v>
      </c>
    </row>
    <row r="31" ht="28.5">
      <c r="A31" s="701" t="s">
        <v>871</v>
      </c>
      <c r="B31" s="576">
        <v>220</v>
      </c>
      <c r="C31" s="698">
        <v>50</v>
      </c>
      <c r="D31" s="698">
        <f t="shared" si="175"/>
        <v>11</v>
      </c>
      <c r="E31" s="368">
        <v>55</v>
      </c>
      <c r="F31" s="560">
        <f t="shared" si="176"/>
        <v>12.1</v>
      </c>
      <c r="G31" s="699"/>
      <c r="H31" s="700"/>
      <c r="I31" s="375">
        <f t="shared" si="177"/>
        <v>0</v>
      </c>
      <c r="J31" s="700"/>
      <c r="K31" s="700"/>
      <c r="L31" s="375">
        <f t="shared" si="178"/>
        <v>0</v>
      </c>
    </row>
    <row r="32" ht="28.5">
      <c r="A32" s="701" t="s">
        <v>872</v>
      </c>
      <c r="B32" s="702"/>
      <c r="C32" s="698"/>
      <c r="D32" s="698">
        <f t="shared" si="175"/>
        <v>0</v>
      </c>
      <c r="E32" s="368"/>
      <c r="F32" s="560">
        <f t="shared" si="176"/>
        <v>0</v>
      </c>
      <c r="G32" s="699"/>
      <c r="H32" s="700"/>
      <c r="I32" s="375">
        <f t="shared" si="177"/>
        <v>0</v>
      </c>
      <c r="J32" s="700"/>
      <c r="K32" s="700"/>
      <c r="L32" s="375">
        <f t="shared" si="178"/>
        <v>0</v>
      </c>
    </row>
    <row r="33">
      <c r="A33" s="697" t="s">
        <v>873</v>
      </c>
      <c r="B33" s="576">
        <v>180</v>
      </c>
      <c r="C33" s="698">
        <v>10</v>
      </c>
      <c r="D33" s="698">
        <f t="shared" si="175"/>
        <v>1.8</v>
      </c>
      <c r="E33" s="368">
        <v>10</v>
      </c>
      <c r="F33" s="560">
        <f t="shared" si="176"/>
        <v>1.8</v>
      </c>
      <c r="G33" s="699"/>
      <c r="H33" s="700"/>
      <c r="I33" s="375">
        <f t="shared" si="177"/>
        <v>0</v>
      </c>
      <c r="J33" s="700"/>
      <c r="K33" s="700"/>
      <c r="L33" s="375">
        <f t="shared" si="178"/>
        <v>0</v>
      </c>
    </row>
    <row r="34">
      <c r="A34" s="697" t="s">
        <v>874</v>
      </c>
      <c r="B34" s="576">
        <v>720</v>
      </c>
      <c r="C34" s="698">
        <v>2</v>
      </c>
      <c r="D34" s="698">
        <f t="shared" si="175"/>
        <v>1.4399999999999999</v>
      </c>
      <c r="E34" s="368">
        <v>2</v>
      </c>
      <c r="F34" s="560">
        <f t="shared" si="176"/>
        <v>1.4399999999999999</v>
      </c>
      <c r="G34" s="699"/>
      <c r="H34" s="700"/>
      <c r="I34" s="375">
        <f t="shared" si="177"/>
        <v>0</v>
      </c>
      <c r="J34" s="700"/>
      <c r="K34" s="700"/>
      <c r="L34" s="375">
        <f t="shared" si="178"/>
        <v>0</v>
      </c>
    </row>
    <row r="35">
      <c r="A35" s="697" t="s">
        <v>875</v>
      </c>
      <c r="B35" s="576">
        <v>570</v>
      </c>
      <c r="C35" s="368">
        <v>1.5</v>
      </c>
      <c r="D35" s="698">
        <f t="shared" si="175"/>
        <v>0.85499999999999998</v>
      </c>
      <c r="E35" s="368">
        <v>2</v>
      </c>
      <c r="F35" s="560">
        <f t="shared" si="176"/>
        <v>1.1399999999999999</v>
      </c>
      <c r="G35" s="699"/>
      <c r="H35" s="700"/>
      <c r="I35" s="375">
        <f t="shared" si="177"/>
        <v>0</v>
      </c>
      <c r="J35" s="700"/>
      <c r="K35" s="700"/>
      <c r="L35" s="375">
        <f t="shared" si="178"/>
        <v>0</v>
      </c>
    </row>
    <row r="36">
      <c r="A36" s="697" t="s">
        <v>876</v>
      </c>
      <c r="B36" s="576">
        <v>380</v>
      </c>
      <c r="C36" s="368">
        <v>1</v>
      </c>
      <c r="D36" s="698">
        <f t="shared" si="175"/>
        <v>0.38</v>
      </c>
      <c r="E36" s="368">
        <v>1</v>
      </c>
      <c r="F36" s="560">
        <f t="shared" si="176"/>
        <v>0.38</v>
      </c>
      <c r="G36" s="699"/>
      <c r="H36" s="700"/>
      <c r="I36" s="375">
        <f t="shared" si="177"/>
        <v>0</v>
      </c>
      <c r="J36" s="700"/>
      <c r="K36" s="700"/>
      <c r="L36" s="375">
        <f t="shared" si="178"/>
        <v>0</v>
      </c>
    </row>
    <row r="37">
      <c r="A37" s="697" t="s">
        <v>877</v>
      </c>
      <c r="B37" s="576">
        <v>28</v>
      </c>
      <c r="C37" s="368">
        <v>10</v>
      </c>
      <c r="D37" s="698">
        <f t="shared" si="175"/>
        <v>0.28000000000000003</v>
      </c>
      <c r="E37" s="368">
        <v>10</v>
      </c>
      <c r="F37" s="560">
        <f t="shared" si="176"/>
        <v>0.28000000000000003</v>
      </c>
      <c r="G37" s="699"/>
      <c r="H37" s="700"/>
      <c r="I37" s="375">
        <f t="shared" si="177"/>
        <v>0</v>
      </c>
      <c r="J37" s="700"/>
      <c r="K37" s="700"/>
      <c r="L37" s="375">
        <f t="shared" si="178"/>
        <v>0</v>
      </c>
    </row>
    <row r="38">
      <c r="A38" s="697" t="s">
        <v>878</v>
      </c>
      <c r="B38" s="576">
        <v>270</v>
      </c>
      <c r="C38" s="368">
        <v>4</v>
      </c>
      <c r="D38" s="698">
        <f t="shared" si="175"/>
        <v>1.0800000000000001</v>
      </c>
      <c r="E38" s="368">
        <v>4</v>
      </c>
      <c r="F38" s="560">
        <f t="shared" si="176"/>
        <v>1.0800000000000001</v>
      </c>
      <c r="G38" s="699"/>
      <c r="H38" s="700"/>
      <c r="I38" s="375">
        <f t="shared" si="177"/>
        <v>0</v>
      </c>
      <c r="J38" s="700"/>
      <c r="K38" s="700"/>
      <c r="L38" s="375">
        <f t="shared" si="178"/>
        <v>0</v>
      </c>
    </row>
    <row r="39">
      <c r="A39" s="697" t="s">
        <v>879</v>
      </c>
      <c r="B39" s="675"/>
      <c r="C39" s="368">
        <v>10</v>
      </c>
      <c r="D39" s="698">
        <f t="shared" si="175"/>
        <v>0</v>
      </c>
      <c r="E39" s="368">
        <v>10</v>
      </c>
      <c r="F39" s="560">
        <f t="shared" si="176"/>
        <v>0</v>
      </c>
      <c r="G39" s="699"/>
      <c r="H39" s="700"/>
      <c r="I39" s="375">
        <f t="shared" si="177"/>
        <v>0</v>
      </c>
      <c r="J39" s="700"/>
      <c r="K39" s="700"/>
      <c r="L39" s="375">
        <f t="shared" si="178"/>
        <v>0</v>
      </c>
    </row>
    <row r="40" ht="28.5">
      <c r="A40" s="701" t="s">
        <v>880</v>
      </c>
      <c r="B40" s="703"/>
      <c r="C40" s="368">
        <v>0.42999999999999999</v>
      </c>
      <c r="D40" s="698">
        <f t="shared" si="175"/>
        <v>0</v>
      </c>
      <c r="E40" s="368">
        <v>0.42999999999999999</v>
      </c>
      <c r="F40" s="560">
        <f t="shared" si="176"/>
        <v>0</v>
      </c>
      <c r="G40" s="699"/>
      <c r="H40" s="700"/>
      <c r="I40" s="375">
        <f t="shared" si="177"/>
        <v>0</v>
      </c>
      <c r="J40" s="700"/>
      <c r="K40" s="700"/>
      <c r="L40" s="375">
        <f t="shared" si="178"/>
        <v>0</v>
      </c>
    </row>
    <row r="41">
      <c r="A41" s="704" t="s">
        <v>881</v>
      </c>
      <c r="B41" s="576" t="s">
        <v>332</v>
      </c>
      <c r="C41" s="414" t="s">
        <v>332</v>
      </c>
      <c r="D41" s="478">
        <f>E5</f>
        <v>150</v>
      </c>
      <c r="E41" s="368" t="s">
        <v>59</v>
      </c>
      <c r="F41" s="560">
        <f>SUM(F2:F40)</f>
        <v>325.24355000000003</v>
      </c>
      <c r="G41" s="699"/>
      <c r="H41" s="700"/>
      <c r="I41" s="375">
        <f>SUM(I5:I40)</f>
        <v>0</v>
      </c>
      <c r="J41" s="700"/>
      <c r="K41" s="700"/>
      <c r="L41" s="375">
        <f>SUM(L5:L40)</f>
        <v>0</v>
      </c>
    </row>
    <row r="42">
      <c r="A42" s="704" t="s">
        <v>882</v>
      </c>
      <c r="B42" s="576" t="s">
        <v>332</v>
      </c>
      <c r="C42" s="414" t="s">
        <v>332</v>
      </c>
      <c r="D42" s="368">
        <f>D41*30</f>
        <v>4500</v>
      </c>
      <c r="E42" s="368" t="s">
        <v>59</v>
      </c>
      <c r="F42" s="560">
        <f>F41*30</f>
        <v>9757.3065000000006</v>
      </c>
      <c r="G42" s="699"/>
      <c r="H42" s="700"/>
      <c r="I42" s="375">
        <f>I41*30</f>
        <v>0</v>
      </c>
      <c r="J42" s="700"/>
      <c r="K42" s="700"/>
      <c r="L42" s="375">
        <f>L41*30</f>
        <v>0</v>
      </c>
    </row>
    <row r="43" ht="15.75">
      <c r="A43" s="704" t="s">
        <v>883</v>
      </c>
      <c r="B43" s="578" t="s">
        <v>332</v>
      </c>
      <c r="C43" s="579" t="s">
        <v>332</v>
      </c>
      <c r="D43" s="452">
        <f>D41*365</f>
        <v>54750</v>
      </c>
      <c r="E43" s="452" t="s">
        <v>59</v>
      </c>
      <c r="F43" s="566">
        <f>F41*365</f>
        <v>118713.89575000001</v>
      </c>
      <c r="G43" s="699"/>
      <c r="H43" s="700"/>
      <c r="I43" s="375">
        <f>I41*365</f>
        <v>0</v>
      </c>
      <c r="J43" s="700"/>
      <c r="K43" s="700"/>
      <c r="L43" s="375">
        <f>L41*365</f>
        <v>0</v>
      </c>
    </row>
    <row r="44">
      <c r="A44" s="704" t="s">
        <v>881</v>
      </c>
      <c r="B44" s="705" t="s">
        <v>332</v>
      </c>
      <c r="C44" s="706" t="s">
        <v>332</v>
      </c>
      <c r="D44" s="707">
        <f>(D41+F41)/2</f>
        <v>237.62177500000001</v>
      </c>
      <c r="E44" s="708"/>
      <c r="F44" s="709"/>
    </row>
    <row r="45">
      <c r="A45" s="704" t="s">
        <v>882</v>
      </c>
      <c r="B45" s="576" t="s">
        <v>332</v>
      </c>
      <c r="C45" s="414" t="s">
        <v>332</v>
      </c>
      <c r="D45" s="710">
        <f>D44*30</f>
        <v>7128.6532500000003</v>
      </c>
      <c r="E45" s="711"/>
      <c r="F45" s="712"/>
    </row>
    <row r="46" ht="15.75">
      <c r="A46" s="704" t="s">
        <v>883</v>
      </c>
      <c r="B46" s="578" t="s">
        <v>332</v>
      </c>
      <c r="C46" s="579" t="s">
        <v>332</v>
      </c>
      <c r="D46" s="713">
        <f>D45*365</f>
        <v>2601958.4362500003</v>
      </c>
      <c r="E46" s="713"/>
      <c r="F46" s="714"/>
    </row>
  </sheetData>
  <mergeCells count="15">
    <mergeCell ref="A1:L1"/>
    <mergeCell ref="A2:A4"/>
    <mergeCell ref="B2:F2"/>
    <mergeCell ref="G2:I2"/>
    <mergeCell ref="J2:L2"/>
    <mergeCell ref="B3:B4"/>
    <mergeCell ref="C3:D3"/>
    <mergeCell ref="E3:F3"/>
    <mergeCell ref="G3:G4"/>
    <mergeCell ref="H3:I3"/>
    <mergeCell ref="J3:J4"/>
    <mergeCell ref="K3:L3"/>
    <mergeCell ref="D44:F44"/>
    <mergeCell ref="D45:F45"/>
    <mergeCell ref="D46:F4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0" copies="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D1" zoomScale="100" workbookViewId="0">
      <selection activeCell="I6" activeCellId="0" sqref="I6:I8"/>
    </sheetView>
  </sheetViews>
  <sheetFormatPr defaultRowHeight="14.25"/>
  <cols>
    <col bestFit="1" customWidth="1" min="1" max="1" width="9.28515625"/>
    <col customWidth="1" min="2" max="2" width="18"/>
    <col customWidth="1" min="3" max="3" width="28.5703125"/>
    <col customWidth="1" min="4" max="4" width="21.85546875"/>
    <col customWidth="1" min="5" max="5" width="17.140625"/>
    <col customWidth="1" min="6" max="6" width="28.5703125"/>
    <col customWidth="1" min="7" max="7" width="21.85546875"/>
    <col customWidth="1" min="8" max="8" width="17.140625"/>
    <col customWidth="1" min="9" max="9" width="28.5703125"/>
    <col customWidth="1" min="10" max="10" width="21.85546875"/>
    <col customWidth="1" min="11" max="11" width="17.140625"/>
  </cols>
  <sheetData>
    <row r="1" ht="15.75">
      <c r="A1" s="715" t="s">
        <v>884</v>
      </c>
      <c r="B1" s="715"/>
      <c r="C1" s="715"/>
      <c r="D1" s="715"/>
      <c r="E1" s="715"/>
      <c r="F1" s="715"/>
      <c r="G1" s="715"/>
      <c r="H1" s="715"/>
      <c r="I1" s="715"/>
      <c r="J1" s="715"/>
      <c r="K1" s="715"/>
    </row>
    <row r="2" ht="15.75">
      <c r="A2" s="716" t="s">
        <v>780</v>
      </c>
      <c r="B2" s="717" t="s">
        <v>885</v>
      </c>
      <c r="C2" s="718" t="s">
        <v>886</v>
      </c>
      <c r="D2" s="719"/>
      <c r="E2" s="720"/>
      <c r="F2" s="718" t="s">
        <v>887</v>
      </c>
      <c r="G2" s="719"/>
      <c r="H2" s="720"/>
      <c r="I2" s="718" t="s">
        <v>888</v>
      </c>
      <c r="J2" s="719"/>
      <c r="K2" s="720"/>
    </row>
    <row r="3" ht="28.5">
      <c r="A3" s="716"/>
      <c r="B3" s="716"/>
      <c r="C3" s="721" t="s">
        <v>889</v>
      </c>
      <c r="D3" s="721" t="s">
        <v>890</v>
      </c>
      <c r="E3" s="721" t="s">
        <v>891</v>
      </c>
      <c r="F3" s="721" t="s">
        <v>889</v>
      </c>
      <c r="G3" s="721" t="s">
        <v>890</v>
      </c>
      <c r="H3" s="721" t="s">
        <v>891</v>
      </c>
      <c r="I3" s="721" t="s">
        <v>889</v>
      </c>
      <c r="J3" s="721" t="s">
        <v>890</v>
      </c>
      <c r="K3" s="721" t="s">
        <v>891</v>
      </c>
    </row>
    <row r="4">
      <c r="A4" s="716">
        <v>1</v>
      </c>
      <c r="B4" s="716">
        <v>2</v>
      </c>
      <c r="C4" s="716">
        <v>3</v>
      </c>
      <c r="D4" s="716">
        <v>4</v>
      </c>
      <c r="E4" s="716">
        <v>5</v>
      </c>
      <c r="F4" s="716">
        <v>6</v>
      </c>
      <c r="G4" s="716">
        <v>7</v>
      </c>
      <c r="H4" s="716">
        <v>8</v>
      </c>
      <c r="I4" s="716">
        <v>9</v>
      </c>
      <c r="J4" s="716">
        <v>10</v>
      </c>
      <c r="K4" s="716">
        <v>11</v>
      </c>
    </row>
    <row r="5" ht="28.5">
      <c r="A5" s="722"/>
      <c r="B5" s="723" t="s">
        <v>788</v>
      </c>
      <c r="C5" s="724">
        <f>SUM(C6:C8)</f>
        <v>5.8330000000000002</v>
      </c>
      <c r="D5" s="724"/>
      <c r="E5" s="724">
        <f>SUM(E6:E8)</f>
        <v>713.31600000000003</v>
      </c>
      <c r="F5" s="724"/>
      <c r="G5" s="724"/>
      <c r="H5" s="724"/>
      <c r="I5" s="724"/>
      <c r="J5" s="724"/>
      <c r="K5" s="724"/>
    </row>
    <row r="6">
      <c r="A6" s="716">
        <v>1</v>
      </c>
      <c r="B6" s="725" t="s">
        <v>892</v>
      </c>
      <c r="C6" s="724">
        <v>0.11</v>
      </c>
      <c r="D6" s="724">
        <v>2364</v>
      </c>
      <c r="E6" s="724">
        <f t="shared" ref="E6:E8" si="179">C6*D6</f>
        <v>260.04000000000002</v>
      </c>
      <c r="F6" s="724">
        <v>0.11</v>
      </c>
      <c r="G6" s="724">
        <v>2364</v>
      </c>
      <c r="H6" s="724">
        <v>260.04000000000002</v>
      </c>
      <c r="I6" s="724">
        <v>0.11</v>
      </c>
      <c r="J6" s="724">
        <v>2364</v>
      </c>
      <c r="K6" s="724">
        <v>260.04000000000002</v>
      </c>
    </row>
    <row r="7">
      <c r="A7" s="716">
        <v>2</v>
      </c>
      <c r="B7" s="725" t="s">
        <v>893</v>
      </c>
      <c r="C7" s="726">
        <v>2.5000000000000001e-02</v>
      </c>
      <c r="D7" s="724">
        <v>4000</v>
      </c>
      <c r="E7" s="724">
        <f t="shared" si="179"/>
        <v>100</v>
      </c>
      <c r="F7" s="724">
        <v>2.5000000000000001e-02</v>
      </c>
      <c r="G7" s="724">
        <v>4000</v>
      </c>
      <c r="H7" s="724">
        <v>100</v>
      </c>
      <c r="I7" s="724">
        <v>2.5000000000000001e-02</v>
      </c>
      <c r="J7" s="724">
        <v>4000</v>
      </c>
      <c r="K7" s="724">
        <v>100</v>
      </c>
    </row>
    <row r="8">
      <c r="A8" s="716">
        <v>3</v>
      </c>
      <c r="B8" s="725" t="s">
        <v>894</v>
      </c>
      <c r="C8" s="726">
        <v>5.6980000000000004</v>
      </c>
      <c r="D8" s="724">
        <v>62</v>
      </c>
      <c r="E8" s="726">
        <f t="shared" si="179"/>
        <v>353.27600000000001</v>
      </c>
      <c r="F8" s="724">
        <v>5.6980000000000004</v>
      </c>
      <c r="G8" s="724">
        <v>62</v>
      </c>
      <c r="H8" s="724">
        <v>353.27600000000001</v>
      </c>
      <c r="I8" s="724">
        <v>5.6980000000000004</v>
      </c>
      <c r="J8" s="724">
        <v>62</v>
      </c>
      <c r="K8" s="724">
        <v>353.27600000000001</v>
      </c>
    </row>
  </sheetData>
  <mergeCells count="6">
    <mergeCell ref="A1:K1"/>
    <mergeCell ref="A2:A3"/>
    <mergeCell ref="B2:B3"/>
    <mergeCell ref="C2:E2"/>
    <mergeCell ref="F2:H2"/>
    <mergeCell ref="I2:K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C1" zoomScale="100" workbookViewId="0">
      <selection activeCell="L4" activeCellId="0" sqref="L4"/>
    </sheetView>
  </sheetViews>
  <sheetFormatPr defaultRowHeight="14.25"/>
  <cols>
    <col customWidth="1" min="1" max="1" width="5.28515625"/>
    <col customWidth="1" min="2" max="2" width="19.42578125"/>
    <col customWidth="1" min="3" max="3" width="18.28515625"/>
    <col customWidth="1" min="4" max="4" width="20"/>
    <col customWidth="1" min="5" max="5" width="17.140625"/>
    <col customWidth="1" min="6" max="6" width="19.85546875"/>
    <col customWidth="1" min="7" max="7" width="20.28515625"/>
    <col customWidth="1" min="8" max="8" width="16.42578125"/>
    <col customWidth="1" min="9" max="9" width="13.28515625"/>
    <col customWidth="1" min="10" max="10" width="18.85546875"/>
    <col customWidth="1" min="11" max="11" width="14.85546875"/>
    <col customWidth="1" min="12" max="12" width="16.28515625"/>
  </cols>
  <sheetData>
    <row r="1">
      <c r="A1" s="460" t="s">
        <v>895</v>
      </c>
      <c r="B1" s="460"/>
      <c r="C1" s="460"/>
      <c r="D1" s="460"/>
      <c r="E1" s="460"/>
      <c r="F1" s="460"/>
      <c r="G1" s="460"/>
      <c r="H1" s="460"/>
      <c r="I1" s="460"/>
      <c r="J1" s="460"/>
      <c r="K1" s="460"/>
      <c r="L1" s="460"/>
    </row>
    <row r="2" ht="30">
      <c r="A2" s="727" t="s">
        <v>896</v>
      </c>
      <c r="B2" s="727" t="s">
        <v>897</v>
      </c>
      <c r="C2" s="727" t="s">
        <v>898</v>
      </c>
      <c r="D2" s="728" t="s">
        <v>899</v>
      </c>
      <c r="E2" s="728" t="s">
        <v>900</v>
      </c>
      <c r="F2" s="728" t="s">
        <v>901</v>
      </c>
      <c r="G2" s="728" t="s">
        <v>902</v>
      </c>
      <c r="H2" s="728" t="s">
        <v>903</v>
      </c>
      <c r="I2" s="728" t="s">
        <v>904</v>
      </c>
      <c r="J2" s="728" t="s">
        <v>905</v>
      </c>
      <c r="K2" s="728" t="s">
        <v>906</v>
      </c>
      <c r="L2" s="728" t="s">
        <v>907</v>
      </c>
    </row>
    <row r="3">
      <c r="A3" s="414">
        <v>1</v>
      </c>
      <c r="B3" s="633" t="s">
        <v>908</v>
      </c>
      <c r="C3" s="633" t="s">
        <v>909</v>
      </c>
      <c r="D3" s="368">
        <v>18.699999999999999</v>
      </c>
      <c r="E3" s="368">
        <v>22</v>
      </c>
      <c r="F3" s="368">
        <f t="shared" ref="F3:F4" si="180">(D3+E3)/2</f>
        <v>20.350000000000001</v>
      </c>
      <c r="G3" s="368">
        <v>14000</v>
      </c>
      <c r="H3" s="368">
        <v>2719.5</v>
      </c>
      <c r="I3" s="368"/>
      <c r="J3" s="368">
        <v>62</v>
      </c>
      <c r="K3" s="368"/>
      <c r="L3" s="368">
        <f t="shared" ref="L3:L4" si="181">H3*J3</f>
        <v>168609</v>
      </c>
    </row>
    <row r="4">
      <c r="A4" s="414">
        <v>2</v>
      </c>
      <c r="B4" s="633" t="s">
        <v>910</v>
      </c>
      <c r="C4" s="633" t="s">
        <v>909</v>
      </c>
      <c r="D4" s="368">
        <v>18.699999999999999</v>
      </c>
      <c r="E4" s="368">
        <v>22</v>
      </c>
      <c r="F4" s="368">
        <f t="shared" si="180"/>
        <v>20.350000000000001</v>
      </c>
      <c r="G4" s="368">
        <v>14000</v>
      </c>
      <c r="H4" s="368">
        <v>2719.5</v>
      </c>
      <c r="I4" s="368"/>
      <c r="J4" s="368">
        <v>62</v>
      </c>
      <c r="K4" s="368"/>
      <c r="L4" s="368">
        <f t="shared" si="181"/>
        <v>168609</v>
      </c>
    </row>
    <row r="5">
      <c r="A5" s="483"/>
      <c r="B5" s="483" t="s">
        <v>759</v>
      </c>
      <c r="C5" s="483" t="s">
        <v>332</v>
      </c>
      <c r="D5" s="481" t="s">
        <v>332</v>
      </c>
      <c r="E5" s="481" t="s">
        <v>332</v>
      </c>
      <c r="F5" s="368" t="s">
        <v>332</v>
      </c>
      <c r="G5" s="368">
        <f>SUM(G3:G4)</f>
        <v>28000</v>
      </c>
      <c r="H5" s="368">
        <f>SUM(H3:H4)</f>
        <v>5439</v>
      </c>
      <c r="I5" s="368" t="s">
        <v>332</v>
      </c>
      <c r="J5" s="368" t="s">
        <v>332</v>
      </c>
      <c r="K5" s="368" t="s">
        <v>332</v>
      </c>
      <c r="L5" s="368">
        <f>SUM(L3:L4)</f>
        <v>337218</v>
      </c>
    </row>
    <row r="6">
      <c r="A6" s="308"/>
      <c r="B6" s="308"/>
      <c r="C6" s="308"/>
      <c r="D6" s="308"/>
      <c r="E6" s="308"/>
      <c r="F6" s="308"/>
      <c r="G6" s="308"/>
      <c r="H6" s="308"/>
      <c r="I6" s="308"/>
      <c r="J6" s="308"/>
      <c r="K6" s="483" t="s">
        <v>911</v>
      </c>
      <c r="L6" s="481">
        <v>10724</v>
      </c>
    </row>
    <row r="7">
      <c r="A7" s="308"/>
      <c r="B7" s="308"/>
      <c r="C7" s="308"/>
      <c r="D7" s="308"/>
      <c r="E7" s="308"/>
      <c r="F7" s="308"/>
      <c r="G7" s="308"/>
      <c r="H7" s="308"/>
      <c r="I7" s="308"/>
      <c r="J7" s="308"/>
      <c r="K7" s="483" t="s">
        <v>912</v>
      </c>
      <c r="L7" s="481">
        <f>L5+L6</f>
        <v>347942</v>
      </c>
    </row>
  </sheetData>
  <mergeCells count="1">
    <mergeCell ref="A1:L1"/>
  </mergeCells>
  <printOptions headings="0" gridLines="0"/>
  <pageMargins left="0.69999999999999996" right="0.69999999999999996" top="0.75" bottom="0.75" header="0.29999999999999999" footer="0.29999999999999999"/>
  <pageSetup paperSize="9" scale="57" fitToWidth="1" fitToHeight="1" pageOrder="downThenOver" orientation="landscape" usePrinterDefaults="1" blackAndWhite="0" draft="0" cellComments="none" useFirstPageNumber="0" errors="displayed" horizontalDpi="600" verticalDpi="600" copies="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13" zoomScale="100" workbookViewId="0">
      <selection activeCell="H43" activeCellId="0" sqref="H43"/>
    </sheetView>
  </sheetViews>
  <sheetFormatPr defaultRowHeight="14.25"/>
  <cols>
    <col customWidth="1" min="1" max="1" width="3.7109375"/>
    <col customWidth="1" min="2" max="2" width="24"/>
    <col customWidth="1" min="3" max="3" width="9.28515625"/>
    <col customWidth="1" min="4" max="4" width="11.42578125"/>
    <col customWidth="1" min="5" max="5" width="12"/>
    <col customWidth="1" min="6" max="6" width="8"/>
    <col customWidth="1" min="7" max="7" width="11.5703125"/>
    <col customWidth="1" min="8" max="8" width="15.7109375"/>
    <col customWidth="1" min="10" max="11" width="11"/>
    <col customWidth="1" min="13" max="13" width="11.28515625"/>
    <col customWidth="1" min="14" max="14" width="15.28515625"/>
  </cols>
  <sheetData>
    <row r="1">
      <c r="A1" s="460" t="s">
        <v>913</v>
      </c>
      <c r="B1" s="460"/>
      <c r="C1" s="460"/>
      <c r="D1" s="460"/>
      <c r="E1" s="460"/>
      <c r="F1" s="460"/>
      <c r="G1" s="460"/>
      <c r="H1" s="460"/>
      <c r="I1" s="460"/>
      <c r="J1" s="460"/>
      <c r="K1" s="460"/>
      <c r="L1" s="460"/>
      <c r="M1" s="460"/>
      <c r="N1" s="460"/>
    </row>
    <row r="2" ht="15" customHeight="1">
      <c r="A2" s="729"/>
      <c r="B2" s="730"/>
      <c r="C2" s="731" t="s">
        <v>914</v>
      </c>
      <c r="D2" s="731"/>
      <c r="E2" s="731"/>
      <c r="F2" s="731"/>
      <c r="G2" s="731"/>
      <c r="H2" s="731"/>
      <c r="I2" s="731" t="s">
        <v>915</v>
      </c>
      <c r="J2" s="731"/>
      <c r="K2" s="731"/>
      <c r="L2" s="731"/>
      <c r="M2" s="731"/>
      <c r="N2" s="731"/>
    </row>
    <row r="3" ht="33.75">
      <c r="A3" s="729" t="s">
        <v>780</v>
      </c>
      <c r="B3" s="730" t="s">
        <v>916</v>
      </c>
      <c r="C3" s="732" t="s">
        <v>917</v>
      </c>
      <c r="D3" s="732" t="s">
        <v>918</v>
      </c>
      <c r="E3" s="732" t="s">
        <v>919</v>
      </c>
      <c r="F3" s="732" t="s">
        <v>920</v>
      </c>
      <c r="G3" s="732" t="s">
        <v>921</v>
      </c>
      <c r="H3" s="732" t="s">
        <v>922</v>
      </c>
      <c r="I3" s="732" t="s">
        <v>917</v>
      </c>
      <c r="J3" s="732" t="s">
        <v>918</v>
      </c>
      <c r="K3" s="732" t="s">
        <v>919</v>
      </c>
      <c r="L3" s="732" t="s">
        <v>920</v>
      </c>
      <c r="M3" s="732" t="s">
        <v>921</v>
      </c>
      <c r="N3" s="732" t="s">
        <v>922</v>
      </c>
    </row>
    <row r="4">
      <c r="A4" s="733">
        <v>1</v>
      </c>
      <c r="B4" s="734">
        <v>2</v>
      </c>
      <c r="C4" s="734">
        <v>3</v>
      </c>
      <c r="D4" s="734">
        <v>4</v>
      </c>
      <c r="E4" s="734">
        <v>5</v>
      </c>
      <c r="F4" s="734">
        <v>6</v>
      </c>
      <c r="G4" s="734">
        <v>7</v>
      </c>
      <c r="H4" s="735">
        <v>10</v>
      </c>
      <c r="I4" s="734">
        <v>3</v>
      </c>
      <c r="J4" s="734">
        <v>4</v>
      </c>
      <c r="K4" s="734">
        <v>5</v>
      </c>
      <c r="L4" s="734">
        <v>6</v>
      </c>
      <c r="M4" s="734">
        <v>7</v>
      </c>
      <c r="N4" s="735">
        <v>10</v>
      </c>
    </row>
    <row r="5" ht="15" customHeight="1">
      <c r="A5" s="736" t="s">
        <v>923</v>
      </c>
      <c r="B5" s="737"/>
      <c r="C5" s="737"/>
      <c r="D5" s="737"/>
      <c r="E5" s="737"/>
      <c r="F5" s="737"/>
      <c r="G5" s="737"/>
      <c r="H5" s="737"/>
      <c r="I5" s="737"/>
      <c r="J5" s="737"/>
      <c r="K5" s="737"/>
      <c r="L5" s="737"/>
      <c r="M5" s="737"/>
      <c r="N5" s="738"/>
    </row>
    <row r="6" ht="15.75" customHeight="1">
      <c r="A6" s="739">
        <v>1</v>
      </c>
      <c r="B6" s="740" t="s">
        <v>924</v>
      </c>
      <c r="C6" s="741">
        <v>1</v>
      </c>
      <c r="D6" s="741">
        <v>5</v>
      </c>
      <c r="E6" s="742">
        <f t="shared" ref="E6:E11" si="182">C6/D6</f>
        <v>0.20000000000000001</v>
      </c>
      <c r="F6" s="742">
        <v>6600</v>
      </c>
      <c r="G6" s="742">
        <f t="shared" ref="G6:G11" si="183">E6*F6</f>
        <v>1320</v>
      </c>
      <c r="H6" s="742">
        <f t="shared" ref="H6:H37" si="184">E6*F6</f>
        <v>1320</v>
      </c>
      <c r="I6" s="741">
        <v>1</v>
      </c>
      <c r="J6" s="741">
        <v>5</v>
      </c>
      <c r="K6" s="742">
        <f t="shared" ref="K6:K37" si="185">I6/J6</f>
        <v>0.20000000000000001</v>
      </c>
      <c r="L6" s="742">
        <v>12000</v>
      </c>
      <c r="M6" s="742">
        <f t="shared" ref="M6:M37" si="186">K6*L6</f>
        <v>2400</v>
      </c>
      <c r="N6" s="742">
        <f t="shared" ref="N6:N37" si="187">K6*L6</f>
        <v>2400</v>
      </c>
    </row>
    <row r="7" ht="25.5" customHeight="1">
      <c r="A7" s="739">
        <v>2</v>
      </c>
      <c r="B7" s="740" t="s">
        <v>925</v>
      </c>
      <c r="C7" s="741">
        <v>1</v>
      </c>
      <c r="D7" s="741">
        <v>5</v>
      </c>
      <c r="E7" s="742">
        <f t="shared" si="182"/>
        <v>0.20000000000000001</v>
      </c>
      <c r="F7" s="742">
        <v>3200</v>
      </c>
      <c r="G7" s="742">
        <f t="shared" si="183"/>
        <v>640</v>
      </c>
      <c r="H7" s="742">
        <f t="shared" si="184"/>
        <v>640</v>
      </c>
      <c r="I7" s="741">
        <v>1</v>
      </c>
      <c r="J7" s="741">
        <v>5</v>
      </c>
      <c r="K7" s="742">
        <f t="shared" si="185"/>
        <v>0.20000000000000001</v>
      </c>
      <c r="L7" s="742">
        <v>3200</v>
      </c>
      <c r="M7" s="742">
        <f t="shared" si="186"/>
        <v>640</v>
      </c>
      <c r="N7" s="742">
        <f t="shared" si="187"/>
        <v>640</v>
      </c>
    </row>
    <row r="8">
      <c r="A8" s="739">
        <v>3</v>
      </c>
      <c r="B8" s="740" t="s">
        <v>926</v>
      </c>
      <c r="C8" s="741">
        <v>2</v>
      </c>
      <c r="D8" s="741">
        <v>3</v>
      </c>
      <c r="E8" s="742">
        <f t="shared" si="182"/>
        <v>0.66666666666666663</v>
      </c>
      <c r="F8" s="742">
        <v>2100</v>
      </c>
      <c r="G8" s="742">
        <f t="shared" si="183"/>
        <v>1400</v>
      </c>
      <c r="H8" s="742">
        <f t="shared" si="184"/>
        <v>1400</v>
      </c>
      <c r="I8" s="741"/>
      <c r="J8" s="741">
        <v>3</v>
      </c>
      <c r="K8" s="742">
        <f t="shared" si="185"/>
        <v>0</v>
      </c>
      <c r="L8" s="742"/>
      <c r="M8" s="742">
        <f t="shared" si="186"/>
        <v>0</v>
      </c>
      <c r="N8" s="742">
        <f t="shared" si="187"/>
        <v>0</v>
      </c>
    </row>
    <row r="9" ht="22.5">
      <c r="A9" s="739">
        <v>4</v>
      </c>
      <c r="B9" s="740" t="s">
        <v>927</v>
      </c>
      <c r="C9" s="741">
        <v>1</v>
      </c>
      <c r="D9" s="741">
        <v>3</v>
      </c>
      <c r="E9" s="742">
        <f t="shared" si="182"/>
        <v>0.33333333333333331</v>
      </c>
      <c r="F9" s="742">
        <v>2100</v>
      </c>
      <c r="G9" s="742">
        <f t="shared" si="183"/>
        <v>700</v>
      </c>
      <c r="H9" s="742">
        <f t="shared" si="184"/>
        <v>700</v>
      </c>
      <c r="I9" s="741">
        <v>1</v>
      </c>
      <c r="J9" s="741">
        <v>4</v>
      </c>
      <c r="K9" s="742">
        <f t="shared" si="185"/>
        <v>0.25</v>
      </c>
      <c r="L9" s="742">
        <v>2000</v>
      </c>
      <c r="M9" s="742">
        <f t="shared" si="186"/>
        <v>500</v>
      </c>
      <c r="N9" s="742">
        <f t="shared" si="187"/>
        <v>500</v>
      </c>
    </row>
    <row r="10">
      <c r="A10" s="739">
        <v>5</v>
      </c>
      <c r="B10" s="740" t="s">
        <v>928</v>
      </c>
      <c r="C10" s="741">
        <v>1</v>
      </c>
      <c r="D10" s="741">
        <v>3</v>
      </c>
      <c r="E10" s="742">
        <f t="shared" si="182"/>
        <v>0.33333333333333331</v>
      </c>
      <c r="F10" s="742">
        <v>3200</v>
      </c>
      <c r="G10" s="742">
        <f>E10*F10</f>
        <v>1066.6666666666665</v>
      </c>
      <c r="H10" s="742">
        <f t="shared" si="184"/>
        <v>1066.6666666666665</v>
      </c>
      <c r="I10" s="741">
        <v>1</v>
      </c>
      <c r="J10" s="741">
        <v>4</v>
      </c>
      <c r="K10" s="742">
        <f t="shared" si="185"/>
        <v>0.25</v>
      </c>
      <c r="L10" s="742">
        <v>3000</v>
      </c>
      <c r="M10" s="742">
        <f t="shared" si="186"/>
        <v>750</v>
      </c>
      <c r="N10" s="742">
        <f t="shared" si="187"/>
        <v>750</v>
      </c>
    </row>
    <row r="11" ht="15" customHeight="1">
      <c r="A11" s="739">
        <v>6</v>
      </c>
      <c r="B11" s="743" t="s">
        <v>929</v>
      </c>
      <c r="C11" s="741"/>
      <c r="D11" s="741">
        <v>1</v>
      </c>
      <c r="E11" s="742">
        <f t="shared" si="182"/>
        <v>0</v>
      </c>
      <c r="F11" s="742"/>
      <c r="G11" s="742">
        <f t="shared" si="183"/>
        <v>0</v>
      </c>
      <c r="H11" s="742">
        <f t="shared" si="184"/>
        <v>0</v>
      </c>
      <c r="I11" s="741">
        <v>2</v>
      </c>
      <c r="J11" s="741">
        <v>3</v>
      </c>
      <c r="K11" s="742">
        <f t="shared" si="185"/>
        <v>0.66666666666666663</v>
      </c>
      <c r="L11" s="742">
        <v>2000</v>
      </c>
      <c r="M11" s="742">
        <f t="shared" si="186"/>
        <v>1333.3333333333333</v>
      </c>
      <c r="N11" s="742">
        <f t="shared" si="187"/>
        <v>1333.3333333333333</v>
      </c>
    </row>
    <row r="12">
      <c r="A12" s="739">
        <v>7</v>
      </c>
      <c r="B12" s="740" t="s">
        <v>930</v>
      </c>
      <c r="C12" s="741"/>
      <c r="D12" s="741"/>
      <c r="E12" s="742"/>
      <c r="F12" s="742"/>
      <c r="G12" s="742"/>
      <c r="H12" s="742">
        <f t="shared" si="184"/>
        <v>0</v>
      </c>
      <c r="I12" s="741">
        <v>2</v>
      </c>
      <c r="J12" s="741">
        <v>3</v>
      </c>
      <c r="K12" s="742">
        <f>I12/J12</f>
        <v>0.66666666666666663</v>
      </c>
      <c r="L12" s="742">
        <v>650</v>
      </c>
      <c r="M12" s="742">
        <f t="shared" si="186"/>
        <v>433.33333333333331</v>
      </c>
      <c r="N12" s="742">
        <f t="shared" si="187"/>
        <v>433.33333333333331</v>
      </c>
    </row>
    <row r="13">
      <c r="A13" s="739">
        <v>8</v>
      </c>
      <c r="B13" s="740" t="s">
        <v>931</v>
      </c>
      <c r="C13" s="741">
        <v>3</v>
      </c>
      <c r="D13" s="741">
        <v>1</v>
      </c>
      <c r="E13" s="742">
        <f t="shared" ref="E13:E37" si="188">C13/D13</f>
        <v>3</v>
      </c>
      <c r="F13" s="742">
        <v>250</v>
      </c>
      <c r="G13" s="742">
        <f t="shared" ref="G13:G37" si="189">E13*F13</f>
        <v>750</v>
      </c>
      <c r="H13" s="742">
        <f t="shared" si="184"/>
        <v>750</v>
      </c>
      <c r="I13" s="741">
        <v>3</v>
      </c>
      <c r="J13" s="741">
        <v>1</v>
      </c>
      <c r="K13" s="742">
        <f t="shared" si="185"/>
        <v>3</v>
      </c>
      <c r="L13" s="742">
        <v>180</v>
      </c>
      <c r="M13" s="742">
        <f t="shared" si="186"/>
        <v>540</v>
      </c>
      <c r="N13" s="742">
        <f t="shared" si="187"/>
        <v>540</v>
      </c>
    </row>
    <row r="14">
      <c r="A14" s="739">
        <v>9</v>
      </c>
      <c r="B14" s="740" t="s">
        <v>932</v>
      </c>
      <c r="C14" s="741">
        <v>2</v>
      </c>
      <c r="D14" s="741">
        <v>1</v>
      </c>
      <c r="E14" s="742">
        <f t="shared" si="188"/>
        <v>2</v>
      </c>
      <c r="F14" s="742">
        <v>500</v>
      </c>
      <c r="G14" s="742">
        <f t="shared" si="189"/>
        <v>1000</v>
      </c>
      <c r="H14" s="742">
        <f t="shared" si="184"/>
        <v>1000</v>
      </c>
      <c r="I14" s="741">
        <v>2</v>
      </c>
      <c r="J14" s="741">
        <v>1</v>
      </c>
      <c r="K14" s="742">
        <f t="shared" si="185"/>
        <v>2</v>
      </c>
      <c r="L14" s="742">
        <v>420</v>
      </c>
      <c r="M14" s="742">
        <f t="shared" si="186"/>
        <v>840</v>
      </c>
      <c r="N14" s="742">
        <f t="shared" si="187"/>
        <v>840</v>
      </c>
    </row>
    <row r="15">
      <c r="A15" s="739">
        <v>10</v>
      </c>
      <c r="B15" s="740" t="s">
        <v>933</v>
      </c>
      <c r="C15" s="741"/>
      <c r="D15" s="741"/>
      <c r="E15" s="742"/>
      <c r="F15" s="742"/>
      <c r="G15" s="742">
        <f t="shared" si="189"/>
        <v>0</v>
      </c>
      <c r="H15" s="742">
        <f t="shared" si="184"/>
        <v>0</v>
      </c>
      <c r="I15" s="741">
        <v>1</v>
      </c>
      <c r="J15" s="741">
        <v>3</v>
      </c>
      <c r="K15" s="742">
        <f t="shared" si="185"/>
        <v>0.33333333333333331</v>
      </c>
      <c r="L15" s="742">
        <v>500</v>
      </c>
      <c r="M15" s="742">
        <f t="shared" si="186"/>
        <v>166.66666666666666</v>
      </c>
      <c r="N15" s="742">
        <f t="shared" si="187"/>
        <v>166.66666666666666</v>
      </c>
    </row>
    <row r="16" ht="22.5">
      <c r="A16" s="739">
        <v>11</v>
      </c>
      <c r="B16" s="740" t="s">
        <v>934</v>
      </c>
      <c r="C16" s="741">
        <v>2</v>
      </c>
      <c r="D16" s="741">
        <v>3</v>
      </c>
      <c r="E16" s="742">
        <f t="shared" si="188"/>
        <v>0.66666666666666663</v>
      </c>
      <c r="F16" s="742">
        <v>8010</v>
      </c>
      <c r="G16" s="742">
        <f t="shared" si="189"/>
        <v>5340</v>
      </c>
      <c r="H16" s="742">
        <f t="shared" si="184"/>
        <v>5340</v>
      </c>
      <c r="I16" s="741">
        <v>2</v>
      </c>
      <c r="J16" s="741">
        <v>3</v>
      </c>
      <c r="K16" s="742">
        <f t="shared" si="185"/>
        <v>0.66666666666666663</v>
      </c>
      <c r="L16" s="742">
        <v>500</v>
      </c>
      <c r="M16" s="742">
        <f t="shared" si="186"/>
        <v>333.33333333333331</v>
      </c>
      <c r="N16" s="742">
        <f t="shared" si="187"/>
        <v>333.33333333333331</v>
      </c>
    </row>
    <row r="17">
      <c r="A17" s="739">
        <v>12</v>
      </c>
      <c r="B17" s="740" t="s">
        <v>935</v>
      </c>
      <c r="C17" s="741">
        <v>4</v>
      </c>
      <c r="D17" s="741">
        <v>1</v>
      </c>
      <c r="E17" s="742">
        <f t="shared" si="188"/>
        <v>4</v>
      </c>
      <c r="F17" s="742">
        <v>21</v>
      </c>
      <c r="G17" s="742">
        <f t="shared" si="189"/>
        <v>84</v>
      </c>
      <c r="H17" s="742">
        <f t="shared" si="184"/>
        <v>84</v>
      </c>
      <c r="I17" s="741"/>
      <c r="J17" s="741">
        <v>1</v>
      </c>
      <c r="K17" s="742">
        <f t="shared" si="185"/>
        <v>0</v>
      </c>
      <c r="L17" s="742"/>
      <c r="M17" s="742">
        <f t="shared" si="186"/>
        <v>0</v>
      </c>
      <c r="N17" s="742">
        <f t="shared" si="187"/>
        <v>0</v>
      </c>
    </row>
    <row r="18">
      <c r="A18" s="739">
        <v>13</v>
      </c>
      <c r="B18" s="740" t="s">
        <v>936</v>
      </c>
      <c r="C18" s="741">
        <v>8</v>
      </c>
      <c r="D18" s="741">
        <v>1</v>
      </c>
      <c r="E18" s="742">
        <f t="shared" si="188"/>
        <v>8</v>
      </c>
      <c r="F18" s="742">
        <v>65</v>
      </c>
      <c r="G18" s="742">
        <f t="shared" si="189"/>
        <v>520</v>
      </c>
      <c r="H18" s="742">
        <f t="shared" si="184"/>
        <v>520</v>
      </c>
      <c r="I18" s="741">
        <v>3</v>
      </c>
      <c r="J18" s="741">
        <v>2</v>
      </c>
      <c r="K18" s="742">
        <f>I18/J18</f>
        <v>1.5</v>
      </c>
      <c r="L18" s="742">
        <v>65</v>
      </c>
      <c r="M18" s="742">
        <f t="shared" si="186"/>
        <v>97.5</v>
      </c>
      <c r="N18" s="742">
        <f t="shared" si="187"/>
        <v>97.5</v>
      </c>
    </row>
    <row r="19" ht="22.5">
      <c r="A19" s="739">
        <v>14</v>
      </c>
      <c r="B19" s="743" t="s">
        <v>937</v>
      </c>
      <c r="C19" s="741">
        <v>5</v>
      </c>
      <c r="D19" s="741">
        <v>1</v>
      </c>
      <c r="E19" s="742">
        <f t="shared" si="188"/>
        <v>5</v>
      </c>
      <c r="F19" s="742">
        <v>65</v>
      </c>
      <c r="G19" s="742">
        <f t="shared" si="189"/>
        <v>325</v>
      </c>
      <c r="H19" s="742">
        <f t="shared" si="184"/>
        <v>325</v>
      </c>
      <c r="I19" s="741"/>
      <c r="J19" s="741">
        <v>1</v>
      </c>
      <c r="K19" s="742">
        <f t="shared" si="185"/>
        <v>0</v>
      </c>
      <c r="L19" s="742"/>
      <c r="M19" s="742">
        <f t="shared" si="186"/>
        <v>0</v>
      </c>
      <c r="N19" s="742">
        <f t="shared" si="187"/>
        <v>0</v>
      </c>
    </row>
    <row r="20">
      <c r="A20" s="739">
        <v>15</v>
      </c>
      <c r="B20" s="740" t="s">
        <v>938</v>
      </c>
      <c r="C20" s="741"/>
      <c r="D20" s="741">
        <v>1</v>
      </c>
      <c r="E20" s="742">
        <f t="shared" si="188"/>
        <v>0</v>
      </c>
      <c r="F20" s="742"/>
      <c r="G20" s="742">
        <f t="shared" si="189"/>
        <v>0</v>
      </c>
      <c r="H20" s="742">
        <f t="shared" si="184"/>
        <v>0</v>
      </c>
      <c r="I20" s="741">
        <v>3</v>
      </c>
      <c r="J20" s="741">
        <v>2</v>
      </c>
      <c r="K20" s="742">
        <f t="shared" si="185"/>
        <v>1.5</v>
      </c>
      <c r="L20" s="742">
        <v>300</v>
      </c>
      <c r="M20" s="742">
        <f t="shared" si="186"/>
        <v>450</v>
      </c>
      <c r="N20" s="742">
        <f t="shared" si="187"/>
        <v>450</v>
      </c>
    </row>
    <row r="21">
      <c r="A21" s="739">
        <v>16</v>
      </c>
      <c r="B21" s="743" t="s">
        <v>939</v>
      </c>
      <c r="C21" s="741">
        <v>1</v>
      </c>
      <c r="D21" s="741">
        <v>3</v>
      </c>
      <c r="E21" s="742">
        <f t="shared" si="188"/>
        <v>0.33333333333333331</v>
      </c>
      <c r="F21" s="742">
        <v>600</v>
      </c>
      <c r="G21" s="742">
        <f t="shared" si="189"/>
        <v>200</v>
      </c>
      <c r="H21" s="742">
        <f t="shared" si="184"/>
        <v>200</v>
      </c>
      <c r="I21" s="741">
        <v>1</v>
      </c>
      <c r="J21" s="741">
        <v>3</v>
      </c>
      <c r="K21" s="742">
        <f t="shared" si="185"/>
        <v>0.33333333333333331</v>
      </c>
      <c r="L21" s="742">
        <v>600</v>
      </c>
      <c r="M21" s="742">
        <f t="shared" si="186"/>
        <v>200</v>
      </c>
      <c r="N21" s="742">
        <f t="shared" si="187"/>
        <v>200</v>
      </c>
    </row>
    <row r="22">
      <c r="A22" s="739">
        <v>17</v>
      </c>
      <c r="B22" s="740" t="s">
        <v>940</v>
      </c>
      <c r="C22" s="741">
        <v>1</v>
      </c>
      <c r="D22" s="741">
        <v>3</v>
      </c>
      <c r="E22" s="742">
        <f t="shared" si="188"/>
        <v>0.33333333333333331</v>
      </c>
      <c r="F22" s="742">
        <v>500</v>
      </c>
      <c r="G22" s="742">
        <f t="shared" si="189"/>
        <v>166.66666666666666</v>
      </c>
      <c r="H22" s="742">
        <f t="shared" si="184"/>
        <v>166.66666666666666</v>
      </c>
      <c r="I22" s="741">
        <v>1</v>
      </c>
      <c r="J22" s="741">
        <v>3</v>
      </c>
      <c r="K22" s="742">
        <f t="shared" si="185"/>
        <v>0.33333333333333331</v>
      </c>
      <c r="L22" s="742">
        <v>300</v>
      </c>
      <c r="M22" s="742">
        <f t="shared" si="186"/>
        <v>100</v>
      </c>
      <c r="N22" s="742">
        <f t="shared" si="187"/>
        <v>100</v>
      </c>
    </row>
    <row r="23">
      <c r="A23" s="739">
        <v>18</v>
      </c>
      <c r="B23" s="740" t="s">
        <v>941</v>
      </c>
      <c r="C23" s="741">
        <v>1</v>
      </c>
      <c r="D23" s="741">
        <v>5</v>
      </c>
      <c r="E23" s="742">
        <f t="shared" si="188"/>
        <v>0.20000000000000001</v>
      </c>
      <c r="F23" s="742">
        <v>300</v>
      </c>
      <c r="G23" s="742">
        <f t="shared" si="189"/>
        <v>60</v>
      </c>
      <c r="H23" s="742">
        <f t="shared" si="184"/>
        <v>60</v>
      </c>
      <c r="I23" s="741">
        <v>1</v>
      </c>
      <c r="J23" s="741">
        <v>5</v>
      </c>
      <c r="K23" s="742">
        <f t="shared" si="185"/>
        <v>0.20000000000000001</v>
      </c>
      <c r="L23" s="742">
        <v>300</v>
      </c>
      <c r="M23" s="742">
        <f t="shared" si="186"/>
        <v>60</v>
      </c>
      <c r="N23" s="742">
        <f t="shared" si="187"/>
        <v>60</v>
      </c>
    </row>
    <row r="24">
      <c r="A24" s="739">
        <v>19</v>
      </c>
      <c r="B24" s="743" t="s">
        <v>942</v>
      </c>
      <c r="C24" s="741">
        <v>1</v>
      </c>
      <c r="D24" s="741">
        <v>3</v>
      </c>
      <c r="E24" s="742">
        <f t="shared" si="188"/>
        <v>0.33333333333333331</v>
      </c>
      <c r="F24" s="742">
        <v>5000</v>
      </c>
      <c r="G24" s="742">
        <f t="shared" si="189"/>
        <v>1666.6666666666665</v>
      </c>
      <c r="H24" s="742">
        <f t="shared" si="184"/>
        <v>1666.6666666666665</v>
      </c>
      <c r="I24" s="741">
        <v>1</v>
      </c>
      <c r="J24" s="741">
        <v>3</v>
      </c>
      <c r="K24" s="742">
        <f>I24/J24</f>
        <v>0.33333333333333331</v>
      </c>
      <c r="L24" s="742">
        <v>5996</v>
      </c>
      <c r="M24" s="742">
        <f>K24*L24</f>
        <v>1998.6666666666665</v>
      </c>
      <c r="N24" s="742">
        <f t="shared" si="187"/>
        <v>1998.6666666666665</v>
      </c>
    </row>
    <row r="25">
      <c r="A25" s="739">
        <v>20</v>
      </c>
      <c r="B25" s="740" t="s">
        <v>943</v>
      </c>
      <c r="C25" s="741">
        <v>1</v>
      </c>
      <c r="D25" s="741">
        <v>3</v>
      </c>
      <c r="E25" s="742">
        <f t="shared" si="188"/>
        <v>0.33333333333333331</v>
      </c>
      <c r="F25" s="742">
        <v>1900</v>
      </c>
      <c r="G25" s="742">
        <f t="shared" si="189"/>
        <v>633.33333333333326</v>
      </c>
      <c r="H25" s="742">
        <f t="shared" si="184"/>
        <v>633.33333333333326</v>
      </c>
      <c r="I25" s="741">
        <v>1</v>
      </c>
      <c r="J25" s="741">
        <v>3</v>
      </c>
      <c r="K25" s="742">
        <f t="shared" si="185"/>
        <v>0.33333333333333331</v>
      </c>
      <c r="L25" s="742">
        <v>1500</v>
      </c>
      <c r="M25" s="742">
        <f t="shared" si="186"/>
        <v>500</v>
      </c>
      <c r="N25" s="742">
        <f t="shared" si="187"/>
        <v>500</v>
      </c>
    </row>
    <row r="26">
      <c r="A26" s="739">
        <v>21</v>
      </c>
      <c r="B26" s="740" t="s">
        <v>944</v>
      </c>
      <c r="C26" s="741">
        <v>1</v>
      </c>
      <c r="D26" s="741">
        <v>3</v>
      </c>
      <c r="E26" s="742">
        <f t="shared" si="188"/>
        <v>0.33333333333333331</v>
      </c>
      <c r="F26" s="742">
        <v>600</v>
      </c>
      <c r="G26" s="742">
        <f t="shared" si="189"/>
        <v>200</v>
      </c>
      <c r="H26" s="742">
        <f t="shared" si="184"/>
        <v>200</v>
      </c>
      <c r="I26" s="741">
        <v>1</v>
      </c>
      <c r="J26" s="741">
        <v>3</v>
      </c>
      <c r="K26" s="742">
        <f t="shared" si="185"/>
        <v>0.33333333333333331</v>
      </c>
      <c r="L26" s="742">
        <v>600</v>
      </c>
      <c r="M26" s="742">
        <f t="shared" si="186"/>
        <v>200</v>
      </c>
      <c r="N26" s="742">
        <f t="shared" si="187"/>
        <v>200</v>
      </c>
    </row>
    <row r="27">
      <c r="A27" s="744" t="s">
        <v>945</v>
      </c>
      <c r="B27" s="745"/>
      <c r="C27" s="745"/>
      <c r="D27" s="745"/>
      <c r="E27" s="745"/>
      <c r="F27" s="745"/>
      <c r="G27" s="745"/>
      <c r="H27" s="745"/>
      <c r="I27" s="745"/>
      <c r="J27" s="745"/>
      <c r="K27" s="745"/>
      <c r="L27" s="745"/>
      <c r="M27" s="745"/>
      <c r="N27" s="746"/>
    </row>
    <row r="28">
      <c r="A28" s="739">
        <v>1</v>
      </c>
      <c r="B28" s="740" t="s">
        <v>946</v>
      </c>
      <c r="C28" s="741">
        <v>1</v>
      </c>
      <c r="D28" s="741">
        <v>5</v>
      </c>
      <c r="E28" s="742">
        <f t="shared" si="188"/>
        <v>0.20000000000000001</v>
      </c>
      <c r="F28" s="742">
        <v>1300</v>
      </c>
      <c r="G28" s="742">
        <f t="shared" si="189"/>
        <v>260</v>
      </c>
      <c r="H28" s="742">
        <f t="shared" si="184"/>
        <v>260</v>
      </c>
      <c r="I28" s="741">
        <v>1</v>
      </c>
      <c r="J28" s="741">
        <v>5</v>
      </c>
      <c r="K28" s="742">
        <f>I28/J28</f>
        <v>0.20000000000000001</v>
      </c>
      <c r="L28" s="742">
        <v>1300</v>
      </c>
      <c r="M28" s="742">
        <f t="shared" si="186"/>
        <v>260</v>
      </c>
      <c r="N28" s="742">
        <f t="shared" si="187"/>
        <v>260</v>
      </c>
    </row>
    <row r="29">
      <c r="A29" s="739">
        <v>2</v>
      </c>
      <c r="B29" s="740" t="s">
        <v>947</v>
      </c>
      <c r="C29" s="741">
        <v>1</v>
      </c>
      <c r="D29" s="741">
        <v>5</v>
      </c>
      <c r="E29" s="742">
        <f t="shared" si="188"/>
        <v>0.20000000000000001</v>
      </c>
      <c r="F29" s="742">
        <v>850</v>
      </c>
      <c r="G29" s="742">
        <f t="shared" si="189"/>
        <v>170</v>
      </c>
      <c r="H29" s="742">
        <f t="shared" si="184"/>
        <v>170</v>
      </c>
      <c r="I29" s="741">
        <v>1</v>
      </c>
      <c r="J29" s="741">
        <v>5</v>
      </c>
      <c r="K29" s="742">
        <f t="shared" si="185"/>
        <v>0.20000000000000001</v>
      </c>
      <c r="L29" s="742">
        <v>850</v>
      </c>
      <c r="M29" s="742">
        <f t="shared" si="186"/>
        <v>170</v>
      </c>
      <c r="N29" s="742">
        <f t="shared" si="187"/>
        <v>170</v>
      </c>
    </row>
    <row r="30">
      <c r="A30" s="739">
        <v>3</v>
      </c>
      <c r="B30" s="740" t="s">
        <v>948</v>
      </c>
      <c r="C30" s="741">
        <v>1</v>
      </c>
      <c r="D30" s="741">
        <v>5</v>
      </c>
      <c r="E30" s="742">
        <f t="shared" si="188"/>
        <v>0.20000000000000001</v>
      </c>
      <c r="F30" s="742">
        <v>800</v>
      </c>
      <c r="G30" s="742">
        <f t="shared" si="189"/>
        <v>160</v>
      </c>
      <c r="H30" s="742">
        <f t="shared" si="184"/>
        <v>160</v>
      </c>
      <c r="I30" s="741">
        <v>1</v>
      </c>
      <c r="J30" s="741">
        <v>5</v>
      </c>
      <c r="K30" s="742">
        <f t="shared" si="185"/>
        <v>0.20000000000000001</v>
      </c>
      <c r="L30" s="742">
        <v>800</v>
      </c>
      <c r="M30" s="742">
        <f t="shared" si="186"/>
        <v>160</v>
      </c>
      <c r="N30" s="742">
        <f t="shared" si="187"/>
        <v>160</v>
      </c>
    </row>
    <row r="31">
      <c r="A31" s="739">
        <v>4</v>
      </c>
      <c r="B31" s="740" t="s">
        <v>949</v>
      </c>
      <c r="C31" s="741">
        <v>1</v>
      </c>
      <c r="D31" s="741">
        <v>5</v>
      </c>
      <c r="E31" s="742">
        <f t="shared" si="188"/>
        <v>0.20000000000000001</v>
      </c>
      <c r="F31" s="742">
        <v>3500</v>
      </c>
      <c r="G31" s="742">
        <f t="shared" si="189"/>
        <v>700</v>
      </c>
      <c r="H31" s="742">
        <f t="shared" si="184"/>
        <v>700</v>
      </c>
      <c r="I31" s="741">
        <v>1</v>
      </c>
      <c r="J31" s="741">
        <v>5</v>
      </c>
      <c r="K31" s="742">
        <f t="shared" si="185"/>
        <v>0.20000000000000001</v>
      </c>
      <c r="L31" s="742">
        <v>3500</v>
      </c>
      <c r="M31" s="742">
        <f t="shared" si="186"/>
        <v>700</v>
      </c>
      <c r="N31" s="742">
        <f t="shared" si="187"/>
        <v>700</v>
      </c>
    </row>
    <row r="32">
      <c r="A32" s="739">
        <v>5</v>
      </c>
      <c r="B32" s="740" t="s">
        <v>950</v>
      </c>
      <c r="C32" s="741">
        <v>3</v>
      </c>
      <c r="D32" s="741">
        <v>3</v>
      </c>
      <c r="E32" s="742">
        <f t="shared" si="188"/>
        <v>1</v>
      </c>
      <c r="F32" s="742">
        <v>700</v>
      </c>
      <c r="G32" s="742">
        <f t="shared" si="189"/>
        <v>700</v>
      </c>
      <c r="H32" s="742">
        <f t="shared" si="184"/>
        <v>700</v>
      </c>
      <c r="I32" s="741">
        <v>3</v>
      </c>
      <c r="J32" s="741">
        <v>3</v>
      </c>
      <c r="K32" s="742">
        <f t="shared" si="185"/>
        <v>1</v>
      </c>
      <c r="L32" s="742">
        <v>700</v>
      </c>
      <c r="M32" s="742">
        <f t="shared" si="186"/>
        <v>700</v>
      </c>
      <c r="N32" s="742">
        <f t="shared" si="187"/>
        <v>700</v>
      </c>
    </row>
    <row r="33">
      <c r="A33" s="739">
        <v>6</v>
      </c>
      <c r="B33" s="740" t="s">
        <v>951</v>
      </c>
      <c r="C33" s="741">
        <v>3</v>
      </c>
      <c r="D33" s="741">
        <v>3</v>
      </c>
      <c r="E33" s="742">
        <f t="shared" si="188"/>
        <v>1</v>
      </c>
      <c r="F33" s="742">
        <v>400</v>
      </c>
      <c r="G33" s="742">
        <f t="shared" si="189"/>
        <v>400</v>
      </c>
      <c r="H33" s="742">
        <f t="shared" si="184"/>
        <v>400</v>
      </c>
      <c r="I33" s="741">
        <v>3</v>
      </c>
      <c r="J33" s="741">
        <v>3</v>
      </c>
      <c r="K33" s="742">
        <f t="shared" si="185"/>
        <v>1</v>
      </c>
      <c r="L33" s="742">
        <v>400</v>
      </c>
      <c r="M33" s="742">
        <f t="shared" si="186"/>
        <v>400</v>
      </c>
      <c r="N33" s="742">
        <f t="shared" si="187"/>
        <v>400</v>
      </c>
    </row>
    <row r="34">
      <c r="A34" s="739">
        <v>7</v>
      </c>
      <c r="B34" s="747" t="s">
        <v>952</v>
      </c>
      <c r="C34" s="748">
        <v>3</v>
      </c>
      <c r="D34" s="748">
        <v>3</v>
      </c>
      <c r="E34" s="742">
        <f t="shared" si="188"/>
        <v>1</v>
      </c>
      <c r="F34" s="749">
        <v>350</v>
      </c>
      <c r="G34" s="742">
        <f t="shared" si="189"/>
        <v>350</v>
      </c>
      <c r="H34" s="742">
        <f t="shared" si="184"/>
        <v>350</v>
      </c>
      <c r="I34" s="748">
        <v>3</v>
      </c>
      <c r="J34" s="748">
        <v>3</v>
      </c>
      <c r="K34" s="742">
        <f t="shared" si="185"/>
        <v>1</v>
      </c>
      <c r="L34" s="749">
        <v>350</v>
      </c>
      <c r="M34" s="742">
        <f t="shared" si="186"/>
        <v>350</v>
      </c>
      <c r="N34" s="742">
        <f t="shared" si="187"/>
        <v>350</v>
      </c>
    </row>
    <row r="35">
      <c r="A35" s="739">
        <v>8</v>
      </c>
      <c r="B35" s="750" t="s">
        <v>953</v>
      </c>
      <c r="C35" s="751">
        <v>2</v>
      </c>
      <c r="D35" s="751">
        <v>3</v>
      </c>
      <c r="E35" s="742">
        <f t="shared" si="188"/>
        <v>0.66666666666666663</v>
      </c>
      <c r="F35" s="752">
        <v>320</v>
      </c>
      <c r="G35" s="742">
        <f t="shared" si="189"/>
        <v>213.33333333333331</v>
      </c>
      <c r="H35" s="742">
        <f t="shared" si="184"/>
        <v>213.33333333333331</v>
      </c>
      <c r="I35" s="751">
        <v>2</v>
      </c>
      <c r="J35" s="751">
        <v>3</v>
      </c>
      <c r="K35" s="742">
        <f t="shared" ref="K35:K36" si="190">I35/J35</f>
        <v>0.66666666666666663</v>
      </c>
      <c r="L35" s="752">
        <v>320</v>
      </c>
      <c r="M35" s="742">
        <f t="shared" ref="M35:M36" si="191">K35*L35</f>
        <v>213.33333333333331</v>
      </c>
      <c r="N35" s="742">
        <f t="shared" si="187"/>
        <v>213.33333333333331</v>
      </c>
    </row>
    <row r="36">
      <c r="A36" s="739">
        <v>9</v>
      </c>
      <c r="B36" s="750" t="s">
        <v>954</v>
      </c>
      <c r="C36" s="751">
        <v>1</v>
      </c>
      <c r="D36" s="751">
        <v>3</v>
      </c>
      <c r="E36" s="742">
        <f t="shared" si="188"/>
        <v>0.33333333333333331</v>
      </c>
      <c r="F36" s="752">
        <v>450</v>
      </c>
      <c r="G36" s="742">
        <f t="shared" si="189"/>
        <v>150</v>
      </c>
      <c r="H36" s="742">
        <f t="shared" si="184"/>
        <v>150</v>
      </c>
      <c r="I36" s="751">
        <v>1</v>
      </c>
      <c r="J36" s="751">
        <v>3</v>
      </c>
      <c r="K36" s="742">
        <f t="shared" si="190"/>
        <v>0.33333333333333331</v>
      </c>
      <c r="L36" s="752">
        <v>450</v>
      </c>
      <c r="M36" s="742">
        <f t="shared" si="191"/>
        <v>150</v>
      </c>
      <c r="N36" s="742">
        <f t="shared" si="187"/>
        <v>150</v>
      </c>
    </row>
    <row r="37">
      <c r="A37" s="739">
        <v>10</v>
      </c>
      <c r="B37" s="750" t="s">
        <v>955</v>
      </c>
      <c r="C37" s="751">
        <v>2</v>
      </c>
      <c r="D37" s="751">
        <v>3</v>
      </c>
      <c r="E37" s="742">
        <f t="shared" si="188"/>
        <v>0.66666666666666663</v>
      </c>
      <c r="F37" s="752">
        <v>250</v>
      </c>
      <c r="G37" s="742">
        <f t="shared" si="189"/>
        <v>166.66666666666666</v>
      </c>
      <c r="H37" s="742">
        <f t="shared" si="184"/>
        <v>166.66666666666666</v>
      </c>
      <c r="I37" s="751">
        <v>2</v>
      </c>
      <c r="J37" s="751">
        <v>3</v>
      </c>
      <c r="K37" s="742">
        <f t="shared" si="185"/>
        <v>0.66666666666666663</v>
      </c>
      <c r="L37" s="752">
        <v>250</v>
      </c>
      <c r="M37" s="742">
        <f t="shared" si="186"/>
        <v>166.66666666666666</v>
      </c>
      <c r="N37" s="742">
        <f t="shared" si="187"/>
        <v>166.66666666666666</v>
      </c>
    </row>
    <row r="38">
      <c r="A38" s="753">
        <f>SUM(G6:G37)</f>
        <v>19342.333333333332</v>
      </c>
      <c r="B38" s="754"/>
      <c r="C38" s="755"/>
      <c r="D38" s="755"/>
      <c r="E38" s="755"/>
      <c r="F38" s="755"/>
      <c r="G38" s="755"/>
      <c r="H38" s="756"/>
      <c r="I38" s="753">
        <f>SUM(M6:M37)</f>
        <v>14812.833333333332</v>
      </c>
      <c r="J38" s="757"/>
      <c r="K38" s="757"/>
      <c r="L38" s="757"/>
      <c r="M38" s="757"/>
      <c r="N38" s="758"/>
    </row>
    <row r="39">
      <c r="B39" s="759" t="s">
        <v>956</v>
      </c>
      <c r="C39" s="760">
        <f>(A38+I38)/2</f>
        <v>17077.583333333332</v>
      </c>
      <c r="D39" s="760"/>
      <c r="E39" s="760"/>
      <c r="F39" s="760"/>
      <c r="G39" s="760"/>
      <c r="H39" s="760"/>
      <c r="I39" s="760"/>
      <c r="J39" s="760"/>
      <c r="K39" s="760"/>
      <c r="L39" s="760"/>
      <c r="M39" s="760"/>
      <c r="N39" s="760"/>
    </row>
    <row r="41">
      <c r="J41" s="761"/>
    </row>
  </sheetData>
  <mergeCells count="8">
    <mergeCell ref="A1:N1"/>
    <mergeCell ref="C2:H2"/>
    <mergeCell ref="I2:N2"/>
    <mergeCell ref="A5:N5"/>
    <mergeCell ref="A27:N27"/>
    <mergeCell ref="A38:H38"/>
    <mergeCell ref="I38:N38"/>
    <mergeCell ref="C39:N39"/>
  </mergeCells>
  <printOptions headings="0" gridLines="0"/>
  <pageMargins left="0.69999999999999996" right="0.69999999999999996" top="0.75" bottom="0.75" header="0.29999999999999999" footer="0.29999999999999999"/>
  <pageSetup paperSize="9" scale="53" fitToWidth="1" fitToHeight="0" pageOrder="downThenOver" orientation="portrait" usePrinterDefaults="1" blackAndWhite="0" draft="0" cellComments="none" useFirstPageNumber="0" errors="displayed" horizontalDpi="600" verticalDpi="600" copies="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N25" activeCellId="0" sqref="N25"/>
    </sheetView>
  </sheetViews>
  <sheetFormatPr defaultRowHeight="14.25"/>
  <cols>
    <col customWidth="1" min="1" max="1" width="4.5703125"/>
    <col customWidth="1" min="2" max="2" width="21.85546875"/>
    <col customWidth="1" min="3" max="3" width="13.7109375"/>
    <col customWidth="1" min="4" max="4" width="8.28515625"/>
    <col customWidth="1" min="5" max="5" width="14"/>
    <col customWidth="1" min="6" max="6" width="14.42578125"/>
    <col customWidth="1" min="7" max="7" width="11.5703125"/>
    <col customWidth="1" min="8" max="8" width="22.140625"/>
    <col customWidth="1" min="9" max="9" width="10.28515625"/>
    <col customWidth="1" min="10" max="10" width="7.7109375"/>
    <col customWidth="1" min="11" max="11" width="14.140625"/>
    <col customWidth="1" min="12" max="12" width="14.28515625"/>
    <col customWidth="1" min="13" max="13" width="10.42578125"/>
    <col customWidth="1" min="14" max="14" width="22.5703125"/>
    <col customWidth="1" min="15" max="15" width="11.140625"/>
    <col customWidth="1" min="16" max="16" width="7.42578125"/>
    <col customWidth="1" min="17" max="17" width="14.28515625"/>
    <col customWidth="1" min="18" max="18" width="14.42578125"/>
    <col customWidth="1" min="19" max="19" width="11.85546875"/>
  </cols>
  <sheetData>
    <row r="1">
      <c r="A1" s="762" t="s">
        <v>813</v>
      </c>
      <c r="B1" s="762"/>
      <c r="C1" s="762"/>
      <c r="D1" s="762"/>
      <c r="E1" s="762"/>
      <c r="F1" s="762"/>
      <c r="G1" s="762"/>
      <c r="H1" s="762" t="s">
        <v>814</v>
      </c>
      <c r="I1" s="762"/>
      <c r="J1" s="762"/>
      <c r="K1" s="762"/>
      <c r="L1" s="762"/>
      <c r="M1" s="762"/>
      <c r="N1" s="762" t="s">
        <v>819</v>
      </c>
      <c r="O1" s="762"/>
      <c r="P1" s="762"/>
      <c r="Q1" s="762"/>
      <c r="R1" s="762"/>
      <c r="S1" s="762"/>
    </row>
    <row r="2" ht="42.75">
      <c r="A2" s="377" t="s">
        <v>780</v>
      </c>
      <c r="B2" s="377" t="s">
        <v>957</v>
      </c>
      <c r="C2" s="377" t="s">
        <v>958</v>
      </c>
      <c r="D2" s="377" t="s">
        <v>959</v>
      </c>
      <c r="E2" s="377" t="s">
        <v>960</v>
      </c>
      <c r="F2" s="377" t="s">
        <v>961</v>
      </c>
      <c r="G2" s="414" t="s">
        <v>770</v>
      </c>
      <c r="H2" s="377" t="s">
        <v>957</v>
      </c>
      <c r="I2" s="377" t="s">
        <v>958</v>
      </c>
      <c r="J2" s="377" t="s">
        <v>959</v>
      </c>
      <c r="K2" s="377" t="s">
        <v>960</v>
      </c>
      <c r="L2" s="377" t="s">
        <v>961</v>
      </c>
      <c r="M2" s="414" t="s">
        <v>770</v>
      </c>
      <c r="N2" s="377" t="s">
        <v>957</v>
      </c>
      <c r="O2" s="377" t="s">
        <v>958</v>
      </c>
      <c r="P2" s="377" t="s">
        <v>959</v>
      </c>
      <c r="Q2" s="377" t="s">
        <v>960</v>
      </c>
      <c r="R2" s="377" t="s">
        <v>961</v>
      </c>
      <c r="S2" s="414" t="s">
        <v>770</v>
      </c>
    </row>
    <row r="3">
      <c r="A3" s="414">
        <v>1</v>
      </c>
      <c r="B3" s="414">
        <v>2</v>
      </c>
      <c r="C3" s="414">
        <v>3</v>
      </c>
      <c r="D3" s="414">
        <v>4</v>
      </c>
      <c r="E3" s="414">
        <v>5</v>
      </c>
      <c r="F3" s="414">
        <v>6</v>
      </c>
      <c r="G3" s="414">
        <v>7</v>
      </c>
      <c r="H3" s="414">
        <v>8</v>
      </c>
      <c r="I3" s="414">
        <v>9</v>
      </c>
      <c r="J3" s="414">
        <v>10</v>
      </c>
      <c r="K3" s="414">
        <v>11</v>
      </c>
      <c r="L3" s="414">
        <v>12</v>
      </c>
      <c r="M3" s="414">
        <v>13</v>
      </c>
      <c r="N3" s="414">
        <v>14</v>
      </c>
      <c r="O3" s="414">
        <v>15</v>
      </c>
      <c r="P3" s="414">
        <v>16</v>
      </c>
      <c r="Q3" s="414">
        <v>17</v>
      </c>
      <c r="R3" s="414">
        <v>18</v>
      </c>
      <c r="S3" s="414">
        <v>19</v>
      </c>
    </row>
    <row r="4" ht="19.5" customHeight="1">
      <c r="A4" s="414">
        <v>1</v>
      </c>
      <c r="B4" s="613"/>
      <c r="C4" s="414"/>
      <c r="D4" s="414">
        <v>211</v>
      </c>
      <c r="E4" s="368"/>
      <c r="F4" s="368">
        <v>0</v>
      </c>
      <c r="G4" s="368">
        <f t="shared" ref="G4:G16" si="192">F4</f>
        <v>0</v>
      </c>
      <c r="H4" s="483"/>
      <c r="I4" s="483"/>
      <c r="J4" s="477">
        <v>211</v>
      </c>
      <c r="K4" s="481"/>
      <c r="L4" s="481"/>
      <c r="M4" s="368">
        <f t="shared" ref="M4:M16" si="193">L4</f>
        <v>0</v>
      </c>
      <c r="N4" s="483"/>
      <c r="O4" s="483"/>
      <c r="P4" s="477">
        <v>211</v>
      </c>
      <c r="Q4" s="481"/>
      <c r="R4" s="481"/>
      <c r="S4" s="368">
        <f t="shared" ref="S4:S16" si="194">R4</f>
        <v>0</v>
      </c>
    </row>
    <row r="5" ht="21" customHeight="1">
      <c r="A5" s="414">
        <v>2</v>
      </c>
      <c r="B5" s="763"/>
      <c r="C5" s="414"/>
      <c r="D5" s="414">
        <v>212</v>
      </c>
      <c r="E5" s="368"/>
      <c r="F5" s="368">
        <v>0</v>
      </c>
      <c r="G5" s="368">
        <f t="shared" si="192"/>
        <v>0</v>
      </c>
      <c r="H5" s="763"/>
      <c r="I5" s="414"/>
      <c r="J5" s="414">
        <v>212</v>
      </c>
      <c r="K5" s="368"/>
      <c r="L5" s="368">
        <v>0</v>
      </c>
      <c r="M5" s="368">
        <f t="shared" si="193"/>
        <v>0</v>
      </c>
      <c r="N5" s="763"/>
      <c r="O5" s="414"/>
      <c r="P5" s="414">
        <v>212</v>
      </c>
      <c r="Q5" s="368"/>
      <c r="R5" s="368">
        <v>0</v>
      </c>
      <c r="S5" s="368">
        <f t="shared" si="194"/>
        <v>0</v>
      </c>
    </row>
    <row r="6">
      <c r="A6" s="414">
        <v>3</v>
      </c>
      <c r="B6" s="483"/>
      <c r="C6" s="414"/>
      <c r="D6" s="477">
        <v>213</v>
      </c>
      <c r="E6" s="481"/>
      <c r="F6" s="481"/>
      <c r="G6" s="368">
        <f t="shared" si="192"/>
        <v>0</v>
      </c>
      <c r="H6" s="483"/>
      <c r="I6" s="483"/>
      <c r="J6" s="477">
        <v>213</v>
      </c>
      <c r="K6" s="481"/>
      <c r="L6" s="481"/>
      <c r="M6" s="368">
        <f t="shared" si="193"/>
        <v>0</v>
      </c>
      <c r="N6" s="483"/>
      <c r="O6" s="483"/>
      <c r="P6" s="477">
        <v>213</v>
      </c>
      <c r="Q6" s="481"/>
      <c r="R6" s="481"/>
      <c r="S6" s="368">
        <f t="shared" si="194"/>
        <v>0</v>
      </c>
    </row>
    <row r="7">
      <c r="A7" s="414">
        <v>4</v>
      </c>
      <c r="B7" s="483"/>
      <c r="C7" s="414"/>
      <c r="D7" s="477">
        <v>221</v>
      </c>
      <c r="E7" s="481"/>
      <c r="F7" s="481"/>
      <c r="G7" s="368">
        <f t="shared" si="192"/>
        <v>0</v>
      </c>
      <c r="H7" s="483"/>
      <c r="I7" s="483"/>
      <c r="J7" s="477">
        <v>221</v>
      </c>
      <c r="K7" s="481"/>
      <c r="L7" s="481"/>
      <c r="M7" s="368">
        <f t="shared" si="193"/>
        <v>0</v>
      </c>
      <c r="N7" s="483"/>
      <c r="O7" s="483"/>
      <c r="P7" s="477">
        <v>221</v>
      </c>
      <c r="Q7" s="481"/>
      <c r="R7" s="481"/>
      <c r="S7" s="368">
        <f t="shared" si="194"/>
        <v>0</v>
      </c>
    </row>
    <row r="8">
      <c r="A8" s="414">
        <v>5</v>
      </c>
      <c r="B8" s="483"/>
      <c r="C8" s="414"/>
      <c r="D8" s="477">
        <v>222</v>
      </c>
      <c r="E8" s="481"/>
      <c r="F8" s="481"/>
      <c r="G8" s="368">
        <f t="shared" si="192"/>
        <v>0</v>
      </c>
      <c r="H8" s="483"/>
      <c r="I8" s="483"/>
      <c r="J8" s="477">
        <v>222</v>
      </c>
      <c r="K8" s="481"/>
      <c r="L8" s="481"/>
      <c r="M8" s="368">
        <f t="shared" si="193"/>
        <v>0</v>
      </c>
      <c r="N8" s="483"/>
      <c r="O8" s="483"/>
      <c r="P8" s="477">
        <v>222</v>
      </c>
      <c r="Q8" s="481"/>
      <c r="R8" s="481"/>
      <c r="S8" s="368">
        <f t="shared" si="194"/>
        <v>0</v>
      </c>
    </row>
    <row r="9">
      <c r="A9" s="414">
        <v>6</v>
      </c>
      <c r="B9" s="483"/>
      <c r="C9" s="414"/>
      <c r="D9" s="477">
        <v>223</v>
      </c>
      <c r="E9" s="481"/>
      <c r="F9" s="481"/>
      <c r="G9" s="368">
        <f t="shared" si="192"/>
        <v>0</v>
      </c>
      <c r="H9" s="483"/>
      <c r="I9" s="483"/>
      <c r="J9" s="477">
        <v>223</v>
      </c>
      <c r="K9" s="481"/>
      <c r="L9" s="481"/>
      <c r="M9" s="368">
        <f t="shared" si="193"/>
        <v>0</v>
      </c>
      <c r="N9" s="483"/>
      <c r="O9" s="483"/>
      <c r="P9" s="477">
        <v>223</v>
      </c>
      <c r="Q9" s="481"/>
      <c r="R9" s="481"/>
      <c r="S9" s="368">
        <f t="shared" si="194"/>
        <v>0</v>
      </c>
    </row>
    <row r="10">
      <c r="A10" s="414">
        <v>7</v>
      </c>
      <c r="B10" s="483"/>
      <c r="C10" s="414"/>
      <c r="D10" s="477">
        <v>224</v>
      </c>
      <c r="E10" s="481"/>
      <c r="F10" s="481"/>
      <c r="G10" s="368">
        <f t="shared" si="192"/>
        <v>0</v>
      </c>
      <c r="H10" s="483"/>
      <c r="I10" s="483"/>
      <c r="J10" s="477">
        <v>224</v>
      </c>
      <c r="K10" s="481"/>
      <c r="L10" s="481"/>
      <c r="M10" s="368">
        <f t="shared" si="193"/>
        <v>0</v>
      </c>
      <c r="N10" s="483"/>
      <c r="O10" s="483"/>
      <c r="P10" s="477">
        <v>224</v>
      </c>
      <c r="Q10" s="481"/>
      <c r="R10" s="481"/>
      <c r="S10" s="368">
        <f t="shared" si="194"/>
        <v>0</v>
      </c>
    </row>
    <row r="11">
      <c r="A11" s="414">
        <v>8</v>
      </c>
      <c r="B11" s="483"/>
      <c r="C11" s="414"/>
      <c r="D11" s="477">
        <v>225</v>
      </c>
      <c r="E11" s="481"/>
      <c r="F11" s="481"/>
      <c r="G11" s="368">
        <f t="shared" si="192"/>
        <v>0</v>
      </c>
      <c r="H11" s="483"/>
      <c r="I11" s="483"/>
      <c r="J11" s="477">
        <v>225</v>
      </c>
      <c r="K11" s="481"/>
      <c r="L11" s="481"/>
      <c r="M11" s="368">
        <f t="shared" si="193"/>
        <v>0</v>
      </c>
      <c r="N11" s="483"/>
      <c r="O11" s="483"/>
      <c r="P11" s="477">
        <v>225</v>
      </c>
      <c r="Q11" s="481"/>
      <c r="R11" s="481"/>
      <c r="S11" s="368">
        <f t="shared" si="194"/>
        <v>0</v>
      </c>
    </row>
    <row r="12">
      <c r="A12" s="414">
        <v>9</v>
      </c>
      <c r="B12" s="673"/>
      <c r="C12" s="414"/>
      <c r="D12" s="414">
        <v>226</v>
      </c>
      <c r="E12" s="368"/>
      <c r="F12" s="368"/>
      <c r="G12" s="368">
        <f t="shared" si="192"/>
        <v>0</v>
      </c>
      <c r="H12" s="483"/>
      <c r="I12" s="483"/>
      <c r="J12" s="414">
        <v>226</v>
      </c>
      <c r="K12" s="481"/>
      <c r="L12" s="481"/>
      <c r="M12" s="368">
        <f t="shared" si="193"/>
        <v>0</v>
      </c>
      <c r="N12" s="483"/>
      <c r="O12" s="483"/>
      <c r="P12" s="414">
        <v>226</v>
      </c>
      <c r="Q12" s="481"/>
      <c r="R12" s="481"/>
      <c r="S12" s="368">
        <f t="shared" si="194"/>
        <v>0</v>
      </c>
    </row>
    <row r="13">
      <c r="A13" s="414">
        <v>10</v>
      </c>
      <c r="B13" s="483"/>
      <c r="C13" s="414"/>
      <c r="D13" s="477">
        <v>266</v>
      </c>
      <c r="E13" s="368"/>
      <c r="F13" s="368"/>
      <c r="G13" s="368">
        <f t="shared" si="192"/>
        <v>0</v>
      </c>
      <c r="H13" s="483"/>
      <c r="I13" s="483"/>
      <c r="J13" s="414">
        <v>266</v>
      </c>
      <c r="K13" s="481"/>
      <c r="L13" s="481"/>
      <c r="M13" s="368">
        <f t="shared" si="193"/>
        <v>0</v>
      </c>
      <c r="N13" s="483"/>
      <c r="O13" s="483"/>
      <c r="P13" s="414">
        <v>266</v>
      </c>
      <c r="Q13" s="481"/>
      <c r="R13" s="481"/>
      <c r="S13" s="368">
        <f t="shared" si="194"/>
        <v>0</v>
      </c>
    </row>
    <row r="14">
      <c r="A14" s="414">
        <v>11</v>
      </c>
      <c r="B14" s="483"/>
      <c r="C14" s="414"/>
      <c r="D14" s="477">
        <v>290</v>
      </c>
      <c r="E14" s="414"/>
      <c r="F14" s="414"/>
      <c r="G14" s="368">
        <f t="shared" si="192"/>
        <v>0</v>
      </c>
      <c r="H14" s="483"/>
      <c r="I14" s="483"/>
      <c r="J14" s="414">
        <v>290</v>
      </c>
      <c r="K14" s="483"/>
      <c r="L14" s="483"/>
      <c r="M14" s="368">
        <f t="shared" si="193"/>
        <v>0</v>
      </c>
      <c r="N14" s="483"/>
      <c r="O14" s="483"/>
      <c r="P14" s="414">
        <v>290</v>
      </c>
      <c r="Q14" s="483"/>
      <c r="R14" s="483"/>
      <c r="S14" s="368">
        <f t="shared" si="194"/>
        <v>0</v>
      </c>
    </row>
    <row r="15" ht="20.25" customHeight="1">
      <c r="A15" s="414">
        <v>12</v>
      </c>
      <c r="B15" s="763"/>
      <c r="C15" s="377"/>
      <c r="D15" s="414">
        <v>310</v>
      </c>
      <c r="E15" s="368"/>
      <c r="F15" s="368"/>
      <c r="G15" s="368">
        <f t="shared" si="192"/>
        <v>0</v>
      </c>
      <c r="H15" s="763"/>
      <c r="I15" s="377"/>
      <c r="J15" s="414">
        <v>310</v>
      </c>
      <c r="K15" s="368"/>
      <c r="L15" s="368"/>
      <c r="M15" s="368">
        <f t="shared" si="193"/>
        <v>0</v>
      </c>
      <c r="N15" s="673"/>
      <c r="O15" s="377"/>
      <c r="P15" s="414">
        <v>310</v>
      </c>
      <c r="Q15" s="368"/>
      <c r="R15" s="368"/>
      <c r="S15" s="368">
        <f t="shared" si="194"/>
        <v>0</v>
      </c>
    </row>
    <row r="16">
      <c r="A16" s="414">
        <v>13</v>
      </c>
      <c r="B16" s="483"/>
      <c r="C16" s="483"/>
      <c r="D16" s="477">
        <v>340</v>
      </c>
      <c r="E16" s="483"/>
      <c r="F16" s="483"/>
      <c r="G16" s="368">
        <f t="shared" si="192"/>
        <v>0</v>
      </c>
      <c r="H16" s="483"/>
      <c r="I16" s="483"/>
      <c r="J16" s="477">
        <v>340</v>
      </c>
      <c r="K16" s="483"/>
      <c r="L16" s="483"/>
      <c r="M16" s="368">
        <f t="shared" si="193"/>
        <v>0</v>
      </c>
      <c r="N16" s="483"/>
      <c r="O16" s="483"/>
      <c r="P16" s="477">
        <v>340</v>
      </c>
      <c r="Q16" s="483"/>
      <c r="R16" s="483"/>
      <c r="S16" s="368">
        <f t="shared" si="194"/>
        <v>0</v>
      </c>
    </row>
    <row r="17">
      <c r="A17" s="308"/>
      <c r="B17" s="308"/>
      <c r="C17" s="308"/>
      <c r="D17" s="308"/>
      <c r="E17" s="308"/>
      <c r="F17" s="308"/>
      <c r="G17" s="308"/>
      <c r="H17" s="308"/>
      <c r="I17" s="308"/>
      <c r="J17" s="308"/>
      <c r="K17" s="308"/>
      <c r="L17" s="308"/>
      <c r="M17" s="308"/>
      <c r="N17" s="308"/>
      <c r="O17" s="308"/>
      <c r="P17" s="308"/>
      <c r="Q17" s="308"/>
      <c r="R17" s="308"/>
      <c r="S17" s="308"/>
    </row>
  </sheetData>
  <mergeCells count="3">
    <mergeCell ref="A1:G1"/>
    <mergeCell ref="H1:M1"/>
    <mergeCell ref="N1:S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Р7-Офис/2024.4.2.721</Application>
  <Company>SPecialiST RePack</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fin7</dc:creator>
  <cp:lastModifiedBy>RNA121</cp:lastModifiedBy>
  <cp:revision>1</cp:revision>
  <dcterms:created xsi:type="dcterms:W3CDTF">2019-09-10T01:48:12Z</dcterms:created>
  <dcterms:modified xsi:type="dcterms:W3CDTF">2025-04-14T07:30:57Z</dcterms:modified>
</cp:coreProperties>
</file>