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ои документы\ДЕЛОПРОИЗВОДСТВО\Нормирования труда\отправить\"/>
    </mc:Choice>
  </mc:AlternateContent>
  <bookViews>
    <workbookView xWindow="0" yWindow="0" windowWidth="20490" windowHeight="6675"/>
  </bookViews>
  <sheets>
    <sheet name="штатное " sheetId="1" r:id="rId1"/>
  </sheets>
  <definedNames>
    <definedName name="Excel_BuiltIn__FilterDatabase_2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D31" i="1" l="1"/>
  <c r="G29" i="1"/>
  <c r="H29" i="1" s="1"/>
  <c r="K29" i="1" l="1"/>
  <c r="Q29" i="1" l="1"/>
  <c r="P29" i="1"/>
  <c r="S23" i="1"/>
  <c r="S32" i="1"/>
  <c r="S43" i="1"/>
  <c r="S50" i="1"/>
  <c r="S56" i="1"/>
  <c r="S60" i="1"/>
  <c r="R29" i="1" l="1"/>
  <c r="S29" i="1" s="1"/>
  <c r="T29" i="1" s="1"/>
  <c r="E67" i="1"/>
  <c r="D67" i="1"/>
  <c r="G63" i="1"/>
  <c r="H63" i="1" s="1"/>
  <c r="G64" i="1"/>
  <c r="H64" i="1" s="1"/>
  <c r="G65" i="1"/>
  <c r="H65" i="1" s="1"/>
  <c r="G66" i="1"/>
  <c r="H66" i="1" s="1"/>
  <c r="K63" i="1" l="1"/>
  <c r="J63" i="1"/>
  <c r="J65" i="1"/>
  <c r="K65" i="1"/>
  <c r="K64" i="1"/>
  <c r="J64" i="1"/>
  <c r="K66" i="1"/>
  <c r="J66" i="1"/>
  <c r="Q65" i="1" l="1"/>
  <c r="Q64" i="1"/>
  <c r="P65" i="1"/>
  <c r="J67" i="1"/>
  <c r="Q66" i="1"/>
  <c r="R65" i="1" l="1"/>
  <c r="S65" i="1" s="1"/>
  <c r="P66" i="1"/>
  <c r="R66" i="1" s="1"/>
  <c r="S66" i="1" s="1"/>
  <c r="P63" i="1"/>
  <c r="Q63" i="1"/>
  <c r="P64" i="1"/>
  <c r="R64" i="1" s="1"/>
  <c r="S64" i="1" s="1"/>
  <c r="I67" i="1"/>
  <c r="R63" i="1" l="1"/>
  <c r="S63" i="1" s="1"/>
  <c r="I22" i="1"/>
  <c r="I31" i="1"/>
  <c r="I42" i="1"/>
  <c r="I59" i="1"/>
  <c r="O67" i="1" l="1"/>
  <c r="M67" i="1"/>
  <c r="L67" i="1"/>
  <c r="G62" i="1"/>
  <c r="H62" i="1" s="1"/>
  <c r="K62" i="1" s="1"/>
  <c r="N67" i="1" s="1"/>
  <c r="T60" i="1"/>
  <c r="L59" i="1"/>
  <c r="E59" i="1"/>
  <c r="D59" i="1"/>
  <c r="F58" i="1"/>
  <c r="G58" i="1" s="1"/>
  <c r="H58" i="1" s="1"/>
  <c r="F57" i="1"/>
  <c r="T56" i="1"/>
  <c r="O55" i="1"/>
  <c r="L55" i="1"/>
  <c r="E55" i="1"/>
  <c r="D55" i="1"/>
  <c r="G54" i="1"/>
  <c r="H54" i="1" s="1"/>
  <c r="G53" i="1"/>
  <c r="H53" i="1" s="1"/>
  <c r="G52" i="1"/>
  <c r="H52" i="1" s="1"/>
  <c r="G51" i="1"/>
  <c r="H51" i="1" s="1"/>
  <c r="T50" i="1"/>
  <c r="O49" i="1"/>
  <c r="M49" i="1"/>
  <c r="L49" i="1"/>
  <c r="E49" i="1"/>
  <c r="D49" i="1"/>
  <c r="G48" i="1"/>
  <c r="H48" i="1" s="1"/>
  <c r="G47" i="1"/>
  <c r="H47" i="1" s="1"/>
  <c r="H46" i="1"/>
  <c r="G45" i="1"/>
  <c r="H45" i="1" s="1"/>
  <c r="T43" i="1"/>
  <c r="F42" i="1"/>
  <c r="D42" i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H35" i="1"/>
  <c r="H33" i="1"/>
  <c r="T32" i="1"/>
  <c r="L31" i="1"/>
  <c r="E31" i="1"/>
  <c r="T23" i="1"/>
  <c r="O22" i="1"/>
  <c r="N22" i="1"/>
  <c r="M22" i="1"/>
  <c r="L22" i="1"/>
  <c r="E22" i="1"/>
  <c r="D22" i="1"/>
  <c r="S19" i="1"/>
  <c r="T19" i="1" s="1"/>
  <c r="D68" i="1" l="1"/>
  <c r="G61" i="1"/>
  <c r="G67" i="1" s="1"/>
  <c r="F67" i="1"/>
  <c r="G24" i="1"/>
  <c r="H24" i="1" s="1"/>
  <c r="K24" i="1" s="1"/>
  <c r="G26" i="1"/>
  <c r="H26" i="1" s="1"/>
  <c r="K26" i="1" s="1"/>
  <c r="G28" i="1"/>
  <c r="H28" i="1" s="1"/>
  <c r="K28" i="1" s="1"/>
  <c r="G21" i="1"/>
  <c r="H21" i="1" s="1"/>
  <c r="K21" i="1" s="1"/>
  <c r="K35" i="1"/>
  <c r="K38" i="1"/>
  <c r="I55" i="1"/>
  <c r="M42" i="1"/>
  <c r="M68" i="1" s="1"/>
  <c r="F31" i="1"/>
  <c r="K37" i="1"/>
  <c r="F59" i="1"/>
  <c r="G57" i="1"/>
  <c r="H57" i="1" s="1"/>
  <c r="F49" i="1"/>
  <c r="E68" i="1"/>
  <c r="K33" i="1"/>
  <c r="G42" i="1"/>
  <c r="H34" i="1"/>
  <c r="K40" i="1"/>
  <c r="K41" i="1"/>
  <c r="K47" i="1"/>
  <c r="K54" i="1"/>
  <c r="Q54" i="1" s="1"/>
  <c r="F22" i="1"/>
  <c r="K46" i="1"/>
  <c r="Q46" i="1" s="1"/>
  <c r="K53" i="1"/>
  <c r="Q53" i="1" s="1"/>
  <c r="G55" i="1"/>
  <c r="G20" i="1"/>
  <c r="K36" i="1"/>
  <c r="K39" i="1"/>
  <c r="K52" i="1"/>
  <c r="Q52" i="1" s="1"/>
  <c r="K58" i="1"/>
  <c r="K45" i="1"/>
  <c r="P45" i="1" s="1"/>
  <c r="K48" i="1"/>
  <c r="O68" i="1"/>
  <c r="K51" i="1"/>
  <c r="Q51" i="1" s="1"/>
  <c r="H55" i="1"/>
  <c r="H61" i="1"/>
  <c r="G25" i="1"/>
  <c r="G27" i="1"/>
  <c r="H27" i="1" s="1"/>
  <c r="G30" i="1"/>
  <c r="H30" i="1" s="1"/>
  <c r="G44" i="1"/>
  <c r="F55" i="1"/>
  <c r="Q38" i="1" l="1"/>
  <c r="P36" i="1"/>
  <c r="P53" i="1"/>
  <c r="R53" i="1" s="1"/>
  <c r="S53" i="1" s="1"/>
  <c r="P48" i="1"/>
  <c r="P51" i="1"/>
  <c r="R51" i="1" s="1"/>
  <c r="S51" i="1" s="1"/>
  <c r="P52" i="1"/>
  <c r="R52" i="1" s="1"/>
  <c r="S52" i="1" s="1"/>
  <c r="Q48" i="1"/>
  <c r="H67" i="1"/>
  <c r="P54" i="1"/>
  <c r="R54" i="1" s="1"/>
  <c r="S54" i="1" s="1"/>
  <c r="P58" i="1"/>
  <c r="Q58" i="1"/>
  <c r="P62" i="1"/>
  <c r="Q62" i="1"/>
  <c r="Q37" i="1"/>
  <c r="Q28" i="1"/>
  <c r="P28" i="1"/>
  <c r="Q26" i="1"/>
  <c r="P26" i="1"/>
  <c r="P24" i="1"/>
  <c r="Q24" i="1"/>
  <c r="Q41" i="1"/>
  <c r="P38" i="1"/>
  <c r="P37" i="1"/>
  <c r="Q21" i="1"/>
  <c r="P21" i="1"/>
  <c r="P47" i="1"/>
  <c r="H42" i="1"/>
  <c r="Q47" i="1"/>
  <c r="Q45" i="1"/>
  <c r="R45" i="1" s="1"/>
  <c r="S45" i="1" s="1"/>
  <c r="Q36" i="1"/>
  <c r="P46" i="1"/>
  <c r="R46" i="1" s="1"/>
  <c r="S46" i="1" s="1"/>
  <c r="P39" i="1"/>
  <c r="Q39" i="1"/>
  <c r="G59" i="1"/>
  <c r="H25" i="1"/>
  <c r="G31" i="1"/>
  <c r="H20" i="1"/>
  <c r="G22" i="1"/>
  <c r="K61" i="1"/>
  <c r="K55" i="1"/>
  <c r="K30" i="1"/>
  <c r="K34" i="1"/>
  <c r="G49" i="1"/>
  <c r="H44" i="1"/>
  <c r="K27" i="1"/>
  <c r="F68" i="1"/>
  <c r="H59" i="1"/>
  <c r="K57" i="1"/>
  <c r="R48" i="1" l="1"/>
  <c r="S48" i="1" s="1"/>
  <c r="R38" i="1"/>
  <c r="S38" i="1" s="1"/>
  <c r="R36" i="1"/>
  <c r="S36" i="1" s="1"/>
  <c r="R24" i="1"/>
  <c r="S24" i="1" s="1"/>
  <c r="R21" i="1"/>
  <c r="S21" i="1" s="1"/>
  <c r="R28" i="1"/>
  <c r="S28" i="1" s="1"/>
  <c r="R26" i="1"/>
  <c r="S26" i="1" s="1"/>
  <c r="R47" i="1"/>
  <c r="S47" i="1" s="1"/>
  <c r="R58" i="1"/>
  <c r="S58" i="1" s="1"/>
  <c r="P57" i="1"/>
  <c r="K67" i="1"/>
  <c r="P61" i="1"/>
  <c r="P67" i="1" s="1"/>
  <c r="Q61" i="1"/>
  <c r="Q67" i="1" s="1"/>
  <c r="Q57" i="1"/>
  <c r="R62" i="1"/>
  <c r="R39" i="1"/>
  <c r="S39" i="1" s="1"/>
  <c r="T39" i="1" s="1"/>
  <c r="R37" i="1"/>
  <c r="S37" i="1" s="1"/>
  <c r="Q27" i="1"/>
  <c r="Q30" i="1"/>
  <c r="Q33" i="1"/>
  <c r="R33" i="1" s="1"/>
  <c r="S33" i="1" s="1"/>
  <c r="P41" i="1"/>
  <c r="R41" i="1" s="1"/>
  <c r="S41" i="1" s="1"/>
  <c r="Q35" i="1"/>
  <c r="P35" i="1"/>
  <c r="I49" i="1"/>
  <c r="I68" i="1" s="1"/>
  <c r="N42" i="1"/>
  <c r="Q40" i="1"/>
  <c r="P40" i="1"/>
  <c r="T36" i="1"/>
  <c r="T46" i="1"/>
  <c r="N59" i="1"/>
  <c r="K59" i="1"/>
  <c r="N55" i="1"/>
  <c r="G68" i="1"/>
  <c r="K25" i="1"/>
  <c r="H31" i="1"/>
  <c r="H49" i="1"/>
  <c r="K44" i="1"/>
  <c r="Q44" i="1" s="1"/>
  <c r="H22" i="1"/>
  <c r="K20" i="1"/>
  <c r="Q20" i="1" s="1"/>
  <c r="J22" i="1"/>
  <c r="J68" i="1" s="1"/>
  <c r="K42" i="1"/>
  <c r="L42" i="1"/>
  <c r="L68" i="1" s="1"/>
  <c r="T38" i="1" l="1"/>
  <c r="R61" i="1"/>
  <c r="S61" i="1" s="1"/>
  <c r="R57" i="1"/>
  <c r="S57" i="1" s="1"/>
  <c r="T58" i="1"/>
  <c r="K22" i="1"/>
  <c r="P34" i="1"/>
  <c r="P42" i="1" s="1"/>
  <c r="P20" i="1"/>
  <c r="R20" i="1" s="1"/>
  <c r="S20" i="1" s="1"/>
  <c r="S62" i="1"/>
  <c r="T62" i="1" s="1"/>
  <c r="Q34" i="1"/>
  <c r="P25" i="1"/>
  <c r="R40" i="1"/>
  <c r="S40" i="1" s="1"/>
  <c r="R35" i="1"/>
  <c r="P30" i="1"/>
  <c r="R30" i="1" s="1"/>
  <c r="S30" i="1" s="1"/>
  <c r="P27" i="1"/>
  <c r="R27" i="1" s="1"/>
  <c r="S27" i="1" s="1"/>
  <c r="P44" i="1"/>
  <c r="R44" i="1" s="1"/>
  <c r="S44" i="1" s="1"/>
  <c r="T47" i="1"/>
  <c r="T28" i="1"/>
  <c r="P59" i="1"/>
  <c r="T45" i="1"/>
  <c r="T52" i="1"/>
  <c r="T21" i="1"/>
  <c r="Q59" i="1"/>
  <c r="T37" i="1"/>
  <c r="T53" i="1"/>
  <c r="Q22" i="1"/>
  <c r="T48" i="1"/>
  <c r="T54" i="1"/>
  <c r="H68" i="1"/>
  <c r="K49" i="1"/>
  <c r="Q55" i="1"/>
  <c r="K31" i="1"/>
  <c r="T26" i="1"/>
  <c r="P55" i="1"/>
  <c r="R34" i="1" l="1"/>
  <c r="S34" i="1" s="1"/>
  <c r="N31" i="1"/>
  <c r="P22" i="1"/>
  <c r="Q42" i="1"/>
  <c r="R67" i="1"/>
  <c r="S67" i="1" s="1"/>
  <c r="S35" i="1"/>
  <c r="T35" i="1" s="1"/>
  <c r="Q25" i="1"/>
  <c r="R25" i="1" s="1"/>
  <c r="S25" i="1" s="1"/>
  <c r="K68" i="1"/>
  <c r="T40" i="1"/>
  <c r="R59" i="1"/>
  <c r="S59" i="1" s="1"/>
  <c r="T30" i="1"/>
  <c r="R22" i="1"/>
  <c r="S22" i="1" s="1"/>
  <c r="T41" i="1"/>
  <c r="P31" i="1"/>
  <c r="T33" i="1"/>
  <c r="T24" i="1"/>
  <c r="R55" i="1"/>
  <c r="S55" i="1" s="1"/>
  <c r="T51" i="1"/>
  <c r="N49" i="1"/>
  <c r="P49" i="1"/>
  <c r="Q49" i="1"/>
  <c r="R42" i="1" l="1"/>
  <c r="S42" i="1" s="1"/>
  <c r="T34" i="1"/>
  <c r="Q31" i="1"/>
  <c r="T59" i="1"/>
  <c r="T55" i="1"/>
  <c r="T20" i="1"/>
  <c r="T57" i="1"/>
  <c r="T27" i="1"/>
  <c r="P68" i="1"/>
  <c r="N68" i="1"/>
  <c r="T22" i="1"/>
  <c r="T61" i="1"/>
  <c r="T67" i="1"/>
  <c r="Q68" i="1"/>
  <c r="T42" i="1" l="1"/>
  <c r="R49" i="1"/>
  <c r="T44" i="1"/>
  <c r="T25" i="1"/>
  <c r="R31" i="1"/>
  <c r="S31" i="1" s="1"/>
  <c r="S49" i="1" l="1"/>
  <c r="T49" i="1" s="1"/>
  <c r="T31" i="1"/>
  <c r="R68" i="1"/>
  <c r="S68" i="1" l="1"/>
  <c r="T68" i="1" s="1"/>
</calcChain>
</file>

<file path=xl/sharedStrings.xml><?xml version="1.0" encoding="utf-8"?>
<sst xmlns="http://schemas.openxmlformats.org/spreadsheetml/2006/main" count="140" uniqueCount="92">
  <si>
    <t>СОГЛАСОВАНО</t>
  </si>
  <si>
    <t>Код</t>
  </si>
  <si>
    <t>Форма по ОКУД</t>
  </si>
  <si>
    <t>0301017</t>
  </si>
  <si>
    <t>по ОКПО</t>
  </si>
  <si>
    <t>Номер документа</t>
  </si>
  <si>
    <t>Дата составления</t>
  </si>
  <si>
    <t>Утверждено</t>
  </si>
  <si>
    <t>Наименование должностей</t>
  </si>
  <si>
    <t>Квал. группа</t>
  </si>
  <si>
    <t>Месячный должностной оклад (оклад), руб.</t>
  </si>
  <si>
    <t>ИТОГО</t>
  </si>
  <si>
    <t>Сумма месячных должностных окладов (окладов), руб.</t>
  </si>
  <si>
    <t>ВСЕГО:</t>
  </si>
  <si>
    <t>Водитель автомобиля</t>
  </si>
  <si>
    <t>Социальный работник</t>
  </si>
  <si>
    <t>Заведующий складом</t>
  </si>
  <si>
    <t>с учетом повышений</t>
  </si>
  <si>
    <t>одной штатной единицы</t>
  </si>
  <si>
    <t>Районный коэффициент</t>
  </si>
  <si>
    <t>Процентная надбавка</t>
  </si>
  <si>
    <t>Директор</t>
  </si>
  <si>
    <t>Главный бухгалтер</t>
  </si>
  <si>
    <t>Бухгалтер</t>
  </si>
  <si>
    <t>Экономист</t>
  </si>
  <si>
    <t>Администратор баз данных</t>
  </si>
  <si>
    <t>Специалист по кадрам</t>
  </si>
  <si>
    <t>Обслуживающий персонал</t>
  </si>
  <si>
    <t>Уборщик служебных помещений</t>
  </si>
  <si>
    <t>Подсобный рабочий</t>
  </si>
  <si>
    <t>Слесарь-ремонтник</t>
  </si>
  <si>
    <t>Машинист (кочегар) котельных</t>
  </si>
  <si>
    <t>Дворник</t>
  </si>
  <si>
    <t>Сторож (вахтер)</t>
  </si>
  <si>
    <t>Стационарное отделение</t>
  </si>
  <si>
    <t>Старший воспитатель</t>
  </si>
  <si>
    <t>ДПР</t>
  </si>
  <si>
    <t>Воспитатель</t>
  </si>
  <si>
    <t>Младший воспитатель</t>
  </si>
  <si>
    <t>Медицинская сестра</t>
  </si>
  <si>
    <t>СМиФП</t>
  </si>
  <si>
    <t>Инструктор по физической культуре</t>
  </si>
  <si>
    <t>Заведующий отделением</t>
  </si>
  <si>
    <t>Специалист по социальной работе</t>
  </si>
  <si>
    <t>Служба участковых специалистов</t>
  </si>
  <si>
    <t>Отделение социального обслуживания на дому граждан пожилого возраста и инвалидов</t>
  </si>
  <si>
    <t>Педагог-психолог</t>
  </si>
  <si>
    <t>Специалист по закупкам</t>
  </si>
  <si>
    <t>Министр труда и социальной защиты населения</t>
  </si>
  <si>
    <t xml:space="preserve">Забайкальского края  </t>
  </si>
  <si>
    <t>__________________ Е. В. Калашникова</t>
  </si>
  <si>
    <t>ГУСО "Бадинский социально-реабилитационный центр для несовершеннолетних "Искра" Забайкальского края</t>
  </si>
  <si>
    <t>(наименование организации)</t>
  </si>
  <si>
    <t>ШТАТНОЕ   РАСПИСАНИЕ</t>
  </si>
  <si>
    <t>Квал. уровень</t>
  </si>
  <si>
    <t>Штатная численность работников, чел.</t>
  </si>
  <si>
    <t>Стимулирующие выплаты , руб.</t>
  </si>
  <si>
    <t>Доплата до уровня минимального размера оплаты труда (МРОТ)</t>
  </si>
  <si>
    <t>доплата, обеспечивающая рост заработной платы на 8,5%</t>
  </si>
  <si>
    <t>Гарантированная персональная надбавка</t>
  </si>
  <si>
    <t xml:space="preserve">премия по показателям эффективности и результативности </t>
  </si>
  <si>
    <t xml:space="preserve">Месячный должностной оклад (оклад) одной штатной единицы, руб.             </t>
  </si>
  <si>
    <t>повышение окладов специалистов, работающих в сельской местности на 25%</t>
  </si>
  <si>
    <t>Административно-управленческий аппарат</t>
  </si>
  <si>
    <t>Специалисты, обеспечивающие административно-хозяйственную деятельность</t>
  </si>
  <si>
    <t>ОДСЗУ</t>
  </si>
  <si>
    <t>ОДС2У</t>
  </si>
  <si>
    <t>ОПР2У</t>
  </si>
  <si>
    <t xml:space="preserve">Повар </t>
  </si>
  <si>
    <t>ОПР1У</t>
  </si>
  <si>
    <t>Машинист по стирке и ремонту</t>
  </si>
  <si>
    <t>ДРУВП2У</t>
  </si>
  <si>
    <t>Психолого-педагогическое отделение</t>
  </si>
  <si>
    <t>Педагог дополнительного образования</t>
  </si>
  <si>
    <t>Педагог-организатор</t>
  </si>
  <si>
    <t>Социальный педагом</t>
  </si>
  <si>
    <t>ДР 3У</t>
  </si>
  <si>
    <t>не установлен</t>
  </si>
  <si>
    <t>ДС 3У</t>
  </si>
  <si>
    <t>ДС2УОП/СУ</t>
  </si>
  <si>
    <t xml:space="preserve">Руководитель учреждения </t>
  </si>
  <si>
    <t>___________________</t>
  </si>
  <si>
    <t>(должность)</t>
  </si>
  <si>
    <t>(личная подпись)</t>
  </si>
  <si>
    <t>(расшифровка подписи)</t>
  </si>
  <si>
    <t xml:space="preserve">приказом № ____  от  _________ г. </t>
  </si>
  <si>
    <t>надбавка молодым специалистам (20-100%)</t>
  </si>
  <si>
    <t>надбавка за работу в малых населенных пунктах (20-35%)</t>
  </si>
  <si>
    <t>надбавка за стаж непрерывной работы  (выслуга лет)         (0-30%)</t>
  </si>
  <si>
    <t>на период   с " 01 "января 2025 г.</t>
  </si>
  <si>
    <t>Заведующий хозяйством</t>
  </si>
  <si>
    <t>Штат в количестве 84,75 единиц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</si>
</sst>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.0"/>
    <numFmt numFmtId="167" formatCode="0.0"/>
  </numFmts>
  <fonts count="30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4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9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Fill="1"/>
    <xf numFmtId="0" fontId="18" fillId="0" borderId="0" xfId="0" applyFont="1"/>
    <xf numFmtId="0" fontId="25" fillId="0" borderId="0" xfId="0" applyFont="1"/>
    <xf numFmtId="0" fontId="26" fillId="0" borderId="0" xfId="0" applyFo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0" fontId="25" fillId="0" borderId="0" xfId="0" applyFont="1" applyBorder="1"/>
    <xf numFmtId="0" fontId="25" fillId="0" borderId="0" xfId="0" applyFont="1" applyAlignment="1">
      <alignment horizontal="center"/>
    </xf>
    <xf numFmtId="0" fontId="25" fillId="0" borderId="10" xfId="0" applyFont="1" applyBorder="1"/>
    <xf numFmtId="49" fontId="25" fillId="0" borderId="10" xfId="0" applyNumberFormat="1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9" fontId="23" fillId="0" borderId="10" xfId="0" applyNumberFormat="1" applyFont="1" applyFill="1" applyBorder="1" applyAlignment="1">
      <alignment horizontal="center" wrapText="1"/>
    </xf>
    <xf numFmtId="0" fontId="29" fillId="0" borderId="10" xfId="0" applyFont="1" applyFill="1" applyBorder="1" applyAlignment="1">
      <alignment horizontal="center"/>
    </xf>
    <xf numFmtId="2" fontId="26" fillId="0" borderId="0" xfId="0" applyNumberFormat="1" applyFont="1" applyFill="1"/>
    <xf numFmtId="4" fontId="21" fillId="0" borderId="0" xfId="0" applyNumberFormat="1" applyFont="1" applyAlignment="1">
      <alignment horizontal="center" vertical="center"/>
    </xf>
    <xf numFmtId="0" fontId="19" fillId="0" borderId="0" xfId="0" applyFont="1" applyBorder="1"/>
    <xf numFmtId="0" fontId="20" fillId="0" borderId="10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center" vertical="center"/>
    </xf>
    <xf numFmtId="3" fontId="27" fillId="0" borderId="10" xfId="0" applyNumberFormat="1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 shrinkToFit="1"/>
    </xf>
    <xf numFmtId="4" fontId="20" fillId="0" borderId="10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 applyFill="1" applyBorder="1"/>
    <xf numFmtId="0" fontId="20" fillId="0" borderId="10" xfId="0" applyFont="1" applyFill="1" applyBorder="1" applyAlignment="1">
      <alignment horizontal="left" vertical="center" wrapText="1" shrinkToFit="1"/>
    </xf>
    <xf numFmtId="0" fontId="27" fillId="0" borderId="12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 shrinkToFit="1"/>
    </xf>
    <xf numFmtId="4" fontId="27" fillId="0" borderId="10" xfId="0" applyNumberFormat="1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left" vertical="center" wrapText="1" shrinkToFit="1"/>
    </xf>
    <xf numFmtId="0" fontId="22" fillId="0" borderId="12" xfId="0" applyFont="1" applyFill="1" applyBorder="1" applyAlignment="1">
      <alignment horizontal="center" vertical="center" wrapText="1" shrinkToFit="1"/>
    </xf>
    <xf numFmtId="0" fontId="22" fillId="0" borderId="10" xfId="0" applyFont="1" applyFill="1" applyBorder="1" applyAlignment="1">
      <alignment horizontal="center" vertical="center" wrapText="1" shrinkToFit="1"/>
    </xf>
    <xf numFmtId="165" fontId="22" fillId="0" borderId="10" xfId="0" applyNumberFormat="1" applyFont="1" applyFill="1" applyBorder="1" applyAlignment="1">
      <alignment horizontal="center" vertical="center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19" fillId="0" borderId="0" xfId="0" applyFont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/>
    </xf>
    <xf numFmtId="4" fontId="27" fillId="0" borderId="10" xfId="0" applyNumberFormat="1" applyFont="1" applyFill="1" applyBorder="1" applyAlignment="1">
      <alignment horizontal="center"/>
    </xf>
    <xf numFmtId="0" fontId="23" fillId="0" borderId="0" xfId="0" applyFont="1" applyFill="1"/>
    <xf numFmtId="0" fontId="22" fillId="0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 shrinkToFit="1"/>
    </xf>
    <xf numFmtId="2" fontId="22" fillId="0" borderId="10" xfId="0" applyNumberFormat="1" applyFont="1" applyFill="1" applyBorder="1" applyAlignment="1">
      <alignment horizontal="center" vertical="center" wrapText="1" shrinkToFit="1"/>
    </xf>
    <xf numFmtId="2" fontId="22" fillId="0" borderId="10" xfId="0" applyNumberFormat="1" applyFont="1" applyFill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2" fontId="21" fillId="0" borderId="0" xfId="0" applyNumberFormat="1" applyFont="1"/>
    <xf numFmtId="4" fontId="22" fillId="0" borderId="10" xfId="0" applyNumberFormat="1" applyFont="1" applyFill="1" applyBorder="1" applyAlignment="1">
      <alignment horizontal="center" vertical="center" shrinkToFit="1"/>
    </xf>
    <xf numFmtId="2" fontId="22" fillId="0" borderId="0" xfId="0" applyNumberFormat="1" applyFont="1" applyFill="1" applyAlignment="1">
      <alignment horizontal="center" vertical="center"/>
    </xf>
    <xf numFmtId="167" fontId="22" fillId="0" borderId="10" xfId="0" applyNumberFormat="1" applyFont="1" applyFill="1" applyBorder="1" applyAlignment="1">
      <alignment horizontal="center" vertical="center" wrapText="1" shrinkToFit="1"/>
    </xf>
    <xf numFmtId="4" fontId="22" fillId="0" borderId="10" xfId="0" applyNumberFormat="1" applyFont="1" applyFill="1" applyBorder="1" applyAlignment="1">
      <alignment horizontal="center" vertical="center" wrapText="1" shrinkToFit="1"/>
    </xf>
    <xf numFmtId="0" fontId="20" fillId="0" borderId="10" xfId="0" applyFont="1" applyFill="1" applyBorder="1" applyAlignment="1">
      <alignment horizontal="center" vertical="center" wrapText="1" shrinkToFit="1"/>
    </xf>
    <xf numFmtId="0" fontId="27" fillId="0" borderId="1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4" fontId="18" fillId="0" borderId="0" xfId="0" applyNumberFormat="1" applyFont="1"/>
    <xf numFmtId="4" fontId="19" fillId="0" borderId="0" xfId="0" applyNumberFormat="1" applyFont="1"/>
    <xf numFmtId="165" fontId="19" fillId="0" borderId="0" xfId="0" applyNumberFormat="1" applyFont="1"/>
    <xf numFmtId="0" fontId="18" fillId="0" borderId="18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15" xfId="0" applyFont="1" applyFill="1" applyBorder="1" applyAlignment="1">
      <alignment horizontal="center" vertical="center" wrapText="1" shrinkToFit="1"/>
    </xf>
    <xf numFmtId="0" fontId="22" fillId="0" borderId="12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/>
    <xf numFmtId="0" fontId="28" fillId="0" borderId="13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 shrinkToFit="1"/>
    </xf>
    <xf numFmtId="0" fontId="22" fillId="0" borderId="15" xfId="0" applyFont="1" applyFill="1" applyBorder="1" applyAlignment="1">
      <alignment horizontal="left" vertical="center" wrapText="1" shrinkToFit="1"/>
    </xf>
    <xf numFmtId="0" fontId="22" fillId="0" borderId="12" xfId="0" applyFont="1" applyFill="1" applyBorder="1" applyAlignment="1">
      <alignment horizontal="left" vertical="center" wrapText="1" shrinkToFit="1"/>
    </xf>
    <xf numFmtId="0" fontId="18" fillId="0" borderId="0" xfId="0" applyFont="1" applyFill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center"/>
    </xf>
    <xf numFmtId="0" fontId="23" fillId="0" borderId="16" xfId="0" applyFont="1" applyFill="1" applyBorder="1" applyAlignment="1"/>
    <xf numFmtId="0" fontId="23" fillId="0" borderId="17" xfId="0" applyFont="1" applyFill="1" applyBorder="1" applyAlignment="1"/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2"/>
  <sheetViews>
    <sheetView tabSelected="1" view="pageBreakPreview" topLeftCell="A49" zoomScale="70" zoomScaleNormal="70" zoomScaleSheetLayoutView="70" workbookViewId="0">
      <selection activeCell="I14" sqref="I14:K14"/>
    </sheetView>
  </sheetViews>
  <sheetFormatPr defaultRowHeight="12.75" x14ac:dyDescent="0.2"/>
  <cols>
    <col min="1" max="1" width="33.5703125" style="1" customWidth="1"/>
    <col min="2" max="2" width="14.5703125" style="1" customWidth="1"/>
    <col min="3" max="3" width="12.7109375" style="1" customWidth="1"/>
    <col min="4" max="4" width="13.5703125" style="1" customWidth="1"/>
    <col min="5" max="5" width="18.140625" style="1" customWidth="1"/>
    <col min="6" max="6" width="15.5703125" style="1" customWidth="1"/>
    <col min="7" max="7" width="14" style="1" customWidth="1"/>
    <col min="8" max="8" width="16.5703125" style="1" customWidth="1"/>
    <col min="9" max="10" width="14.85546875" style="1" customWidth="1"/>
    <col min="11" max="13" width="15.42578125" style="1" customWidth="1"/>
    <col min="14" max="14" width="15.140625" style="1" customWidth="1"/>
    <col min="15" max="15" width="0.28515625" style="1" customWidth="1"/>
    <col min="16" max="16" width="14.42578125" style="1" customWidth="1"/>
    <col min="17" max="17" width="14.140625" style="1" customWidth="1"/>
    <col min="18" max="18" width="16.28515625" style="1" customWidth="1"/>
    <col min="19" max="19" width="15.140625" style="1" customWidth="1"/>
    <col min="20" max="20" width="10.42578125" style="1" bestFit="1" customWidth="1"/>
    <col min="21" max="254" width="9.140625" style="1"/>
    <col min="255" max="255" width="33.5703125" style="1" customWidth="1"/>
    <col min="256" max="256" width="14.5703125" style="1" customWidth="1"/>
    <col min="257" max="257" width="12.7109375" style="1" customWidth="1"/>
    <col min="258" max="258" width="13.5703125" style="1" customWidth="1"/>
    <col min="259" max="259" width="18.140625" style="1" customWidth="1"/>
    <col min="260" max="260" width="15.5703125" style="1" customWidth="1"/>
    <col min="261" max="261" width="14" style="1" customWidth="1"/>
    <col min="262" max="262" width="14.5703125" style="1" customWidth="1"/>
    <col min="263" max="263" width="18.5703125" style="1" customWidth="1"/>
    <col min="264" max="265" width="14.85546875" style="1" customWidth="1"/>
    <col min="266" max="266" width="15.42578125" style="1" customWidth="1"/>
    <col min="267" max="267" width="18.140625" style="1" customWidth="1"/>
    <col min="268" max="269" width="15.42578125" style="1" customWidth="1"/>
    <col min="270" max="270" width="15.140625" style="1" customWidth="1"/>
    <col min="271" max="271" width="0" style="1" hidden="1" customWidth="1"/>
    <col min="272" max="272" width="14.42578125" style="1" customWidth="1"/>
    <col min="273" max="273" width="14.140625" style="1" customWidth="1"/>
    <col min="274" max="274" width="16.28515625" style="1" customWidth="1"/>
    <col min="275" max="275" width="15.140625" style="1" customWidth="1"/>
    <col min="276" max="276" width="10.42578125" style="1" bestFit="1" customWidth="1"/>
    <col min="277" max="510" width="9.140625" style="1"/>
    <col min="511" max="511" width="33.5703125" style="1" customWidth="1"/>
    <col min="512" max="512" width="14.5703125" style="1" customWidth="1"/>
    <col min="513" max="513" width="12.7109375" style="1" customWidth="1"/>
    <col min="514" max="514" width="13.5703125" style="1" customWidth="1"/>
    <col min="515" max="515" width="18.140625" style="1" customWidth="1"/>
    <col min="516" max="516" width="15.5703125" style="1" customWidth="1"/>
    <col min="517" max="517" width="14" style="1" customWidth="1"/>
    <col min="518" max="518" width="14.5703125" style="1" customWidth="1"/>
    <col min="519" max="519" width="18.5703125" style="1" customWidth="1"/>
    <col min="520" max="521" width="14.85546875" style="1" customWidth="1"/>
    <col min="522" max="522" width="15.42578125" style="1" customWidth="1"/>
    <col min="523" max="523" width="18.140625" style="1" customWidth="1"/>
    <col min="524" max="525" width="15.42578125" style="1" customWidth="1"/>
    <col min="526" max="526" width="15.140625" style="1" customWidth="1"/>
    <col min="527" max="527" width="0" style="1" hidden="1" customWidth="1"/>
    <col min="528" max="528" width="14.42578125" style="1" customWidth="1"/>
    <col min="529" max="529" width="14.140625" style="1" customWidth="1"/>
    <col min="530" max="530" width="16.28515625" style="1" customWidth="1"/>
    <col min="531" max="531" width="15.140625" style="1" customWidth="1"/>
    <col min="532" max="532" width="10.42578125" style="1" bestFit="1" customWidth="1"/>
    <col min="533" max="766" width="9.140625" style="1"/>
    <col min="767" max="767" width="33.5703125" style="1" customWidth="1"/>
    <col min="768" max="768" width="14.5703125" style="1" customWidth="1"/>
    <col min="769" max="769" width="12.7109375" style="1" customWidth="1"/>
    <col min="770" max="770" width="13.5703125" style="1" customWidth="1"/>
    <col min="771" max="771" width="18.140625" style="1" customWidth="1"/>
    <col min="772" max="772" width="15.5703125" style="1" customWidth="1"/>
    <col min="773" max="773" width="14" style="1" customWidth="1"/>
    <col min="774" max="774" width="14.5703125" style="1" customWidth="1"/>
    <col min="775" max="775" width="18.5703125" style="1" customWidth="1"/>
    <col min="776" max="777" width="14.85546875" style="1" customWidth="1"/>
    <col min="778" max="778" width="15.42578125" style="1" customWidth="1"/>
    <col min="779" max="779" width="18.140625" style="1" customWidth="1"/>
    <col min="780" max="781" width="15.42578125" style="1" customWidth="1"/>
    <col min="782" max="782" width="15.140625" style="1" customWidth="1"/>
    <col min="783" max="783" width="0" style="1" hidden="1" customWidth="1"/>
    <col min="784" max="784" width="14.42578125" style="1" customWidth="1"/>
    <col min="785" max="785" width="14.140625" style="1" customWidth="1"/>
    <col min="786" max="786" width="16.28515625" style="1" customWidth="1"/>
    <col min="787" max="787" width="15.140625" style="1" customWidth="1"/>
    <col min="788" max="788" width="10.42578125" style="1" bestFit="1" customWidth="1"/>
    <col min="789" max="1022" width="9.140625" style="1"/>
    <col min="1023" max="1023" width="33.5703125" style="1" customWidth="1"/>
    <col min="1024" max="1024" width="14.5703125" style="1" customWidth="1"/>
    <col min="1025" max="1025" width="12.7109375" style="1" customWidth="1"/>
    <col min="1026" max="1026" width="13.5703125" style="1" customWidth="1"/>
    <col min="1027" max="1027" width="18.140625" style="1" customWidth="1"/>
    <col min="1028" max="1028" width="15.5703125" style="1" customWidth="1"/>
    <col min="1029" max="1029" width="14" style="1" customWidth="1"/>
    <col min="1030" max="1030" width="14.5703125" style="1" customWidth="1"/>
    <col min="1031" max="1031" width="18.5703125" style="1" customWidth="1"/>
    <col min="1032" max="1033" width="14.85546875" style="1" customWidth="1"/>
    <col min="1034" max="1034" width="15.42578125" style="1" customWidth="1"/>
    <col min="1035" max="1035" width="18.140625" style="1" customWidth="1"/>
    <col min="1036" max="1037" width="15.42578125" style="1" customWidth="1"/>
    <col min="1038" max="1038" width="15.140625" style="1" customWidth="1"/>
    <col min="1039" max="1039" width="0" style="1" hidden="1" customWidth="1"/>
    <col min="1040" max="1040" width="14.42578125" style="1" customWidth="1"/>
    <col min="1041" max="1041" width="14.140625" style="1" customWidth="1"/>
    <col min="1042" max="1042" width="16.28515625" style="1" customWidth="1"/>
    <col min="1043" max="1043" width="15.140625" style="1" customWidth="1"/>
    <col min="1044" max="1044" width="10.42578125" style="1" bestFit="1" customWidth="1"/>
    <col min="1045" max="1278" width="9.140625" style="1"/>
    <col min="1279" max="1279" width="33.5703125" style="1" customWidth="1"/>
    <col min="1280" max="1280" width="14.5703125" style="1" customWidth="1"/>
    <col min="1281" max="1281" width="12.7109375" style="1" customWidth="1"/>
    <col min="1282" max="1282" width="13.5703125" style="1" customWidth="1"/>
    <col min="1283" max="1283" width="18.140625" style="1" customWidth="1"/>
    <col min="1284" max="1284" width="15.5703125" style="1" customWidth="1"/>
    <col min="1285" max="1285" width="14" style="1" customWidth="1"/>
    <col min="1286" max="1286" width="14.5703125" style="1" customWidth="1"/>
    <col min="1287" max="1287" width="18.5703125" style="1" customWidth="1"/>
    <col min="1288" max="1289" width="14.85546875" style="1" customWidth="1"/>
    <col min="1290" max="1290" width="15.42578125" style="1" customWidth="1"/>
    <col min="1291" max="1291" width="18.140625" style="1" customWidth="1"/>
    <col min="1292" max="1293" width="15.42578125" style="1" customWidth="1"/>
    <col min="1294" max="1294" width="15.140625" style="1" customWidth="1"/>
    <col min="1295" max="1295" width="0" style="1" hidden="1" customWidth="1"/>
    <col min="1296" max="1296" width="14.42578125" style="1" customWidth="1"/>
    <col min="1297" max="1297" width="14.140625" style="1" customWidth="1"/>
    <col min="1298" max="1298" width="16.28515625" style="1" customWidth="1"/>
    <col min="1299" max="1299" width="15.140625" style="1" customWidth="1"/>
    <col min="1300" max="1300" width="10.42578125" style="1" bestFit="1" customWidth="1"/>
    <col min="1301" max="1534" width="9.140625" style="1"/>
    <col min="1535" max="1535" width="33.5703125" style="1" customWidth="1"/>
    <col min="1536" max="1536" width="14.5703125" style="1" customWidth="1"/>
    <col min="1537" max="1537" width="12.7109375" style="1" customWidth="1"/>
    <col min="1538" max="1538" width="13.5703125" style="1" customWidth="1"/>
    <col min="1539" max="1539" width="18.140625" style="1" customWidth="1"/>
    <col min="1540" max="1540" width="15.5703125" style="1" customWidth="1"/>
    <col min="1541" max="1541" width="14" style="1" customWidth="1"/>
    <col min="1542" max="1542" width="14.5703125" style="1" customWidth="1"/>
    <col min="1543" max="1543" width="18.5703125" style="1" customWidth="1"/>
    <col min="1544" max="1545" width="14.85546875" style="1" customWidth="1"/>
    <col min="1546" max="1546" width="15.42578125" style="1" customWidth="1"/>
    <col min="1547" max="1547" width="18.140625" style="1" customWidth="1"/>
    <col min="1548" max="1549" width="15.42578125" style="1" customWidth="1"/>
    <col min="1550" max="1550" width="15.140625" style="1" customWidth="1"/>
    <col min="1551" max="1551" width="0" style="1" hidden="1" customWidth="1"/>
    <col min="1552" max="1552" width="14.42578125" style="1" customWidth="1"/>
    <col min="1553" max="1553" width="14.140625" style="1" customWidth="1"/>
    <col min="1554" max="1554" width="16.28515625" style="1" customWidth="1"/>
    <col min="1555" max="1555" width="15.140625" style="1" customWidth="1"/>
    <col min="1556" max="1556" width="10.42578125" style="1" bestFit="1" customWidth="1"/>
    <col min="1557" max="1790" width="9.140625" style="1"/>
    <col min="1791" max="1791" width="33.5703125" style="1" customWidth="1"/>
    <col min="1792" max="1792" width="14.5703125" style="1" customWidth="1"/>
    <col min="1793" max="1793" width="12.7109375" style="1" customWidth="1"/>
    <col min="1794" max="1794" width="13.5703125" style="1" customWidth="1"/>
    <col min="1795" max="1795" width="18.140625" style="1" customWidth="1"/>
    <col min="1796" max="1796" width="15.5703125" style="1" customWidth="1"/>
    <col min="1797" max="1797" width="14" style="1" customWidth="1"/>
    <col min="1798" max="1798" width="14.5703125" style="1" customWidth="1"/>
    <col min="1799" max="1799" width="18.5703125" style="1" customWidth="1"/>
    <col min="1800" max="1801" width="14.85546875" style="1" customWidth="1"/>
    <col min="1802" max="1802" width="15.42578125" style="1" customWidth="1"/>
    <col min="1803" max="1803" width="18.140625" style="1" customWidth="1"/>
    <col min="1804" max="1805" width="15.42578125" style="1" customWidth="1"/>
    <col min="1806" max="1806" width="15.140625" style="1" customWidth="1"/>
    <col min="1807" max="1807" width="0" style="1" hidden="1" customWidth="1"/>
    <col min="1808" max="1808" width="14.42578125" style="1" customWidth="1"/>
    <col min="1809" max="1809" width="14.140625" style="1" customWidth="1"/>
    <col min="1810" max="1810" width="16.28515625" style="1" customWidth="1"/>
    <col min="1811" max="1811" width="15.140625" style="1" customWidth="1"/>
    <col min="1812" max="1812" width="10.42578125" style="1" bestFit="1" customWidth="1"/>
    <col min="1813" max="2046" width="9.140625" style="1"/>
    <col min="2047" max="2047" width="33.5703125" style="1" customWidth="1"/>
    <col min="2048" max="2048" width="14.5703125" style="1" customWidth="1"/>
    <col min="2049" max="2049" width="12.7109375" style="1" customWidth="1"/>
    <col min="2050" max="2050" width="13.5703125" style="1" customWidth="1"/>
    <col min="2051" max="2051" width="18.140625" style="1" customWidth="1"/>
    <col min="2052" max="2052" width="15.5703125" style="1" customWidth="1"/>
    <col min="2053" max="2053" width="14" style="1" customWidth="1"/>
    <col min="2054" max="2054" width="14.5703125" style="1" customWidth="1"/>
    <col min="2055" max="2055" width="18.5703125" style="1" customWidth="1"/>
    <col min="2056" max="2057" width="14.85546875" style="1" customWidth="1"/>
    <col min="2058" max="2058" width="15.42578125" style="1" customWidth="1"/>
    <col min="2059" max="2059" width="18.140625" style="1" customWidth="1"/>
    <col min="2060" max="2061" width="15.42578125" style="1" customWidth="1"/>
    <col min="2062" max="2062" width="15.140625" style="1" customWidth="1"/>
    <col min="2063" max="2063" width="0" style="1" hidden="1" customWidth="1"/>
    <col min="2064" max="2064" width="14.42578125" style="1" customWidth="1"/>
    <col min="2065" max="2065" width="14.140625" style="1" customWidth="1"/>
    <col min="2066" max="2066" width="16.28515625" style="1" customWidth="1"/>
    <col min="2067" max="2067" width="15.140625" style="1" customWidth="1"/>
    <col min="2068" max="2068" width="10.42578125" style="1" bestFit="1" customWidth="1"/>
    <col min="2069" max="2302" width="9.140625" style="1"/>
    <col min="2303" max="2303" width="33.5703125" style="1" customWidth="1"/>
    <col min="2304" max="2304" width="14.5703125" style="1" customWidth="1"/>
    <col min="2305" max="2305" width="12.7109375" style="1" customWidth="1"/>
    <col min="2306" max="2306" width="13.5703125" style="1" customWidth="1"/>
    <col min="2307" max="2307" width="18.140625" style="1" customWidth="1"/>
    <col min="2308" max="2308" width="15.5703125" style="1" customWidth="1"/>
    <col min="2309" max="2309" width="14" style="1" customWidth="1"/>
    <col min="2310" max="2310" width="14.5703125" style="1" customWidth="1"/>
    <col min="2311" max="2311" width="18.5703125" style="1" customWidth="1"/>
    <col min="2312" max="2313" width="14.85546875" style="1" customWidth="1"/>
    <col min="2314" max="2314" width="15.42578125" style="1" customWidth="1"/>
    <col min="2315" max="2315" width="18.140625" style="1" customWidth="1"/>
    <col min="2316" max="2317" width="15.42578125" style="1" customWidth="1"/>
    <col min="2318" max="2318" width="15.140625" style="1" customWidth="1"/>
    <col min="2319" max="2319" width="0" style="1" hidden="1" customWidth="1"/>
    <col min="2320" max="2320" width="14.42578125" style="1" customWidth="1"/>
    <col min="2321" max="2321" width="14.140625" style="1" customWidth="1"/>
    <col min="2322" max="2322" width="16.28515625" style="1" customWidth="1"/>
    <col min="2323" max="2323" width="15.140625" style="1" customWidth="1"/>
    <col min="2324" max="2324" width="10.42578125" style="1" bestFit="1" customWidth="1"/>
    <col min="2325" max="2558" width="9.140625" style="1"/>
    <col min="2559" max="2559" width="33.5703125" style="1" customWidth="1"/>
    <col min="2560" max="2560" width="14.5703125" style="1" customWidth="1"/>
    <col min="2561" max="2561" width="12.7109375" style="1" customWidth="1"/>
    <col min="2562" max="2562" width="13.5703125" style="1" customWidth="1"/>
    <col min="2563" max="2563" width="18.140625" style="1" customWidth="1"/>
    <col min="2564" max="2564" width="15.5703125" style="1" customWidth="1"/>
    <col min="2565" max="2565" width="14" style="1" customWidth="1"/>
    <col min="2566" max="2566" width="14.5703125" style="1" customWidth="1"/>
    <col min="2567" max="2567" width="18.5703125" style="1" customWidth="1"/>
    <col min="2568" max="2569" width="14.85546875" style="1" customWidth="1"/>
    <col min="2570" max="2570" width="15.42578125" style="1" customWidth="1"/>
    <col min="2571" max="2571" width="18.140625" style="1" customWidth="1"/>
    <col min="2572" max="2573" width="15.42578125" style="1" customWidth="1"/>
    <col min="2574" max="2574" width="15.140625" style="1" customWidth="1"/>
    <col min="2575" max="2575" width="0" style="1" hidden="1" customWidth="1"/>
    <col min="2576" max="2576" width="14.42578125" style="1" customWidth="1"/>
    <col min="2577" max="2577" width="14.140625" style="1" customWidth="1"/>
    <col min="2578" max="2578" width="16.28515625" style="1" customWidth="1"/>
    <col min="2579" max="2579" width="15.140625" style="1" customWidth="1"/>
    <col min="2580" max="2580" width="10.42578125" style="1" bestFit="1" customWidth="1"/>
    <col min="2581" max="2814" width="9.140625" style="1"/>
    <col min="2815" max="2815" width="33.5703125" style="1" customWidth="1"/>
    <col min="2816" max="2816" width="14.5703125" style="1" customWidth="1"/>
    <col min="2817" max="2817" width="12.7109375" style="1" customWidth="1"/>
    <col min="2818" max="2818" width="13.5703125" style="1" customWidth="1"/>
    <col min="2819" max="2819" width="18.140625" style="1" customWidth="1"/>
    <col min="2820" max="2820" width="15.5703125" style="1" customWidth="1"/>
    <col min="2821" max="2821" width="14" style="1" customWidth="1"/>
    <col min="2822" max="2822" width="14.5703125" style="1" customWidth="1"/>
    <col min="2823" max="2823" width="18.5703125" style="1" customWidth="1"/>
    <col min="2824" max="2825" width="14.85546875" style="1" customWidth="1"/>
    <col min="2826" max="2826" width="15.42578125" style="1" customWidth="1"/>
    <col min="2827" max="2827" width="18.140625" style="1" customWidth="1"/>
    <col min="2828" max="2829" width="15.42578125" style="1" customWidth="1"/>
    <col min="2830" max="2830" width="15.140625" style="1" customWidth="1"/>
    <col min="2831" max="2831" width="0" style="1" hidden="1" customWidth="1"/>
    <col min="2832" max="2832" width="14.42578125" style="1" customWidth="1"/>
    <col min="2833" max="2833" width="14.140625" style="1" customWidth="1"/>
    <col min="2834" max="2834" width="16.28515625" style="1" customWidth="1"/>
    <col min="2835" max="2835" width="15.140625" style="1" customWidth="1"/>
    <col min="2836" max="2836" width="10.42578125" style="1" bestFit="1" customWidth="1"/>
    <col min="2837" max="3070" width="9.140625" style="1"/>
    <col min="3071" max="3071" width="33.5703125" style="1" customWidth="1"/>
    <col min="3072" max="3072" width="14.5703125" style="1" customWidth="1"/>
    <col min="3073" max="3073" width="12.7109375" style="1" customWidth="1"/>
    <col min="3074" max="3074" width="13.5703125" style="1" customWidth="1"/>
    <col min="3075" max="3075" width="18.140625" style="1" customWidth="1"/>
    <col min="3076" max="3076" width="15.5703125" style="1" customWidth="1"/>
    <col min="3077" max="3077" width="14" style="1" customWidth="1"/>
    <col min="3078" max="3078" width="14.5703125" style="1" customWidth="1"/>
    <col min="3079" max="3079" width="18.5703125" style="1" customWidth="1"/>
    <col min="3080" max="3081" width="14.85546875" style="1" customWidth="1"/>
    <col min="3082" max="3082" width="15.42578125" style="1" customWidth="1"/>
    <col min="3083" max="3083" width="18.140625" style="1" customWidth="1"/>
    <col min="3084" max="3085" width="15.42578125" style="1" customWidth="1"/>
    <col min="3086" max="3086" width="15.140625" style="1" customWidth="1"/>
    <col min="3087" max="3087" width="0" style="1" hidden="1" customWidth="1"/>
    <col min="3088" max="3088" width="14.42578125" style="1" customWidth="1"/>
    <col min="3089" max="3089" width="14.140625" style="1" customWidth="1"/>
    <col min="3090" max="3090" width="16.28515625" style="1" customWidth="1"/>
    <col min="3091" max="3091" width="15.140625" style="1" customWidth="1"/>
    <col min="3092" max="3092" width="10.42578125" style="1" bestFit="1" customWidth="1"/>
    <col min="3093" max="3326" width="9.140625" style="1"/>
    <col min="3327" max="3327" width="33.5703125" style="1" customWidth="1"/>
    <col min="3328" max="3328" width="14.5703125" style="1" customWidth="1"/>
    <col min="3329" max="3329" width="12.7109375" style="1" customWidth="1"/>
    <col min="3330" max="3330" width="13.5703125" style="1" customWidth="1"/>
    <col min="3331" max="3331" width="18.140625" style="1" customWidth="1"/>
    <col min="3332" max="3332" width="15.5703125" style="1" customWidth="1"/>
    <col min="3333" max="3333" width="14" style="1" customWidth="1"/>
    <col min="3334" max="3334" width="14.5703125" style="1" customWidth="1"/>
    <col min="3335" max="3335" width="18.5703125" style="1" customWidth="1"/>
    <col min="3336" max="3337" width="14.85546875" style="1" customWidth="1"/>
    <col min="3338" max="3338" width="15.42578125" style="1" customWidth="1"/>
    <col min="3339" max="3339" width="18.140625" style="1" customWidth="1"/>
    <col min="3340" max="3341" width="15.42578125" style="1" customWidth="1"/>
    <col min="3342" max="3342" width="15.140625" style="1" customWidth="1"/>
    <col min="3343" max="3343" width="0" style="1" hidden="1" customWidth="1"/>
    <col min="3344" max="3344" width="14.42578125" style="1" customWidth="1"/>
    <col min="3345" max="3345" width="14.140625" style="1" customWidth="1"/>
    <col min="3346" max="3346" width="16.28515625" style="1" customWidth="1"/>
    <col min="3347" max="3347" width="15.140625" style="1" customWidth="1"/>
    <col min="3348" max="3348" width="10.42578125" style="1" bestFit="1" customWidth="1"/>
    <col min="3349" max="3582" width="9.140625" style="1"/>
    <col min="3583" max="3583" width="33.5703125" style="1" customWidth="1"/>
    <col min="3584" max="3584" width="14.5703125" style="1" customWidth="1"/>
    <col min="3585" max="3585" width="12.7109375" style="1" customWidth="1"/>
    <col min="3586" max="3586" width="13.5703125" style="1" customWidth="1"/>
    <col min="3587" max="3587" width="18.140625" style="1" customWidth="1"/>
    <col min="3588" max="3588" width="15.5703125" style="1" customWidth="1"/>
    <col min="3589" max="3589" width="14" style="1" customWidth="1"/>
    <col min="3590" max="3590" width="14.5703125" style="1" customWidth="1"/>
    <col min="3591" max="3591" width="18.5703125" style="1" customWidth="1"/>
    <col min="3592" max="3593" width="14.85546875" style="1" customWidth="1"/>
    <col min="3594" max="3594" width="15.42578125" style="1" customWidth="1"/>
    <col min="3595" max="3595" width="18.140625" style="1" customWidth="1"/>
    <col min="3596" max="3597" width="15.42578125" style="1" customWidth="1"/>
    <col min="3598" max="3598" width="15.140625" style="1" customWidth="1"/>
    <col min="3599" max="3599" width="0" style="1" hidden="1" customWidth="1"/>
    <col min="3600" max="3600" width="14.42578125" style="1" customWidth="1"/>
    <col min="3601" max="3601" width="14.140625" style="1" customWidth="1"/>
    <col min="3602" max="3602" width="16.28515625" style="1" customWidth="1"/>
    <col min="3603" max="3603" width="15.140625" style="1" customWidth="1"/>
    <col min="3604" max="3604" width="10.42578125" style="1" bestFit="1" customWidth="1"/>
    <col min="3605" max="3838" width="9.140625" style="1"/>
    <col min="3839" max="3839" width="33.5703125" style="1" customWidth="1"/>
    <col min="3840" max="3840" width="14.5703125" style="1" customWidth="1"/>
    <col min="3841" max="3841" width="12.7109375" style="1" customWidth="1"/>
    <col min="3842" max="3842" width="13.5703125" style="1" customWidth="1"/>
    <col min="3843" max="3843" width="18.140625" style="1" customWidth="1"/>
    <col min="3844" max="3844" width="15.5703125" style="1" customWidth="1"/>
    <col min="3845" max="3845" width="14" style="1" customWidth="1"/>
    <col min="3846" max="3846" width="14.5703125" style="1" customWidth="1"/>
    <col min="3847" max="3847" width="18.5703125" style="1" customWidth="1"/>
    <col min="3848" max="3849" width="14.85546875" style="1" customWidth="1"/>
    <col min="3850" max="3850" width="15.42578125" style="1" customWidth="1"/>
    <col min="3851" max="3851" width="18.140625" style="1" customWidth="1"/>
    <col min="3852" max="3853" width="15.42578125" style="1" customWidth="1"/>
    <col min="3854" max="3854" width="15.140625" style="1" customWidth="1"/>
    <col min="3855" max="3855" width="0" style="1" hidden="1" customWidth="1"/>
    <col min="3856" max="3856" width="14.42578125" style="1" customWidth="1"/>
    <col min="3857" max="3857" width="14.140625" style="1" customWidth="1"/>
    <col min="3858" max="3858" width="16.28515625" style="1" customWidth="1"/>
    <col min="3859" max="3859" width="15.140625" style="1" customWidth="1"/>
    <col min="3860" max="3860" width="10.42578125" style="1" bestFit="1" customWidth="1"/>
    <col min="3861" max="4094" width="9.140625" style="1"/>
    <col min="4095" max="4095" width="33.5703125" style="1" customWidth="1"/>
    <col min="4096" max="4096" width="14.5703125" style="1" customWidth="1"/>
    <col min="4097" max="4097" width="12.7109375" style="1" customWidth="1"/>
    <col min="4098" max="4098" width="13.5703125" style="1" customWidth="1"/>
    <col min="4099" max="4099" width="18.140625" style="1" customWidth="1"/>
    <col min="4100" max="4100" width="15.5703125" style="1" customWidth="1"/>
    <col min="4101" max="4101" width="14" style="1" customWidth="1"/>
    <col min="4102" max="4102" width="14.5703125" style="1" customWidth="1"/>
    <col min="4103" max="4103" width="18.5703125" style="1" customWidth="1"/>
    <col min="4104" max="4105" width="14.85546875" style="1" customWidth="1"/>
    <col min="4106" max="4106" width="15.42578125" style="1" customWidth="1"/>
    <col min="4107" max="4107" width="18.140625" style="1" customWidth="1"/>
    <col min="4108" max="4109" width="15.42578125" style="1" customWidth="1"/>
    <col min="4110" max="4110" width="15.140625" style="1" customWidth="1"/>
    <col min="4111" max="4111" width="0" style="1" hidden="1" customWidth="1"/>
    <col min="4112" max="4112" width="14.42578125" style="1" customWidth="1"/>
    <col min="4113" max="4113" width="14.140625" style="1" customWidth="1"/>
    <col min="4114" max="4114" width="16.28515625" style="1" customWidth="1"/>
    <col min="4115" max="4115" width="15.140625" style="1" customWidth="1"/>
    <col min="4116" max="4116" width="10.42578125" style="1" bestFit="1" customWidth="1"/>
    <col min="4117" max="4350" width="9.140625" style="1"/>
    <col min="4351" max="4351" width="33.5703125" style="1" customWidth="1"/>
    <col min="4352" max="4352" width="14.5703125" style="1" customWidth="1"/>
    <col min="4353" max="4353" width="12.7109375" style="1" customWidth="1"/>
    <col min="4354" max="4354" width="13.5703125" style="1" customWidth="1"/>
    <col min="4355" max="4355" width="18.140625" style="1" customWidth="1"/>
    <col min="4356" max="4356" width="15.5703125" style="1" customWidth="1"/>
    <col min="4357" max="4357" width="14" style="1" customWidth="1"/>
    <col min="4358" max="4358" width="14.5703125" style="1" customWidth="1"/>
    <col min="4359" max="4359" width="18.5703125" style="1" customWidth="1"/>
    <col min="4360" max="4361" width="14.85546875" style="1" customWidth="1"/>
    <col min="4362" max="4362" width="15.42578125" style="1" customWidth="1"/>
    <col min="4363" max="4363" width="18.140625" style="1" customWidth="1"/>
    <col min="4364" max="4365" width="15.42578125" style="1" customWidth="1"/>
    <col min="4366" max="4366" width="15.140625" style="1" customWidth="1"/>
    <col min="4367" max="4367" width="0" style="1" hidden="1" customWidth="1"/>
    <col min="4368" max="4368" width="14.42578125" style="1" customWidth="1"/>
    <col min="4369" max="4369" width="14.140625" style="1" customWidth="1"/>
    <col min="4370" max="4370" width="16.28515625" style="1" customWidth="1"/>
    <col min="4371" max="4371" width="15.140625" style="1" customWidth="1"/>
    <col min="4372" max="4372" width="10.42578125" style="1" bestFit="1" customWidth="1"/>
    <col min="4373" max="4606" width="9.140625" style="1"/>
    <col min="4607" max="4607" width="33.5703125" style="1" customWidth="1"/>
    <col min="4608" max="4608" width="14.5703125" style="1" customWidth="1"/>
    <col min="4609" max="4609" width="12.7109375" style="1" customWidth="1"/>
    <col min="4610" max="4610" width="13.5703125" style="1" customWidth="1"/>
    <col min="4611" max="4611" width="18.140625" style="1" customWidth="1"/>
    <col min="4612" max="4612" width="15.5703125" style="1" customWidth="1"/>
    <col min="4613" max="4613" width="14" style="1" customWidth="1"/>
    <col min="4614" max="4614" width="14.5703125" style="1" customWidth="1"/>
    <col min="4615" max="4615" width="18.5703125" style="1" customWidth="1"/>
    <col min="4616" max="4617" width="14.85546875" style="1" customWidth="1"/>
    <col min="4618" max="4618" width="15.42578125" style="1" customWidth="1"/>
    <col min="4619" max="4619" width="18.140625" style="1" customWidth="1"/>
    <col min="4620" max="4621" width="15.42578125" style="1" customWidth="1"/>
    <col min="4622" max="4622" width="15.140625" style="1" customWidth="1"/>
    <col min="4623" max="4623" width="0" style="1" hidden="1" customWidth="1"/>
    <col min="4624" max="4624" width="14.42578125" style="1" customWidth="1"/>
    <col min="4625" max="4625" width="14.140625" style="1" customWidth="1"/>
    <col min="4626" max="4626" width="16.28515625" style="1" customWidth="1"/>
    <col min="4627" max="4627" width="15.140625" style="1" customWidth="1"/>
    <col min="4628" max="4628" width="10.42578125" style="1" bestFit="1" customWidth="1"/>
    <col min="4629" max="4862" width="9.140625" style="1"/>
    <col min="4863" max="4863" width="33.5703125" style="1" customWidth="1"/>
    <col min="4864" max="4864" width="14.5703125" style="1" customWidth="1"/>
    <col min="4865" max="4865" width="12.7109375" style="1" customWidth="1"/>
    <col min="4866" max="4866" width="13.5703125" style="1" customWidth="1"/>
    <col min="4867" max="4867" width="18.140625" style="1" customWidth="1"/>
    <col min="4868" max="4868" width="15.5703125" style="1" customWidth="1"/>
    <col min="4869" max="4869" width="14" style="1" customWidth="1"/>
    <col min="4870" max="4870" width="14.5703125" style="1" customWidth="1"/>
    <col min="4871" max="4871" width="18.5703125" style="1" customWidth="1"/>
    <col min="4872" max="4873" width="14.85546875" style="1" customWidth="1"/>
    <col min="4874" max="4874" width="15.42578125" style="1" customWidth="1"/>
    <col min="4875" max="4875" width="18.140625" style="1" customWidth="1"/>
    <col min="4876" max="4877" width="15.42578125" style="1" customWidth="1"/>
    <col min="4878" max="4878" width="15.140625" style="1" customWidth="1"/>
    <col min="4879" max="4879" width="0" style="1" hidden="1" customWidth="1"/>
    <col min="4880" max="4880" width="14.42578125" style="1" customWidth="1"/>
    <col min="4881" max="4881" width="14.140625" style="1" customWidth="1"/>
    <col min="4882" max="4882" width="16.28515625" style="1" customWidth="1"/>
    <col min="4883" max="4883" width="15.140625" style="1" customWidth="1"/>
    <col min="4884" max="4884" width="10.42578125" style="1" bestFit="1" customWidth="1"/>
    <col min="4885" max="5118" width="9.140625" style="1"/>
    <col min="5119" max="5119" width="33.5703125" style="1" customWidth="1"/>
    <col min="5120" max="5120" width="14.5703125" style="1" customWidth="1"/>
    <col min="5121" max="5121" width="12.7109375" style="1" customWidth="1"/>
    <col min="5122" max="5122" width="13.5703125" style="1" customWidth="1"/>
    <col min="5123" max="5123" width="18.140625" style="1" customWidth="1"/>
    <col min="5124" max="5124" width="15.5703125" style="1" customWidth="1"/>
    <col min="5125" max="5125" width="14" style="1" customWidth="1"/>
    <col min="5126" max="5126" width="14.5703125" style="1" customWidth="1"/>
    <col min="5127" max="5127" width="18.5703125" style="1" customWidth="1"/>
    <col min="5128" max="5129" width="14.85546875" style="1" customWidth="1"/>
    <col min="5130" max="5130" width="15.42578125" style="1" customWidth="1"/>
    <col min="5131" max="5131" width="18.140625" style="1" customWidth="1"/>
    <col min="5132" max="5133" width="15.42578125" style="1" customWidth="1"/>
    <col min="5134" max="5134" width="15.140625" style="1" customWidth="1"/>
    <col min="5135" max="5135" width="0" style="1" hidden="1" customWidth="1"/>
    <col min="5136" max="5136" width="14.42578125" style="1" customWidth="1"/>
    <col min="5137" max="5137" width="14.140625" style="1" customWidth="1"/>
    <col min="5138" max="5138" width="16.28515625" style="1" customWidth="1"/>
    <col min="5139" max="5139" width="15.140625" style="1" customWidth="1"/>
    <col min="5140" max="5140" width="10.42578125" style="1" bestFit="1" customWidth="1"/>
    <col min="5141" max="5374" width="9.140625" style="1"/>
    <col min="5375" max="5375" width="33.5703125" style="1" customWidth="1"/>
    <col min="5376" max="5376" width="14.5703125" style="1" customWidth="1"/>
    <col min="5377" max="5377" width="12.7109375" style="1" customWidth="1"/>
    <col min="5378" max="5378" width="13.5703125" style="1" customWidth="1"/>
    <col min="5379" max="5379" width="18.140625" style="1" customWidth="1"/>
    <col min="5380" max="5380" width="15.5703125" style="1" customWidth="1"/>
    <col min="5381" max="5381" width="14" style="1" customWidth="1"/>
    <col min="5382" max="5382" width="14.5703125" style="1" customWidth="1"/>
    <col min="5383" max="5383" width="18.5703125" style="1" customWidth="1"/>
    <col min="5384" max="5385" width="14.85546875" style="1" customWidth="1"/>
    <col min="5386" max="5386" width="15.42578125" style="1" customWidth="1"/>
    <col min="5387" max="5387" width="18.140625" style="1" customWidth="1"/>
    <col min="5388" max="5389" width="15.42578125" style="1" customWidth="1"/>
    <col min="5390" max="5390" width="15.140625" style="1" customWidth="1"/>
    <col min="5391" max="5391" width="0" style="1" hidden="1" customWidth="1"/>
    <col min="5392" max="5392" width="14.42578125" style="1" customWidth="1"/>
    <col min="5393" max="5393" width="14.140625" style="1" customWidth="1"/>
    <col min="5394" max="5394" width="16.28515625" style="1" customWidth="1"/>
    <col min="5395" max="5395" width="15.140625" style="1" customWidth="1"/>
    <col min="5396" max="5396" width="10.42578125" style="1" bestFit="1" customWidth="1"/>
    <col min="5397" max="5630" width="9.140625" style="1"/>
    <col min="5631" max="5631" width="33.5703125" style="1" customWidth="1"/>
    <col min="5632" max="5632" width="14.5703125" style="1" customWidth="1"/>
    <col min="5633" max="5633" width="12.7109375" style="1" customWidth="1"/>
    <col min="5634" max="5634" width="13.5703125" style="1" customWidth="1"/>
    <col min="5635" max="5635" width="18.140625" style="1" customWidth="1"/>
    <col min="5636" max="5636" width="15.5703125" style="1" customWidth="1"/>
    <col min="5637" max="5637" width="14" style="1" customWidth="1"/>
    <col min="5638" max="5638" width="14.5703125" style="1" customWidth="1"/>
    <col min="5639" max="5639" width="18.5703125" style="1" customWidth="1"/>
    <col min="5640" max="5641" width="14.85546875" style="1" customWidth="1"/>
    <col min="5642" max="5642" width="15.42578125" style="1" customWidth="1"/>
    <col min="5643" max="5643" width="18.140625" style="1" customWidth="1"/>
    <col min="5644" max="5645" width="15.42578125" style="1" customWidth="1"/>
    <col min="5646" max="5646" width="15.140625" style="1" customWidth="1"/>
    <col min="5647" max="5647" width="0" style="1" hidden="1" customWidth="1"/>
    <col min="5648" max="5648" width="14.42578125" style="1" customWidth="1"/>
    <col min="5649" max="5649" width="14.140625" style="1" customWidth="1"/>
    <col min="5650" max="5650" width="16.28515625" style="1" customWidth="1"/>
    <col min="5651" max="5651" width="15.140625" style="1" customWidth="1"/>
    <col min="5652" max="5652" width="10.42578125" style="1" bestFit="1" customWidth="1"/>
    <col min="5653" max="5886" width="9.140625" style="1"/>
    <col min="5887" max="5887" width="33.5703125" style="1" customWidth="1"/>
    <col min="5888" max="5888" width="14.5703125" style="1" customWidth="1"/>
    <col min="5889" max="5889" width="12.7109375" style="1" customWidth="1"/>
    <col min="5890" max="5890" width="13.5703125" style="1" customWidth="1"/>
    <col min="5891" max="5891" width="18.140625" style="1" customWidth="1"/>
    <col min="5892" max="5892" width="15.5703125" style="1" customWidth="1"/>
    <col min="5893" max="5893" width="14" style="1" customWidth="1"/>
    <col min="5894" max="5894" width="14.5703125" style="1" customWidth="1"/>
    <col min="5895" max="5895" width="18.5703125" style="1" customWidth="1"/>
    <col min="5896" max="5897" width="14.85546875" style="1" customWidth="1"/>
    <col min="5898" max="5898" width="15.42578125" style="1" customWidth="1"/>
    <col min="5899" max="5899" width="18.140625" style="1" customWidth="1"/>
    <col min="5900" max="5901" width="15.42578125" style="1" customWidth="1"/>
    <col min="5902" max="5902" width="15.140625" style="1" customWidth="1"/>
    <col min="5903" max="5903" width="0" style="1" hidden="1" customWidth="1"/>
    <col min="5904" max="5904" width="14.42578125" style="1" customWidth="1"/>
    <col min="5905" max="5905" width="14.140625" style="1" customWidth="1"/>
    <col min="5906" max="5906" width="16.28515625" style="1" customWidth="1"/>
    <col min="5907" max="5907" width="15.140625" style="1" customWidth="1"/>
    <col min="5908" max="5908" width="10.42578125" style="1" bestFit="1" customWidth="1"/>
    <col min="5909" max="6142" width="9.140625" style="1"/>
    <col min="6143" max="6143" width="33.5703125" style="1" customWidth="1"/>
    <col min="6144" max="6144" width="14.5703125" style="1" customWidth="1"/>
    <col min="6145" max="6145" width="12.7109375" style="1" customWidth="1"/>
    <col min="6146" max="6146" width="13.5703125" style="1" customWidth="1"/>
    <col min="6147" max="6147" width="18.140625" style="1" customWidth="1"/>
    <col min="6148" max="6148" width="15.5703125" style="1" customWidth="1"/>
    <col min="6149" max="6149" width="14" style="1" customWidth="1"/>
    <col min="6150" max="6150" width="14.5703125" style="1" customWidth="1"/>
    <col min="6151" max="6151" width="18.5703125" style="1" customWidth="1"/>
    <col min="6152" max="6153" width="14.85546875" style="1" customWidth="1"/>
    <col min="6154" max="6154" width="15.42578125" style="1" customWidth="1"/>
    <col min="6155" max="6155" width="18.140625" style="1" customWidth="1"/>
    <col min="6156" max="6157" width="15.42578125" style="1" customWidth="1"/>
    <col min="6158" max="6158" width="15.140625" style="1" customWidth="1"/>
    <col min="6159" max="6159" width="0" style="1" hidden="1" customWidth="1"/>
    <col min="6160" max="6160" width="14.42578125" style="1" customWidth="1"/>
    <col min="6161" max="6161" width="14.140625" style="1" customWidth="1"/>
    <col min="6162" max="6162" width="16.28515625" style="1" customWidth="1"/>
    <col min="6163" max="6163" width="15.140625" style="1" customWidth="1"/>
    <col min="6164" max="6164" width="10.42578125" style="1" bestFit="1" customWidth="1"/>
    <col min="6165" max="6398" width="9.140625" style="1"/>
    <col min="6399" max="6399" width="33.5703125" style="1" customWidth="1"/>
    <col min="6400" max="6400" width="14.5703125" style="1" customWidth="1"/>
    <col min="6401" max="6401" width="12.7109375" style="1" customWidth="1"/>
    <col min="6402" max="6402" width="13.5703125" style="1" customWidth="1"/>
    <col min="6403" max="6403" width="18.140625" style="1" customWidth="1"/>
    <col min="6404" max="6404" width="15.5703125" style="1" customWidth="1"/>
    <col min="6405" max="6405" width="14" style="1" customWidth="1"/>
    <col min="6406" max="6406" width="14.5703125" style="1" customWidth="1"/>
    <col min="6407" max="6407" width="18.5703125" style="1" customWidth="1"/>
    <col min="6408" max="6409" width="14.85546875" style="1" customWidth="1"/>
    <col min="6410" max="6410" width="15.42578125" style="1" customWidth="1"/>
    <col min="6411" max="6411" width="18.140625" style="1" customWidth="1"/>
    <col min="6412" max="6413" width="15.42578125" style="1" customWidth="1"/>
    <col min="6414" max="6414" width="15.140625" style="1" customWidth="1"/>
    <col min="6415" max="6415" width="0" style="1" hidden="1" customWidth="1"/>
    <col min="6416" max="6416" width="14.42578125" style="1" customWidth="1"/>
    <col min="6417" max="6417" width="14.140625" style="1" customWidth="1"/>
    <col min="6418" max="6418" width="16.28515625" style="1" customWidth="1"/>
    <col min="6419" max="6419" width="15.140625" style="1" customWidth="1"/>
    <col min="6420" max="6420" width="10.42578125" style="1" bestFit="1" customWidth="1"/>
    <col min="6421" max="6654" width="9.140625" style="1"/>
    <col min="6655" max="6655" width="33.5703125" style="1" customWidth="1"/>
    <col min="6656" max="6656" width="14.5703125" style="1" customWidth="1"/>
    <col min="6657" max="6657" width="12.7109375" style="1" customWidth="1"/>
    <col min="6658" max="6658" width="13.5703125" style="1" customWidth="1"/>
    <col min="6659" max="6659" width="18.140625" style="1" customWidth="1"/>
    <col min="6660" max="6660" width="15.5703125" style="1" customWidth="1"/>
    <col min="6661" max="6661" width="14" style="1" customWidth="1"/>
    <col min="6662" max="6662" width="14.5703125" style="1" customWidth="1"/>
    <col min="6663" max="6663" width="18.5703125" style="1" customWidth="1"/>
    <col min="6664" max="6665" width="14.85546875" style="1" customWidth="1"/>
    <col min="6666" max="6666" width="15.42578125" style="1" customWidth="1"/>
    <col min="6667" max="6667" width="18.140625" style="1" customWidth="1"/>
    <col min="6668" max="6669" width="15.42578125" style="1" customWidth="1"/>
    <col min="6670" max="6670" width="15.140625" style="1" customWidth="1"/>
    <col min="6671" max="6671" width="0" style="1" hidden="1" customWidth="1"/>
    <col min="6672" max="6672" width="14.42578125" style="1" customWidth="1"/>
    <col min="6673" max="6673" width="14.140625" style="1" customWidth="1"/>
    <col min="6674" max="6674" width="16.28515625" style="1" customWidth="1"/>
    <col min="6675" max="6675" width="15.140625" style="1" customWidth="1"/>
    <col min="6676" max="6676" width="10.42578125" style="1" bestFit="1" customWidth="1"/>
    <col min="6677" max="6910" width="9.140625" style="1"/>
    <col min="6911" max="6911" width="33.5703125" style="1" customWidth="1"/>
    <col min="6912" max="6912" width="14.5703125" style="1" customWidth="1"/>
    <col min="6913" max="6913" width="12.7109375" style="1" customWidth="1"/>
    <col min="6914" max="6914" width="13.5703125" style="1" customWidth="1"/>
    <col min="6915" max="6915" width="18.140625" style="1" customWidth="1"/>
    <col min="6916" max="6916" width="15.5703125" style="1" customWidth="1"/>
    <col min="6917" max="6917" width="14" style="1" customWidth="1"/>
    <col min="6918" max="6918" width="14.5703125" style="1" customWidth="1"/>
    <col min="6919" max="6919" width="18.5703125" style="1" customWidth="1"/>
    <col min="6920" max="6921" width="14.85546875" style="1" customWidth="1"/>
    <col min="6922" max="6922" width="15.42578125" style="1" customWidth="1"/>
    <col min="6923" max="6923" width="18.140625" style="1" customWidth="1"/>
    <col min="6924" max="6925" width="15.42578125" style="1" customWidth="1"/>
    <col min="6926" max="6926" width="15.140625" style="1" customWidth="1"/>
    <col min="6927" max="6927" width="0" style="1" hidden="1" customWidth="1"/>
    <col min="6928" max="6928" width="14.42578125" style="1" customWidth="1"/>
    <col min="6929" max="6929" width="14.140625" style="1" customWidth="1"/>
    <col min="6930" max="6930" width="16.28515625" style="1" customWidth="1"/>
    <col min="6931" max="6931" width="15.140625" style="1" customWidth="1"/>
    <col min="6932" max="6932" width="10.42578125" style="1" bestFit="1" customWidth="1"/>
    <col min="6933" max="7166" width="9.140625" style="1"/>
    <col min="7167" max="7167" width="33.5703125" style="1" customWidth="1"/>
    <col min="7168" max="7168" width="14.5703125" style="1" customWidth="1"/>
    <col min="7169" max="7169" width="12.7109375" style="1" customWidth="1"/>
    <col min="7170" max="7170" width="13.5703125" style="1" customWidth="1"/>
    <col min="7171" max="7171" width="18.140625" style="1" customWidth="1"/>
    <col min="7172" max="7172" width="15.5703125" style="1" customWidth="1"/>
    <col min="7173" max="7173" width="14" style="1" customWidth="1"/>
    <col min="7174" max="7174" width="14.5703125" style="1" customWidth="1"/>
    <col min="7175" max="7175" width="18.5703125" style="1" customWidth="1"/>
    <col min="7176" max="7177" width="14.85546875" style="1" customWidth="1"/>
    <col min="7178" max="7178" width="15.42578125" style="1" customWidth="1"/>
    <col min="7179" max="7179" width="18.140625" style="1" customWidth="1"/>
    <col min="7180" max="7181" width="15.42578125" style="1" customWidth="1"/>
    <col min="7182" max="7182" width="15.140625" style="1" customWidth="1"/>
    <col min="7183" max="7183" width="0" style="1" hidden="1" customWidth="1"/>
    <col min="7184" max="7184" width="14.42578125" style="1" customWidth="1"/>
    <col min="7185" max="7185" width="14.140625" style="1" customWidth="1"/>
    <col min="7186" max="7186" width="16.28515625" style="1" customWidth="1"/>
    <col min="7187" max="7187" width="15.140625" style="1" customWidth="1"/>
    <col min="7188" max="7188" width="10.42578125" style="1" bestFit="1" customWidth="1"/>
    <col min="7189" max="7422" width="9.140625" style="1"/>
    <col min="7423" max="7423" width="33.5703125" style="1" customWidth="1"/>
    <col min="7424" max="7424" width="14.5703125" style="1" customWidth="1"/>
    <col min="7425" max="7425" width="12.7109375" style="1" customWidth="1"/>
    <col min="7426" max="7426" width="13.5703125" style="1" customWidth="1"/>
    <col min="7427" max="7427" width="18.140625" style="1" customWidth="1"/>
    <col min="7428" max="7428" width="15.5703125" style="1" customWidth="1"/>
    <col min="7429" max="7429" width="14" style="1" customWidth="1"/>
    <col min="7430" max="7430" width="14.5703125" style="1" customWidth="1"/>
    <col min="7431" max="7431" width="18.5703125" style="1" customWidth="1"/>
    <col min="7432" max="7433" width="14.85546875" style="1" customWidth="1"/>
    <col min="7434" max="7434" width="15.42578125" style="1" customWidth="1"/>
    <col min="7435" max="7435" width="18.140625" style="1" customWidth="1"/>
    <col min="7436" max="7437" width="15.42578125" style="1" customWidth="1"/>
    <col min="7438" max="7438" width="15.140625" style="1" customWidth="1"/>
    <col min="7439" max="7439" width="0" style="1" hidden="1" customWidth="1"/>
    <col min="7440" max="7440" width="14.42578125" style="1" customWidth="1"/>
    <col min="7441" max="7441" width="14.140625" style="1" customWidth="1"/>
    <col min="7442" max="7442" width="16.28515625" style="1" customWidth="1"/>
    <col min="7443" max="7443" width="15.140625" style="1" customWidth="1"/>
    <col min="7444" max="7444" width="10.42578125" style="1" bestFit="1" customWidth="1"/>
    <col min="7445" max="7678" width="9.140625" style="1"/>
    <col min="7679" max="7679" width="33.5703125" style="1" customWidth="1"/>
    <col min="7680" max="7680" width="14.5703125" style="1" customWidth="1"/>
    <col min="7681" max="7681" width="12.7109375" style="1" customWidth="1"/>
    <col min="7682" max="7682" width="13.5703125" style="1" customWidth="1"/>
    <col min="7683" max="7683" width="18.140625" style="1" customWidth="1"/>
    <col min="7684" max="7684" width="15.5703125" style="1" customWidth="1"/>
    <col min="7685" max="7685" width="14" style="1" customWidth="1"/>
    <col min="7686" max="7686" width="14.5703125" style="1" customWidth="1"/>
    <col min="7687" max="7687" width="18.5703125" style="1" customWidth="1"/>
    <col min="7688" max="7689" width="14.85546875" style="1" customWidth="1"/>
    <col min="7690" max="7690" width="15.42578125" style="1" customWidth="1"/>
    <col min="7691" max="7691" width="18.140625" style="1" customWidth="1"/>
    <col min="7692" max="7693" width="15.42578125" style="1" customWidth="1"/>
    <col min="7694" max="7694" width="15.140625" style="1" customWidth="1"/>
    <col min="7695" max="7695" width="0" style="1" hidden="1" customWidth="1"/>
    <col min="7696" max="7696" width="14.42578125" style="1" customWidth="1"/>
    <col min="7697" max="7697" width="14.140625" style="1" customWidth="1"/>
    <col min="7698" max="7698" width="16.28515625" style="1" customWidth="1"/>
    <col min="7699" max="7699" width="15.140625" style="1" customWidth="1"/>
    <col min="7700" max="7700" width="10.42578125" style="1" bestFit="1" customWidth="1"/>
    <col min="7701" max="7934" width="9.140625" style="1"/>
    <col min="7935" max="7935" width="33.5703125" style="1" customWidth="1"/>
    <col min="7936" max="7936" width="14.5703125" style="1" customWidth="1"/>
    <col min="7937" max="7937" width="12.7109375" style="1" customWidth="1"/>
    <col min="7938" max="7938" width="13.5703125" style="1" customWidth="1"/>
    <col min="7939" max="7939" width="18.140625" style="1" customWidth="1"/>
    <col min="7940" max="7940" width="15.5703125" style="1" customWidth="1"/>
    <col min="7941" max="7941" width="14" style="1" customWidth="1"/>
    <col min="7942" max="7942" width="14.5703125" style="1" customWidth="1"/>
    <col min="7943" max="7943" width="18.5703125" style="1" customWidth="1"/>
    <col min="7944" max="7945" width="14.85546875" style="1" customWidth="1"/>
    <col min="7946" max="7946" width="15.42578125" style="1" customWidth="1"/>
    <col min="7947" max="7947" width="18.140625" style="1" customWidth="1"/>
    <col min="7948" max="7949" width="15.42578125" style="1" customWidth="1"/>
    <col min="7950" max="7950" width="15.140625" style="1" customWidth="1"/>
    <col min="7951" max="7951" width="0" style="1" hidden="1" customWidth="1"/>
    <col min="7952" max="7952" width="14.42578125" style="1" customWidth="1"/>
    <col min="7953" max="7953" width="14.140625" style="1" customWidth="1"/>
    <col min="7954" max="7954" width="16.28515625" style="1" customWidth="1"/>
    <col min="7955" max="7955" width="15.140625" style="1" customWidth="1"/>
    <col min="7956" max="7956" width="10.42578125" style="1" bestFit="1" customWidth="1"/>
    <col min="7957" max="8190" width="9.140625" style="1"/>
    <col min="8191" max="8191" width="33.5703125" style="1" customWidth="1"/>
    <col min="8192" max="8192" width="14.5703125" style="1" customWidth="1"/>
    <col min="8193" max="8193" width="12.7109375" style="1" customWidth="1"/>
    <col min="8194" max="8194" width="13.5703125" style="1" customWidth="1"/>
    <col min="8195" max="8195" width="18.140625" style="1" customWidth="1"/>
    <col min="8196" max="8196" width="15.5703125" style="1" customWidth="1"/>
    <col min="8197" max="8197" width="14" style="1" customWidth="1"/>
    <col min="8198" max="8198" width="14.5703125" style="1" customWidth="1"/>
    <col min="8199" max="8199" width="18.5703125" style="1" customWidth="1"/>
    <col min="8200" max="8201" width="14.85546875" style="1" customWidth="1"/>
    <col min="8202" max="8202" width="15.42578125" style="1" customWidth="1"/>
    <col min="8203" max="8203" width="18.140625" style="1" customWidth="1"/>
    <col min="8204" max="8205" width="15.42578125" style="1" customWidth="1"/>
    <col min="8206" max="8206" width="15.140625" style="1" customWidth="1"/>
    <col min="8207" max="8207" width="0" style="1" hidden="1" customWidth="1"/>
    <col min="8208" max="8208" width="14.42578125" style="1" customWidth="1"/>
    <col min="8209" max="8209" width="14.140625" style="1" customWidth="1"/>
    <col min="8210" max="8210" width="16.28515625" style="1" customWidth="1"/>
    <col min="8211" max="8211" width="15.140625" style="1" customWidth="1"/>
    <col min="8212" max="8212" width="10.42578125" style="1" bestFit="1" customWidth="1"/>
    <col min="8213" max="8446" width="9.140625" style="1"/>
    <col min="8447" max="8447" width="33.5703125" style="1" customWidth="1"/>
    <col min="8448" max="8448" width="14.5703125" style="1" customWidth="1"/>
    <col min="8449" max="8449" width="12.7109375" style="1" customWidth="1"/>
    <col min="8450" max="8450" width="13.5703125" style="1" customWidth="1"/>
    <col min="8451" max="8451" width="18.140625" style="1" customWidth="1"/>
    <col min="8452" max="8452" width="15.5703125" style="1" customWidth="1"/>
    <col min="8453" max="8453" width="14" style="1" customWidth="1"/>
    <col min="8454" max="8454" width="14.5703125" style="1" customWidth="1"/>
    <col min="8455" max="8455" width="18.5703125" style="1" customWidth="1"/>
    <col min="8456" max="8457" width="14.85546875" style="1" customWidth="1"/>
    <col min="8458" max="8458" width="15.42578125" style="1" customWidth="1"/>
    <col min="8459" max="8459" width="18.140625" style="1" customWidth="1"/>
    <col min="8460" max="8461" width="15.42578125" style="1" customWidth="1"/>
    <col min="8462" max="8462" width="15.140625" style="1" customWidth="1"/>
    <col min="8463" max="8463" width="0" style="1" hidden="1" customWidth="1"/>
    <col min="8464" max="8464" width="14.42578125" style="1" customWidth="1"/>
    <col min="8465" max="8465" width="14.140625" style="1" customWidth="1"/>
    <col min="8466" max="8466" width="16.28515625" style="1" customWidth="1"/>
    <col min="8467" max="8467" width="15.140625" style="1" customWidth="1"/>
    <col min="8468" max="8468" width="10.42578125" style="1" bestFit="1" customWidth="1"/>
    <col min="8469" max="8702" width="9.140625" style="1"/>
    <col min="8703" max="8703" width="33.5703125" style="1" customWidth="1"/>
    <col min="8704" max="8704" width="14.5703125" style="1" customWidth="1"/>
    <col min="8705" max="8705" width="12.7109375" style="1" customWidth="1"/>
    <col min="8706" max="8706" width="13.5703125" style="1" customWidth="1"/>
    <col min="8707" max="8707" width="18.140625" style="1" customWidth="1"/>
    <col min="8708" max="8708" width="15.5703125" style="1" customWidth="1"/>
    <col min="8709" max="8709" width="14" style="1" customWidth="1"/>
    <col min="8710" max="8710" width="14.5703125" style="1" customWidth="1"/>
    <col min="8711" max="8711" width="18.5703125" style="1" customWidth="1"/>
    <col min="8712" max="8713" width="14.85546875" style="1" customWidth="1"/>
    <col min="8714" max="8714" width="15.42578125" style="1" customWidth="1"/>
    <col min="8715" max="8715" width="18.140625" style="1" customWidth="1"/>
    <col min="8716" max="8717" width="15.42578125" style="1" customWidth="1"/>
    <col min="8718" max="8718" width="15.140625" style="1" customWidth="1"/>
    <col min="8719" max="8719" width="0" style="1" hidden="1" customWidth="1"/>
    <col min="8720" max="8720" width="14.42578125" style="1" customWidth="1"/>
    <col min="8721" max="8721" width="14.140625" style="1" customWidth="1"/>
    <col min="8722" max="8722" width="16.28515625" style="1" customWidth="1"/>
    <col min="8723" max="8723" width="15.140625" style="1" customWidth="1"/>
    <col min="8724" max="8724" width="10.42578125" style="1" bestFit="1" customWidth="1"/>
    <col min="8725" max="8958" width="9.140625" style="1"/>
    <col min="8959" max="8959" width="33.5703125" style="1" customWidth="1"/>
    <col min="8960" max="8960" width="14.5703125" style="1" customWidth="1"/>
    <col min="8961" max="8961" width="12.7109375" style="1" customWidth="1"/>
    <col min="8962" max="8962" width="13.5703125" style="1" customWidth="1"/>
    <col min="8963" max="8963" width="18.140625" style="1" customWidth="1"/>
    <col min="8964" max="8964" width="15.5703125" style="1" customWidth="1"/>
    <col min="8965" max="8965" width="14" style="1" customWidth="1"/>
    <col min="8966" max="8966" width="14.5703125" style="1" customWidth="1"/>
    <col min="8967" max="8967" width="18.5703125" style="1" customWidth="1"/>
    <col min="8968" max="8969" width="14.85546875" style="1" customWidth="1"/>
    <col min="8970" max="8970" width="15.42578125" style="1" customWidth="1"/>
    <col min="8971" max="8971" width="18.140625" style="1" customWidth="1"/>
    <col min="8972" max="8973" width="15.42578125" style="1" customWidth="1"/>
    <col min="8974" max="8974" width="15.140625" style="1" customWidth="1"/>
    <col min="8975" max="8975" width="0" style="1" hidden="1" customWidth="1"/>
    <col min="8976" max="8976" width="14.42578125" style="1" customWidth="1"/>
    <col min="8977" max="8977" width="14.140625" style="1" customWidth="1"/>
    <col min="8978" max="8978" width="16.28515625" style="1" customWidth="1"/>
    <col min="8979" max="8979" width="15.140625" style="1" customWidth="1"/>
    <col min="8980" max="8980" width="10.42578125" style="1" bestFit="1" customWidth="1"/>
    <col min="8981" max="9214" width="9.140625" style="1"/>
    <col min="9215" max="9215" width="33.5703125" style="1" customWidth="1"/>
    <col min="9216" max="9216" width="14.5703125" style="1" customWidth="1"/>
    <col min="9217" max="9217" width="12.7109375" style="1" customWidth="1"/>
    <col min="9218" max="9218" width="13.5703125" style="1" customWidth="1"/>
    <col min="9219" max="9219" width="18.140625" style="1" customWidth="1"/>
    <col min="9220" max="9220" width="15.5703125" style="1" customWidth="1"/>
    <col min="9221" max="9221" width="14" style="1" customWidth="1"/>
    <col min="9222" max="9222" width="14.5703125" style="1" customWidth="1"/>
    <col min="9223" max="9223" width="18.5703125" style="1" customWidth="1"/>
    <col min="9224" max="9225" width="14.85546875" style="1" customWidth="1"/>
    <col min="9226" max="9226" width="15.42578125" style="1" customWidth="1"/>
    <col min="9227" max="9227" width="18.140625" style="1" customWidth="1"/>
    <col min="9228" max="9229" width="15.42578125" style="1" customWidth="1"/>
    <col min="9230" max="9230" width="15.140625" style="1" customWidth="1"/>
    <col min="9231" max="9231" width="0" style="1" hidden="1" customWidth="1"/>
    <col min="9232" max="9232" width="14.42578125" style="1" customWidth="1"/>
    <col min="9233" max="9233" width="14.140625" style="1" customWidth="1"/>
    <col min="9234" max="9234" width="16.28515625" style="1" customWidth="1"/>
    <col min="9235" max="9235" width="15.140625" style="1" customWidth="1"/>
    <col min="9236" max="9236" width="10.42578125" style="1" bestFit="1" customWidth="1"/>
    <col min="9237" max="9470" width="9.140625" style="1"/>
    <col min="9471" max="9471" width="33.5703125" style="1" customWidth="1"/>
    <col min="9472" max="9472" width="14.5703125" style="1" customWidth="1"/>
    <col min="9473" max="9473" width="12.7109375" style="1" customWidth="1"/>
    <col min="9474" max="9474" width="13.5703125" style="1" customWidth="1"/>
    <col min="9475" max="9475" width="18.140625" style="1" customWidth="1"/>
    <col min="9476" max="9476" width="15.5703125" style="1" customWidth="1"/>
    <col min="9477" max="9477" width="14" style="1" customWidth="1"/>
    <col min="9478" max="9478" width="14.5703125" style="1" customWidth="1"/>
    <col min="9479" max="9479" width="18.5703125" style="1" customWidth="1"/>
    <col min="9480" max="9481" width="14.85546875" style="1" customWidth="1"/>
    <col min="9482" max="9482" width="15.42578125" style="1" customWidth="1"/>
    <col min="9483" max="9483" width="18.140625" style="1" customWidth="1"/>
    <col min="9484" max="9485" width="15.42578125" style="1" customWidth="1"/>
    <col min="9486" max="9486" width="15.140625" style="1" customWidth="1"/>
    <col min="9487" max="9487" width="0" style="1" hidden="1" customWidth="1"/>
    <col min="9488" max="9488" width="14.42578125" style="1" customWidth="1"/>
    <col min="9489" max="9489" width="14.140625" style="1" customWidth="1"/>
    <col min="9490" max="9490" width="16.28515625" style="1" customWidth="1"/>
    <col min="9491" max="9491" width="15.140625" style="1" customWidth="1"/>
    <col min="9492" max="9492" width="10.42578125" style="1" bestFit="1" customWidth="1"/>
    <col min="9493" max="9726" width="9.140625" style="1"/>
    <col min="9727" max="9727" width="33.5703125" style="1" customWidth="1"/>
    <col min="9728" max="9728" width="14.5703125" style="1" customWidth="1"/>
    <col min="9729" max="9729" width="12.7109375" style="1" customWidth="1"/>
    <col min="9730" max="9730" width="13.5703125" style="1" customWidth="1"/>
    <col min="9731" max="9731" width="18.140625" style="1" customWidth="1"/>
    <col min="9732" max="9732" width="15.5703125" style="1" customWidth="1"/>
    <col min="9733" max="9733" width="14" style="1" customWidth="1"/>
    <col min="9734" max="9734" width="14.5703125" style="1" customWidth="1"/>
    <col min="9735" max="9735" width="18.5703125" style="1" customWidth="1"/>
    <col min="9736" max="9737" width="14.85546875" style="1" customWidth="1"/>
    <col min="9738" max="9738" width="15.42578125" style="1" customWidth="1"/>
    <col min="9739" max="9739" width="18.140625" style="1" customWidth="1"/>
    <col min="9740" max="9741" width="15.42578125" style="1" customWidth="1"/>
    <col min="9742" max="9742" width="15.140625" style="1" customWidth="1"/>
    <col min="9743" max="9743" width="0" style="1" hidden="1" customWidth="1"/>
    <col min="9744" max="9744" width="14.42578125" style="1" customWidth="1"/>
    <col min="9745" max="9745" width="14.140625" style="1" customWidth="1"/>
    <col min="9746" max="9746" width="16.28515625" style="1" customWidth="1"/>
    <col min="9747" max="9747" width="15.140625" style="1" customWidth="1"/>
    <col min="9748" max="9748" width="10.42578125" style="1" bestFit="1" customWidth="1"/>
    <col min="9749" max="9982" width="9.140625" style="1"/>
    <col min="9983" max="9983" width="33.5703125" style="1" customWidth="1"/>
    <col min="9984" max="9984" width="14.5703125" style="1" customWidth="1"/>
    <col min="9985" max="9985" width="12.7109375" style="1" customWidth="1"/>
    <col min="9986" max="9986" width="13.5703125" style="1" customWidth="1"/>
    <col min="9987" max="9987" width="18.140625" style="1" customWidth="1"/>
    <col min="9988" max="9988" width="15.5703125" style="1" customWidth="1"/>
    <col min="9989" max="9989" width="14" style="1" customWidth="1"/>
    <col min="9990" max="9990" width="14.5703125" style="1" customWidth="1"/>
    <col min="9991" max="9991" width="18.5703125" style="1" customWidth="1"/>
    <col min="9992" max="9993" width="14.85546875" style="1" customWidth="1"/>
    <col min="9994" max="9994" width="15.42578125" style="1" customWidth="1"/>
    <col min="9995" max="9995" width="18.140625" style="1" customWidth="1"/>
    <col min="9996" max="9997" width="15.42578125" style="1" customWidth="1"/>
    <col min="9998" max="9998" width="15.140625" style="1" customWidth="1"/>
    <col min="9999" max="9999" width="0" style="1" hidden="1" customWidth="1"/>
    <col min="10000" max="10000" width="14.42578125" style="1" customWidth="1"/>
    <col min="10001" max="10001" width="14.140625" style="1" customWidth="1"/>
    <col min="10002" max="10002" width="16.28515625" style="1" customWidth="1"/>
    <col min="10003" max="10003" width="15.140625" style="1" customWidth="1"/>
    <col min="10004" max="10004" width="10.42578125" style="1" bestFit="1" customWidth="1"/>
    <col min="10005" max="10238" width="9.140625" style="1"/>
    <col min="10239" max="10239" width="33.5703125" style="1" customWidth="1"/>
    <col min="10240" max="10240" width="14.5703125" style="1" customWidth="1"/>
    <col min="10241" max="10241" width="12.7109375" style="1" customWidth="1"/>
    <col min="10242" max="10242" width="13.5703125" style="1" customWidth="1"/>
    <col min="10243" max="10243" width="18.140625" style="1" customWidth="1"/>
    <col min="10244" max="10244" width="15.5703125" style="1" customWidth="1"/>
    <col min="10245" max="10245" width="14" style="1" customWidth="1"/>
    <col min="10246" max="10246" width="14.5703125" style="1" customWidth="1"/>
    <col min="10247" max="10247" width="18.5703125" style="1" customWidth="1"/>
    <col min="10248" max="10249" width="14.85546875" style="1" customWidth="1"/>
    <col min="10250" max="10250" width="15.42578125" style="1" customWidth="1"/>
    <col min="10251" max="10251" width="18.140625" style="1" customWidth="1"/>
    <col min="10252" max="10253" width="15.42578125" style="1" customWidth="1"/>
    <col min="10254" max="10254" width="15.140625" style="1" customWidth="1"/>
    <col min="10255" max="10255" width="0" style="1" hidden="1" customWidth="1"/>
    <col min="10256" max="10256" width="14.42578125" style="1" customWidth="1"/>
    <col min="10257" max="10257" width="14.140625" style="1" customWidth="1"/>
    <col min="10258" max="10258" width="16.28515625" style="1" customWidth="1"/>
    <col min="10259" max="10259" width="15.140625" style="1" customWidth="1"/>
    <col min="10260" max="10260" width="10.42578125" style="1" bestFit="1" customWidth="1"/>
    <col min="10261" max="10494" width="9.140625" style="1"/>
    <col min="10495" max="10495" width="33.5703125" style="1" customWidth="1"/>
    <col min="10496" max="10496" width="14.5703125" style="1" customWidth="1"/>
    <col min="10497" max="10497" width="12.7109375" style="1" customWidth="1"/>
    <col min="10498" max="10498" width="13.5703125" style="1" customWidth="1"/>
    <col min="10499" max="10499" width="18.140625" style="1" customWidth="1"/>
    <col min="10500" max="10500" width="15.5703125" style="1" customWidth="1"/>
    <col min="10501" max="10501" width="14" style="1" customWidth="1"/>
    <col min="10502" max="10502" width="14.5703125" style="1" customWidth="1"/>
    <col min="10503" max="10503" width="18.5703125" style="1" customWidth="1"/>
    <col min="10504" max="10505" width="14.85546875" style="1" customWidth="1"/>
    <col min="10506" max="10506" width="15.42578125" style="1" customWidth="1"/>
    <col min="10507" max="10507" width="18.140625" style="1" customWidth="1"/>
    <col min="10508" max="10509" width="15.42578125" style="1" customWidth="1"/>
    <col min="10510" max="10510" width="15.140625" style="1" customWidth="1"/>
    <col min="10511" max="10511" width="0" style="1" hidden="1" customWidth="1"/>
    <col min="10512" max="10512" width="14.42578125" style="1" customWidth="1"/>
    <col min="10513" max="10513" width="14.140625" style="1" customWidth="1"/>
    <col min="10514" max="10514" width="16.28515625" style="1" customWidth="1"/>
    <col min="10515" max="10515" width="15.140625" style="1" customWidth="1"/>
    <col min="10516" max="10516" width="10.42578125" style="1" bestFit="1" customWidth="1"/>
    <col min="10517" max="10750" width="9.140625" style="1"/>
    <col min="10751" max="10751" width="33.5703125" style="1" customWidth="1"/>
    <col min="10752" max="10752" width="14.5703125" style="1" customWidth="1"/>
    <col min="10753" max="10753" width="12.7109375" style="1" customWidth="1"/>
    <col min="10754" max="10754" width="13.5703125" style="1" customWidth="1"/>
    <col min="10755" max="10755" width="18.140625" style="1" customWidth="1"/>
    <col min="10756" max="10756" width="15.5703125" style="1" customWidth="1"/>
    <col min="10757" max="10757" width="14" style="1" customWidth="1"/>
    <col min="10758" max="10758" width="14.5703125" style="1" customWidth="1"/>
    <col min="10759" max="10759" width="18.5703125" style="1" customWidth="1"/>
    <col min="10760" max="10761" width="14.85546875" style="1" customWidth="1"/>
    <col min="10762" max="10762" width="15.42578125" style="1" customWidth="1"/>
    <col min="10763" max="10763" width="18.140625" style="1" customWidth="1"/>
    <col min="10764" max="10765" width="15.42578125" style="1" customWidth="1"/>
    <col min="10766" max="10766" width="15.140625" style="1" customWidth="1"/>
    <col min="10767" max="10767" width="0" style="1" hidden="1" customWidth="1"/>
    <col min="10768" max="10768" width="14.42578125" style="1" customWidth="1"/>
    <col min="10769" max="10769" width="14.140625" style="1" customWidth="1"/>
    <col min="10770" max="10770" width="16.28515625" style="1" customWidth="1"/>
    <col min="10771" max="10771" width="15.140625" style="1" customWidth="1"/>
    <col min="10772" max="10772" width="10.42578125" style="1" bestFit="1" customWidth="1"/>
    <col min="10773" max="11006" width="9.140625" style="1"/>
    <col min="11007" max="11007" width="33.5703125" style="1" customWidth="1"/>
    <col min="11008" max="11008" width="14.5703125" style="1" customWidth="1"/>
    <col min="11009" max="11009" width="12.7109375" style="1" customWidth="1"/>
    <col min="11010" max="11010" width="13.5703125" style="1" customWidth="1"/>
    <col min="11011" max="11011" width="18.140625" style="1" customWidth="1"/>
    <col min="11012" max="11012" width="15.5703125" style="1" customWidth="1"/>
    <col min="11013" max="11013" width="14" style="1" customWidth="1"/>
    <col min="11014" max="11014" width="14.5703125" style="1" customWidth="1"/>
    <col min="11015" max="11015" width="18.5703125" style="1" customWidth="1"/>
    <col min="11016" max="11017" width="14.85546875" style="1" customWidth="1"/>
    <col min="11018" max="11018" width="15.42578125" style="1" customWidth="1"/>
    <col min="11019" max="11019" width="18.140625" style="1" customWidth="1"/>
    <col min="11020" max="11021" width="15.42578125" style="1" customWidth="1"/>
    <col min="11022" max="11022" width="15.140625" style="1" customWidth="1"/>
    <col min="11023" max="11023" width="0" style="1" hidden="1" customWidth="1"/>
    <col min="11024" max="11024" width="14.42578125" style="1" customWidth="1"/>
    <col min="11025" max="11025" width="14.140625" style="1" customWidth="1"/>
    <col min="11026" max="11026" width="16.28515625" style="1" customWidth="1"/>
    <col min="11027" max="11027" width="15.140625" style="1" customWidth="1"/>
    <col min="11028" max="11028" width="10.42578125" style="1" bestFit="1" customWidth="1"/>
    <col min="11029" max="11262" width="9.140625" style="1"/>
    <col min="11263" max="11263" width="33.5703125" style="1" customWidth="1"/>
    <col min="11264" max="11264" width="14.5703125" style="1" customWidth="1"/>
    <col min="11265" max="11265" width="12.7109375" style="1" customWidth="1"/>
    <col min="11266" max="11266" width="13.5703125" style="1" customWidth="1"/>
    <col min="11267" max="11267" width="18.140625" style="1" customWidth="1"/>
    <col min="11268" max="11268" width="15.5703125" style="1" customWidth="1"/>
    <col min="11269" max="11269" width="14" style="1" customWidth="1"/>
    <col min="11270" max="11270" width="14.5703125" style="1" customWidth="1"/>
    <col min="11271" max="11271" width="18.5703125" style="1" customWidth="1"/>
    <col min="11272" max="11273" width="14.85546875" style="1" customWidth="1"/>
    <col min="11274" max="11274" width="15.42578125" style="1" customWidth="1"/>
    <col min="11275" max="11275" width="18.140625" style="1" customWidth="1"/>
    <col min="11276" max="11277" width="15.42578125" style="1" customWidth="1"/>
    <col min="11278" max="11278" width="15.140625" style="1" customWidth="1"/>
    <col min="11279" max="11279" width="0" style="1" hidden="1" customWidth="1"/>
    <col min="11280" max="11280" width="14.42578125" style="1" customWidth="1"/>
    <col min="11281" max="11281" width="14.140625" style="1" customWidth="1"/>
    <col min="11282" max="11282" width="16.28515625" style="1" customWidth="1"/>
    <col min="11283" max="11283" width="15.140625" style="1" customWidth="1"/>
    <col min="11284" max="11284" width="10.42578125" style="1" bestFit="1" customWidth="1"/>
    <col min="11285" max="11518" width="9.140625" style="1"/>
    <col min="11519" max="11519" width="33.5703125" style="1" customWidth="1"/>
    <col min="11520" max="11520" width="14.5703125" style="1" customWidth="1"/>
    <col min="11521" max="11521" width="12.7109375" style="1" customWidth="1"/>
    <col min="11522" max="11522" width="13.5703125" style="1" customWidth="1"/>
    <col min="11523" max="11523" width="18.140625" style="1" customWidth="1"/>
    <col min="11524" max="11524" width="15.5703125" style="1" customWidth="1"/>
    <col min="11525" max="11525" width="14" style="1" customWidth="1"/>
    <col min="11526" max="11526" width="14.5703125" style="1" customWidth="1"/>
    <col min="11527" max="11527" width="18.5703125" style="1" customWidth="1"/>
    <col min="11528" max="11529" width="14.85546875" style="1" customWidth="1"/>
    <col min="11530" max="11530" width="15.42578125" style="1" customWidth="1"/>
    <col min="11531" max="11531" width="18.140625" style="1" customWidth="1"/>
    <col min="11532" max="11533" width="15.42578125" style="1" customWidth="1"/>
    <col min="11534" max="11534" width="15.140625" style="1" customWidth="1"/>
    <col min="11535" max="11535" width="0" style="1" hidden="1" customWidth="1"/>
    <col min="11536" max="11536" width="14.42578125" style="1" customWidth="1"/>
    <col min="11537" max="11537" width="14.140625" style="1" customWidth="1"/>
    <col min="11538" max="11538" width="16.28515625" style="1" customWidth="1"/>
    <col min="11539" max="11539" width="15.140625" style="1" customWidth="1"/>
    <col min="11540" max="11540" width="10.42578125" style="1" bestFit="1" customWidth="1"/>
    <col min="11541" max="11774" width="9.140625" style="1"/>
    <col min="11775" max="11775" width="33.5703125" style="1" customWidth="1"/>
    <col min="11776" max="11776" width="14.5703125" style="1" customWidth="1"/>
    <col min="11777" max="11777" width="12.7109375" style="1" customWidth="1"/>
    <col min="11778" max="11778" width="13.5703125" style="1" customWidth="1"/>
    <col min="11779" max="11779" width="18.140625" style="1" customWidth="1"/>
    <col min="11780" max="11780" width="15.5703125" style="1" customWidth="1"/>
    <col min="11781" max="11781" width="14" style="1" customWidth="1"/>
    <col min="11782" max="11782" width="14.5703125" style="1" customWidth="1"/>
    <col min="11783" max="11783" width="18.5703125" style="1" customWidth="1"/>
    <col min="11784" max="11785" width="14.85546875" style="1" customWidth="1"/>
    <col min="11786" max="11786" width="15.42578125" style="1" customWidth="1"/>
    <col min="11787" max="11787" width="18.140625" style="1" customWidth="1"/>
    <col min="11788" max="11789" width="15.42578125" style="1" customWidth="1"/>
    <col min="11790" max="11790" width="15.140625" style="1" customWidth="1"/>
    <col min="11791" max="11791" width="0" style="1" hidden="1" customWidth="1"/>
    <col min="11792" max="11792" width="14.42578125" style="1" customWidth="1"/>
    <col min="11793" max="11793" width="14.140625" style="1" customWidth="1"/>
    <col min="11794" max="11794" width="16.28515625" style="1" customWidth="1"/>
    <col min="11795" max="11795" width="15.140625" style="1" customWidth="1"/>
    <col min="11796" max="11796" width="10.42578125" style="1" bestFit="1" customWidth="1"/>
    <col min="11797" max="12030" width="9.140625" style="1"/>
    <col min="12031" max="12031" width="33.5703125" style="1" customWidth="1"/>
    <col min="12032" max="12032" width="14.5703125" style="1" customWidth="1"/>
    <col min="12033" max="12033" width="12.7109375" style="1" customWidth="1"/>
    <col min="12034" max="12034" width="13.5703125" style="1" customWidth="1"/>
    <col min="12035" max="12035" width="18.140625" style="1" customWidth="1"/>
    <col min="12036" max="12036" width="15.5703125" style="1" customWidth="1"/>
    <col min="12037" max="12037" width="14" style="1" customWidth="1"/>
    <col min="12038" max="12038" width="14.5703125" style="1" customWidth="1"/>
    <col min="12039" max="12039" width="18.5703125" style="1" customWidth="1"/>
    <col min="12040" max="12041" width="14.85546875" style="1" customWidth="1"/>
    <col min="12042" max="12042" width="15.42578125" style="1" customWidth="1"/>
    <col min="12043" max="12043" width="18.140625" style="1" customWidth="1"/>
    <col min="12044" max="12045" width="15.42578125" style="1" customWidth="1"/>
    <col min="12046" max="12046" width="15.140625" style="1" customWidth="1"/>
    <col min="12047" max="12047" width="0" style="1" hidden="1" customWidth="1"/>
    <col min="12048" max="12048" width="14.42578125" style="1" customWidth="1"/>
    <col min="12049" max="12049" width="14.140625" style="1" customWidth="1"/>
    <col min="12050" max="12050" width="16.28515625" style="1" customWidth="1"/>
    <col min="12051" max="12051" width="15.140625" style="1" customWidth="1"/>
    <col min="12052" max="12052" width="10.42578125" style="1" bestFit="1" customWidth="1"/>
    <col min="12053" max="12286" width="9.140625" style="1"/>
    <col min="12287" max="12287" width="33.5703125" style="1" customWidth="1"/>
    <col min="12288" max="12288" width="14.5703125" style="1" customWidth="1"/>
    <col min="12289" max="12289" width="12.7109375" style="1" customWidth="1"/>
    <col min="12290" max="12290" width="13.5703125" style="1" customWidth="1"/>
    <col min="12291" max="12291" width="18.140625" style="1" customWidth="1"/>
    <col min="12292" max="12292" width="15.5703125" style="1" customWidth="1"/>
    <col min="12293" max="12293" width="14" style="1" customWidth="1"/>
    <col min="12294" max="12294" width="14.5703125" style="1" customWidth="1"/>
    <col min="12295" max="12295" width="18.5703125" style="1" customWidth="1"/>
    <col min="12296" max="12297" width="14.85546875" style="1" customWidth="1"/>
    <col min="12298" max="12298" width="15.42578125" style="1" customWidth="1"/>
    <col min="12299" max="12299" width="18.140625" style="1" customWidth="1"/>
    <col min="12300" max="12301" width="15.42578125" style="1" customWidth="1"/>
    <col min="12302" max="12302" width="15.140625" style="1" customWidth="1"/>
    <col min="12303" max="12303" width="0" style="1" hidden="1" customWidth="1"/>
    <col min="12304" max="12304" width="14.42578125" style="1" customWidth="1"/>
    <col min="12305" max="12305" width="14.140625" style="1" customWidth="1"/>
    <col min="12306" max="12306" width="16.28515625" style="1" customWidth="1"/>
    <col min="12307" max="12307" width="15.140625" style="1" customWidth="1"/>
    <col min="12308" max="12308" width="10.42578125" style="1" bestFit="1" customWidth="1"/>
    <col min="12309" max="12542" width="9.140625" style="1"/>
    <col min="12543" max="12543" width="33.5703125" style="1" customWidth="1"/>
    <col min="12544" max="12544" width="14.5703125" style="1" customWidth="1"/>
    <col min="12545" max="12545" width="12.7109375" style="1" customWidth="1"/>
    <col min="12546" max="12546" width="13.5703125" style="1" customWidth="1"/>
    <col min="12547" max="12547" width="18.140625" style="1" customWidth="1"/>
    <col min="12548" max="12548" width="15.5703125" style="1" customWidth="1"/>
    <col min="12549" max="12549" width="14" style="1" customWidth="1"/>
    <col min="12550" max="12550" width="14.5703125" style="1" customWidth="1"/>
    <col min="12551" max="12551" width="18.5703125" style="1" customWidth="1"/>
    <col min="12552" max="12553" width="14.85546875" style="1" customWidth="1"/>
    <col min="12554" max="12554" width="15.42578125" style="1" customWidth="1"/>
    <col min="12555" max="12555" width="18.140625" style="1" customWidth="1"/>
    <col min="12556" max="12557" width="15.42578125" style="1" customWidth="1"/>
    <col min="12558" max="12558" width="15.140625" style="1" customWidth="1"/>
    <col min="12559" max="12559" width="0" style="1" hidden="1" customWidth="1"/>
    <col min="12560" max="12560" width="14.42578125" style="1" customWidth="1"/>
    <col min="12561" max="12561" width="14.140625" style="1" customWidth="1"/>
    <col min="12562" max="12562" width="16.28515625" style="1" customWidth="1"/>
    <col min="12563" max="12563" width="15.140625" style="1" customWidth="1"/>
    <col min="12564" max="12564" width="10.42578125" style="1" bestFit="1" customWidth="1"/>
    <col min="12565" max="12798" width="9.140625" style="1"/>
    <col min="12799" max="12799" width="33.5703125" style="1" customWidth="1"/>
    <col min="12800" max="12800" width="14.5703125" style="1" customWidth="1"/>
    <col min="12801" max="12801" width="12.7109375" style="1" customWidth="1"/>
    <col min="12802" max="12802" width="13.5703125" style="1" customWidth="1"/>
    <col min="12803" max="12803" width="18.140625" style="1" customWidth="1"/>
    <col min="12804" max="12804" width="15.5703125" style="1" customWidth="1"/>
    <col min="12805" max="12805" width="14" style="1" customWidth="1"/>
    <col min="12806" max="12806" width="14.5703125" style="1" customWidth="1"/>
    <col min="12807" max="12807" width="18.5703125" style="1" customWidth="1"/>
    <col min="12808" max="12809" width="14.85546875" style="1" customWidth="1"/>
    <col min="12810" max="12810" width="15.42578125" style="1" customWidth="1"/>
    <col min="12811" max="12811" width="18.140625" style="1" customWidth="1"/>
    <col min="12812" max="12813" width="15.42578125" style="1" customWidth="1"/>
    <col min="12814" max="12814" width="15.140625" style="1" customWidth="1"/>
    <col min="12815" max="12815" width="0" style="1" hidden="1" customWidth="1"/>
    <col min="12816" max="12816" width="14.42578125" style="1" customWidth="1"/>
    <col min="12817" max="12817" width="14.140625" style="1" customWidth="1"/>
    <col min="12818" max="12818" width="16.28515625" style="1" customWidth="1"/>
    <col min="12819" max="12819" width="15.140625" style="1" customWidth="1"/>
    <col min="12820" max="12820" width="10.42578125" style="1" bestFit="1" customWidth="1"/>
    <col min="12821" max="13054" width="9.140625" style="1"/>
    <col min="13055" max="13055" width="33.5703125" style="1" customWidth="1"/>
    <col min="13056" max="13056" width="14.5703125" style="1" customWidth="1"/>
    <col min="13057" max="13057" width="12.7109375" style="1" customWidth="1"/>
    <col min="13058" max="13058" width="13.5703125" style="1" customWidth="1"/>
    <col min="13059" max="13059" width="18.140625" style="1" customWidth="1"/>
    <col min="13060" max="13060" width="15.5703125" style="1" customWidth="1"/>
    <col min="13061" max="13061" width="14" style="1" customWidth="1"/>
    <col min="13062" max="13062" width="14.5703125" style="1" customWidth="1"/>
    <col min="13063" max="13063" width="18.5703125" style="1" customWidth="1"/>
    <col min="13064" max="13065" width="14.85546875" style="1" customWidth="1"/>
    <col min="13066" max="13066" width="15.42578125" style="1" customWidth="1"/>
    <col min="13067" max="13067" width="18.140625" style="1" customWidth="1"/>
    <col min="13068" max="13069" width="15.42578125" style="1" customWidth="1"/>
    <col min="13070" max="13070" width="15.140625" style="1" customWidth="1"/>
    <col min="13071" max="13071" width="0" style="1" hidden="1" customWidth="1"/>
    <col min="13072" max="13072" width="14.42578125" style="1" customWidth="1"/>
    <col min="13073" max="13073" width="14.140625" style="1" customWidth="1"/>
    <col min="13074" max="13074" width="16.28515625" style="1" customWidth="1"/>
    <col min="13075" max="13075" width="15.140625" style="1" customWidth="1"/>
    <col min="13076" max="13076" width="10.42578125" style="1" bestFit="1" customWidth="1"/>
    <col min="13077" max="13310" width="9.140625" style="1"/>
    <col min="13311" max="13311" width="33.5703125" style="1" customWidth="1"/>
    <col min="13312" max="13312" width="14.5703125" style="1" customWidth="1"/>
    <col min="13313" max="13313" width="12.7109375" style="1" customWidth="1"/>
    <col min="13314" max="13314" width="13.5703125" style="1" customWidth="1"/>
    <col min="13315" max="13315" width="18.140625" style="1" customWidth="1"/>
    <col min="13316" max="13316" width="15.5703125" style="1" customWidth="1"/>
    <col min="13317" max="13317" width="14" style="1" customWidth="1"/>
    <col min="13318" max="13318" width="14.5703125" style="1" customWidth="1"/>
    <col min="13319" max="13319" width="18.5703125" style="1" customWidth="1"/>
    <col min="13320" max="13321" width="14.85546875" style="1" customWidth="1"/>
    <col min="13322" max="13322" width="15.42578125" style="1" customWidth="1"/>
    <col min="13323" max="13323" width="18.140625" style="1" customWidth="1"/>
    <col min="13324" max="13325" width="15.42578125" style="1" customWidth="1"/>
    <col min="13326" max="13326" width="15.140625" style="1" customWidth="1"/>
    <col min="13327" max="13327" width="0" style="1" hidden="1" customWidth="1"/>
    <col min="13328" max="13328" width="14.42578125" style="1" customWidth="1"/>
    <col min="13329" max="13329" width="14.140625" style="1" customWidth="1"/>
    <col min="13330" max="13330" width="16.28515625" style="1" customWidth="1"/>
    <col min="13331" max="13331" width="15.140625" style="1" customWidth="1"/>
    <col min="13332" max="13332" width="10.42578125" style="1" bestFit="1" customWidth="1"/>
    <col min="13333" max="13566" width="9.140625" style="1"/>
    <col min="13567" max="13567" width="33.5703125" style="1" customWidth="1"/>
    <col min="13568" max="13568" width="14.5703125" style="1" customWidth="1"/>
    <col min="13569" max="13569" width="12.7109375" style="1" customWidth="1"/>
    <col min="13570" max="13570" width="13.5703125" style="1" customWidth="1"/>
    <col min="13571" max="13571" width="18.140625" style="1" customWidth="1"/>
    <col min="13572" max="13572" width="15.5703125" style="1" customWidth="1"/>
    <col min="13573" max="13573" width="14" style="1" customWidth="1"/>
    <col min="13574" max="13574" width="14.5703125" style="1" customWidth="1"/>
    <col min="13575" max="13575" width="18.5703125" style="1" customWidth="1"/>
    <col min="13576" max="13577" width="14.85546875" style="1" customWidth="1"/>
    <col min="13578" max="13578" width="15.42578125" style="1" customWidth="1"/>
    <col min="13579" max="13579" width="18.140625" style="1" customWidth="1"/>
    <col min="13580" max="13581" width="15.42578125" style="1" customWidth="1"/>
    <col min="13582" max="13582" width="15.140625" style="1" customWidth="1"/>
    <col min="13583" max="13583" width="0" style="1" hidden="1" customWidth="1"/>
    <col min="13584" max="13584" width="14.42578125" style="1" customWidth="1"/>
    <col min="13585" max="13585" width="14.140625" style="1" customWidth="1"/>
    <col min="13586" max="13586" width="16.28515625" style="1" customWidth="1"/>
    <col min="13587" max="13587" width="15.140625" style="1" customWidth="1"/>
    <col min="13588" max="13588" width="10.42578125" style="1" bestFit="1" customWidth="1"/>
    <col min="13589" max="13822" width="9.140625" style="1"/>
    <col min="13823" max="13823" width="33.5703125" style="1" customWidth="1"/>
    <col min="13824" max="13824" width="14.5703125" style="1" customWidth="1"/>
    <col min="13825" max="13825" width="12.7109375" style="1" customWidth="1"/>
    <col min="13826" max="13826" width="13.5703125" style="1" customWidth="1"/>
    <col min="13827" max="13827" width="18.140625" style="1" customWidth="1"/>
    <col min="13828" max="13828" width="15.5703125" style="1" customWidth="1"/>
    <col min="13829" max="13829" width="14" style="1" customWidth="1"/>
    <col min="13830" max="13830" width="14.5703125" style="1" customWidth="1"/>
    <col min="13831" max="13831" width="18.5703125" style="1" customWidth="1"/>
    <col min="13832" max="13833" width="14.85546875" style="1" customWidth="1"/>
    <col min="13834" max="13834" width="15.42578125" style="1" customWidth="1"/>
    <col min="13835" max="13835" width="18.140625" style="1" customWidth="1"/>
    <col min="13836" max="13837" width="15.42578125" style="1" customWidth="1"/>
    <col min="13838" max="13838" width="15.140625" style="1" customWidth="1"/>
    <col min="13839" max="13839" width="0" style="1" hidden="1" customWidth="1"/>
    <col min="13840" max="13840" width="14.42578125" style="1" customWidth="1"/>
    <col min="13841" max="13841" width="14.140625" style="1" customWidth="1"/>
    <col min="13842" max="13842" width="16.28515625" style="1" customWidth="1"/>
    <col min="13843" max="13843" width="15.140625" style="1" customWidth="1"/>
    <col min="13844" max="13844" width="10.42578125" style="1" bestFit="1" customWidth="1"/>
    <col min="13845" max="14078" width="9.140625" style="1"/>
    <col min="14079" max="14079" width="33.5703125" style="1" customWidth="1"/>
    <col min="14080" max="14080" width="14.5703125" style="1" customWidth="1"/>
    <col min="14081" max="14081" width="12.7109375" style="1" customWidth="1"/>
    <col min="14082" max="14082" width="13.5703125" style="1" customWidth="1"/>
    <col min="14083" max="14083" width="18.140625" style="1" customWidth="1"/>
    <col min="14084" max="14084" width="15.5703125" style="1" customWidth="1"/>
    <col min="14085" max="14085" width="14" style="1" customWidth="1"/>
    <col min="14086" max="14086" width="14.5703125" style="1" customWidth="1"/>
    <col min="14087" max="14087" width="18.5703125" style="1" customWidth="1"/>
    <col min="14088" max="14089" width="14.85546875" style="1" customWidth="1"/>
    <col min="14090" max="14090" width="15.42578125" style="1" customWidth="1"/>
    <col min="14091" max="14091" width="18.140625" style="1" customWidth="1"/>
    <col min="14092" max="14093" width="15.42578125" style="1" customWidth="1"/>
    <col min="14094" max="14094" width="15.140625" style="1" customWidth="1"/>
    <col min="14095" max="14095" width="0" style="1" hidden="1" customWidth="1"/>
    <col min="14096" max="14096" width="14.42578125" style="1" customWidth="1"/>
    <col min="14097" max="14097" width="14.140625" style="1" customWidth="1"/>
    <col min="14098" max="14098" width="16.28515625" style="1" customWidth="1"/>
    <col min="14099" max="14099" width="15.140625" style="1" customWidth="1"/>
    <col min="14100" max="14100" width="10.42578125" style="1" bestFit="1" customWidth="1"/>
    <col min="14101" max="14334" width="9.140625" style="1"/>
    <col min="14335" max="14335" width="33.5703125" style="1" customWidth="1"/>
    <col min="14336" max="14336" width="14.5703125" style="1" customWidth="1"/>
    <col min="14337" max="14337" width="12.7109375" style="1" customWidth="1"/>
    <col min="14338" max="14338" width="13.5703125" style="1" customWidth="1"/>
    <col min="14339" max="14339" width="18.140625" style="1" customWidth="1"/>
    <col min="14340" max="14340" width="15.5703125" style="1" customWidth="1"/>
    <col min="14341" max="14341" width="14" style="1" customWidth="1"/>
    <col min="14342" max="14342" width="14.5703125" style="1" customWidth="1"/>
    <col min="14343" max="14343" width="18.5703125" style="1" customWidth="1"/>
    <col min="14344" max="14345" width="14.85546875" style="1" customWidth="1"/>
    <col min="14346" max="14346" width="15.42578125" style="1" customWidth="1"/>
    <col min="14347" max="14347" width="18.140625" style="1" customWidth="1"/>
    <col min="14348" max="14349" width="15.42578125" style="1" customWidth="1"/>
    <col min="14350" max="14350" width="15.140625" style="1" customWidth="1"/>
    <col min="14351" max="14351" width="0" style="1" hidden="1" customWidth="1"/>
    <col min="14352" max="14352" width="14.42578125" style="1" customWidth="1"/>
    <col min="14353" max="14353" width="14.140625" style="1" customWidth="1"/>
    <col min="14354" max="14354" width="16.28515625" style="1" customWidth="1"/>
    <col min="14355" max="14355" width="15.140625" style="1" customWidth="1"/>
    <col min="14356" max="14356" width="10.42578125" style="1" bestFit="1" customWidth="1"/>
    <col min="14357" max="14590" width="9.140625" style="1"/>
    <col min="14591" max="14591" width="33.5703125" style="1" customWidth="1"/>
    <col min="14592" max="14592" width="14.5703125" style="1" customWidth="1"/>
    <col min="14593" max="14593" width="12.7109375" style="1" customWidth="1"/>
    <col min="14594" max="14594" width="13.5703125" style="1" customWidth="1"/>
    <col min="14595" max="14595" width="18.140625" style="1" customWidth="1"/>
    <col min="14596" max="14596" width="15.5703125" style="1" customWidth="1"/>
    <col min="14597" max="14597" width="14" style="1" customWidth="1"/>
    <col min="14598" max="14598" width="14.5703125" style="1" customWidth="1"/>
    <col min="14599" max="14599" width="18.5703125" style="1" customWidth="1"/>
    <col min="14600" max="14601" width="14.85546875" style="1" customWidth="1"/>
    <col min="14602" max="14602" width="15.42578125" style="1" customWidth="1"/>
    <col min="14603" max="14603" width="18.140625" style="1" customWidth="1"/>
    <col min="14604" max="14605" width="15.42578125" style="1" customWidth="1"/>
    <col min="14606" max="14606" width="15.140625" style="1" customWidth="1"/>
    <col min="14607" max="14607" width="0" style="1" hidden="1" customWidth="1"/>
    <col min="14608" max="14608" width="14.42578125" style="1" customWidth="1"/>
    <col min="14609" max="14609" width="14.140625" style="1" customWidth="1"/>
    <col min="14610" max="14610" width="16.28515625" style="1" customWidth="1"/>
    <col min="14611" max="14611" width="15.140625" style="1" customWidth="1"/>
    <col min="14612" max="14612" width="10.42578125" style="1" bestFit="1" customWidth="1"/>
    <col min="14613" max="14846" width="9.140625" style="1"/>
    <col min="14847" max="14847" width="33.5703125" style="1" customWidth="1"/>
    <col min="14848" max="14848" width="14.5703125" style="1" customWidth="1"/>
    <col min="14849" max="14849" width="12.7109375" style="1" customWidth="1"/>
    <col min="14850" max="14850" width="13.5703125" style="1" customWidth="1"/>
    <col min="14851" max="14851" width="18.140625" style="1" customWidth="1"/>
    <col min="14852" max="14852" width="15.5703125" style="1" customWidth="1"/>
    <col min="14853" max="14853" width="14" style="1" customWidth="1"/>
    <col min="14854" max="14854" width="14.5703125" style="1" customWidth="1"/>
    <col min="14855" max="14855" width="18.5703125" style="1" customWidth="1"/>
    <col min="14856" max="14857" width="14.85546875" style="1" customWidth="1"/>
    <col min="14858" max="14858" width="15.42578125" style="1" customWidth="1"/>
    <col min="14859" max="14859" width="18.140625" style="1" customWidth="1"/>
    <col min="14860" max="14861" width="15.42578125" style="1" customWidth="1"/>
    <col min="14862" max="14862" width="15.140625" style="1" customWidth="1"/>
    <col min="14863" max="14863" width="0" style="1" hidden="1" customWidth="1"/>
    <col min="14864" max="14864" width="14.42578125" style="1" customWidth="1"/>
    <col min="14865" max="14865" width="14.140625" style="1" customWidth="1"/>
    <col min="14866" max="14866" width="16.28515625" style="1" customWidth="1"/>
    <col min="14867" max="14867" width="15.140625" style="1" customWidth="1"/>
    <col min="14868" max="14868" width="10.42578125" style="1" bestFit="1" customWidth="1"/>
    <col min="14869" max="15102" width="9.140625" style="1"/>
    <col min="15103" max="15103" width="33.5703125" style="1" customWidth="1"/>
    <col min="15104" max="15104" width="14.5703125" style="1" customWidth="1"/>
    <col min="15105" max="15105" width="12.7109375" style="1" customWidth="1"/>
    <col min="15106" max="15106" width="13.5703125" style="1" customWidth="1"/>
    <col min="15107" max="15107" width="18.140625" style="1" customWidth="1"/>
    <col min="15108" max="15108" width="15.5703125" style="1" customWidth="1"/>
    <col min="15109" max="15109" width="14" style="1" customWidth="1"/>
    <col min="15110" max="15110" width="14.5703125" style="1" customWidth="1"/>
    <col min="15111" max="15111" width="18.5703125" style="1" customWidth="1"/>
    <col min="15112" max="15113" width="14.85546875" style="1" customWidth="1"/>
    <col min="15114" max="15114" width="15.42578125" style="1" customWidth="1"/>
    <col min="15115" max="15115" width="18.140625" style="1" customWidth="1"/>
    <col min="15116" max="15117" width="15.42578125" style="1" customWidth="1"/>
    <col min="15118" max="15118" width="15.140625" style="1" customWidth="1"/>
    <col min="15119" max="15119" width="0" style="1" hidden="1" customWidth="1"/>
    <col min="15120" max="15120" width="14.42578125" style="1" customWidth="1"/>
    <col min="15121" max="15121" width="14.140625" style="1" customWidth="1"/>
    <col min="15122" max="15122" width="16.28515625" style="1" customWidth="1"/>
    <col min="15123" max="15123" width="15.140625" style="1" customWidth="1"/>
    <col min="15124" max="15124" width="10.42578125" style="1" bestFit="1" customWidth="1"/>
    <col min="15125" max="15358" width="9.140625" style="1"/>
    <col min="15359" max="15359" width="33.5703125" style="1" customWidth="1"/>
    <col min="15360" max="15360" width="14.5703125" style="1" customWidth="1"/>
    <col min="15361" max="15361" width="12.7109375" style="1" customWidth="1"/>
    <col min="15362" max="15362" width="13.5703125" style="1" customWidth="1"/>
    <col min="15363" max="15363" width="18.140625" style="1" customWidth="1"/>
    <col min="15364" max="15364" width="15.5703125" style="1" customWidth="1"/>
    <col min="15365" max="15365" width="14" style="1" customWidth="1"/>
    <col min="15366" max="15366" width="14.5703125" style="1" customWidth="1"/>
    <col min="15367" max="15367" width="18.5703125" style="1" customWidth="1"/>
    <col min="15368" max="15369" width="14.85546875" style="1" customWidth="1"/>
    <col min="15370" max="15370" width="15.42578125" style="1" customWidth="1"/>
    <col min="15371" max="15371" width="18.140625" style="1" customWidth="1"/>
    <col min="15372" max="15373" width="15.42578125" style="1" customWidth="1"/>
    <col min="15374" max="15374" width="15.140625" style="1" customWidth="1"/>
    <col min="15375" max="15375" width="0" style="1" hidden="1" customWidth="1"/>
    <col min="15376" max="15376" width="14.42578125" style="1" customWidth="1"/>
    <col min="15377" max="15377" width="14.140625" style="1" customWidth="1"/>
    <col min="15378" max="15378" width="16.28515625" style="1" customWidth="1"/>
    <col min="15379" max="15379" width="15.140625" style="1" customWidth="1"/>
    <col min="15380" max="15380" width="10.42578125" style="1" bestFit="1" customWidth="1"/>
    <col min="15381" max="15614" width="9.140625" style="1"/>
    <col min="15615" max="15615" width="33.5703125" style="1" customWidth="1"/>
    <col min="15616" max="15616" width="14.5703125" style="1" customWidth="1"/>
    <col min="15617" max="15617" width="12.7109375" style="1" customWidth="1"/>
    <col min="15618" max="15618" width="13.5703125" style="1" customWidth="1"/>
    <col min="15619" max="15619" width="18.140625" style="1" customWidth="1"/>
    <col min="15620" max="15620" width="15.5703125" style="1" customWidth="1"/>
    <col min="15621" max="15621" width="14" style="1" customWidth="1"/>
    <col min="15622" max="15622" width="14.5703125" style="1" customWidth="1"/>
    <col min="15623" max="15623" width="18.5703125" style="1" customWidth="1"/>
    <col min="15624" max="15625" width="14.85546875" style="1" customWidth="1"/>
    <col min="15626" max="15626" width="15.42578125" style="1" customWidth="1"/>
    <col min="15627" max="15627" width="18.140625" style="1" customWidth="1"/>
    <col min="15628" max="15629" width="15.42578125" style="1" customWidth="1"/>
    <col min="15630" max="15630" width="15.140625" style="1" customWidth="1"/>
    <col min="15631" max="15631" width="0" style="1" hidden="1" customWidth="1"/>
    <col min="15632" max="15632" width="14.42578125" style="1" customWidth="1"/>
    <col min="15633" max="15633" width="14.140625" style="1" customWidth="1"/>
    <col min="15634" max="15634" width="16.28515625" style="1" customWidth="1"/>
    <col min="15635" max="15635" width="15.140625" style="1" customWidth="1"/>
    <col min="15636" max="15636" width="10.42578125" style="1" bestFit="1" customWidth="1"/>
    <col min="15637" max="15870" width="9.140625" style="1"/>
    <col min="15871" max="15871" width="33.5703125" style="1" customWidth="1"/>
    <col min="15872" max="15872" width="14.5703125" style="1" customWidth="1"/>
    <col min="15873" max="15873" width="12.7109375" style="1" customWidth="1"/>
    <col min="15874" max="15874" width="13.5703125" style="1" customWidth="1"/>
    <col min="15875" max="15875" width="18.140625" style="1" customWidth="1"/>
    <col min="15876" max="15876" width="15.5703125" style="1" customWidth="1"/>
    <col min="15877" max="15877" width="14" style="1" customWidth="1"/>
    <col min="15878" max="15878" width="14.5703125" style="1" customWidth="1"/>
    <col min="15879" max="15879" width="18.5703125" style="1" customWidth="1"/>
    <col min="15880" max="15881" width="14.85546875" style="1" customWidth="1"/>
    <col min="15882" max="15882" width="15.42578125" style="1" customWidth="1"/>
    <col min="15883" max="15883" width="18.140625" style="1" customWidth="1"/>
    <col min="15884" max="15885" width="15.42578125" style="1" customWidth="1"/>
    <col min="15886" max="15886" width="15.140625" style="1" customWidth="1"/>
    <col min="15887" max="15887" width="0" style="1" hidden="1" customWidth="1"/>
    <col min="15888" max="15888" width="14.42578125" style="1" customWidth="1"/>
    <col min="15889" max="15889" width="14.140625" style="1" customWidth="1"/>
    <col min="15890" max="15890" width="16.28515625" style="1" customWidth="1"/>
    <col min="15891" max="15891" width="15.140625" style="1" customWidth="1"/>
    <col min="15892" max="15892" width="10.42578125" style="1" bestFit="1" customWidth="1"/>
    <col min="15893" max="16126" width="9.140625" style="1"/>
    <col min="16127" max="16127" width="33.5703125" style="1" customWidth="1"/>
    <col min="16128" max="16128" width="14.5703125" style="1" customWidth="1"/>
    <col min="16129" max="16129" width="12.7109375" style="1" customWidth="1"/>
    <col min="16130" max="16130" width="13.5703125" style="1" customWidth="1"/>
    <col min="16131" max="16131" width="18.140625" style="1" customWidth="1"/>
    <col min="16132" max="16132" width="15.5703125" style="1" customWidth="1"/>
    <col min="16133" max="16133" width="14" style="1" customWidth="1"/>
    <col min="16134" max="16134" width="14.5703125" style="1" customWidth="1"/>
    <col min="16135" max="16135" width="18.5703125" style="1" customWidth="1"/>
    <col min="16136" max="16137" width="14.85546875" style="1" customWidth="1"/>
    <col min="16138" max="16138" width="15.42578125" style="1" customWidth="1"/>
    <col min="16139" max="16139" width="18.140625" style="1" customWidth="1"/>
    <col min="16140" max="16141" width="15.42578125" style="1" customWidth="1"/>
    <col min="16142" max="16142" width="15.140625" style="1" customWidth="1"/>
    <col min="16143" max="16143" width="0" style="1" hidden="1" customWidth="1"/>
    <col min="16144" max="16144" width="14.42578125" style="1" customWidth="1"/>
    <col min="16145" max="16145" width="14.140625" style="1" customWidth="1"/>
    <col min="16146" max="16146" width="16.28515625" style="1" customWidth="1"/>
    <col min="16147" max="16147" width="15.140625" style="1" customWidth="1"/>
    <col min="16148" max="16148" width="10.42578125" style="1" bestFit="1" customWidth="1"/>
    <col min="16149" max="16384" width="9.140625" style="1"/>
  </cols>
  <sheetData>
    <row r="1" spans="1:19" ht="15" x14ac:dyDescent="0.25">
      <c r="A1" s="4" t="s">
        <v>0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8.75" x14ac:dyDescent="0.3">
      <c r="A2" s="4" t="s">
        <v>48</v>
      </c>
      <c r="B2" s="4"/>
      <c r="C2" s="4"/>
      <c r="D2" s="4"/>
      <c r="G2" s="5"/>
      <c r="H2" s="5"/>
      <c r="I2" s="5"/>
      <c r="J2" s="6"/>
      <c r="K2" s="7"/>
      <c r="L2" s="7"/>
      <c r="M2" s="7"/>
      <c r="N2" s="7"/>
      <c r="O2" s="7"/>
      <c r="P2" s="5"/>
      <c r="Q2" s="5"/>
      <c r="R2" s="5"/>
      <c r="S2" s="5"/>
    </row>
    <row r="3" spans="1:19" ht="18.75" x14ac:dyDescent="0.3">
      <c r="A3" s="4" t="s">
        <v>49</v>
      </c>
      <c r="B3" s="4" t="s">
        <v>50</v>
      </c>
      <c r="C3" s="4"/>
      <c r="D3" s="4"/>
      <c r="G3" s="5"/>
      <c r="H3" s="5"/>
      <c r="I3" s="5"/>
      <c r="J3" s="6"/>
      <c r="K3" s="8"/>
      <c r="L3" s="8"/>
      <c r="M3" s="8"/>
      <c r="N3" s="8"/>
      <c r="O3" s="8"/>
      <c r="P3" s="9"/>
      <c r="Q3" s="10"/>
      <c r="R3" s="11" t="s">
        <v>1</v>
      </c>
    </row>
    <row r="4" spans="1:19" ht="12.75" customHeight="1" x14ac:dyDescent="0.2">
      <c r="G4" s="5"/>
      <c r="H4" s="5"/>
      <c r="I4" s="5"/>
      <c r="J4" s="5"/>
      <c r="K4" s="8"/>
      <c r="L4" s="8"/>
      <c r="M4" s="8"/>
      <c r="N4" s="8"/>
      <c r="O4" s="8"/>
      <c r="P4" s="9"/>
      <c r="Q4" s="10"/>
      <c r="R4" s="11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Q5" s="5" t="s">
        <v>2</v>
      </c>
      <c r="R5" s="12" t="s">
        <v>3</v>
      </c>
    </row>
    <row r="6" spans="1:19" ht="18.75" x14ac:dyDescent="0.3">
      <c r="A6" s="78" t="s">
        <v>51</v>
      </c>
      <c r="B6" s="78"/>
      <c r="C6" s="78"/>
      <c r="D6" s="78"/>
      <c r="E6" s="78"/>
      <c r="F6" s="78"/>
      <c r="G6" s="78"/>
      <c r="H6" s="78"/>
      <c r="I6" s="79"/>
      <c r="J6" s="13"/>
      <c r="K6" s="3"/>
      <c r="L6" s="3"/>
      <c r="M6" s="3"/>
      <c r="N6" s="3"/>
      <c r="O6" s="3"/>
      <c r="P6" s="3"/>
      <c r="Q6" s="14" t="s">
        <v>4</v>
      </c>
      <c r="R6" s="15"/>
    </row>
    <row r="7" spans="1:19" x14ac:dyDescent="0.2">
      <c r="A7" s="80" t="s">
        <v>52</v>
      </c>
      <c r="B7" s="80"/>
      <c r="C7" s="80"/>
      <c r="D7" s="80"/>
      <c r="E7" s="80"/>
      <c r="F7" s="80"/>
      <c r="G7" s="80"/>
      <c r="H7" s="80"/>
      <c r="I7" s="14"/>
      <c r="J7" s="14"/>
      <c r="K7" s="14"/>
      <c r="L7" s="14"/>
      <c r="M7" s="14"/>
      <c r="N7" s="14"/>
      <c r="O7" s="14"/>
      <c r="P7" s="14"/>
      <c r="Q7" s="14"/>
      <c r="R7" s="14"/>
      <c r="S7" s="2"/>
    </row>
    <row r="8" spans="1:19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2"/>
    </row>
    <row r="9" spans="1:19" ht="38.25" customHeight="1" x14ac:dyDescent="0.2">
      <c r="A9" s="14"/>
      <c r="B9" s="14"/>
      <c r="C9" s="14"/>
      <c r="D9" s="14"/>
      <c r="E9" s="14"/>
      <c r="F9" s="16" t="s">
        <v>5</v>
      </c>
      <c r="G9" s="16" t="s">
        <v>6</v>
      </c>
      <c r="H9" s="14"/>
      <c r="I9" s="14"/>
      <c r="J9" s="14"/>
      <c r="K9" s="14"/>
      <c r="L9" s="14"/>
      <c r="M9" s="14"/>
      <c r="N9" s="14"/>
      <c r="O9" s="14"/>
      <c r="P9" s="17" t="s">
        <v>7</v>
      </c>
      <c r="Q9" s="3"/>
      <c r="R9" s="3"/>
      <c r="S9" s="2"/>
    </row>
    <row r="10" spans="1:19" ht="18.75" x14ac:dyDescent="0.3">
      <c r="A10" s="14"/>
      <c r="B10" s="18"/>
      <c r="C10" s="19" t="s">
        <v>53</v>
      </c>
      <c r="D10" s="18"/>
      <c r="E10" s="14"/>
      <c r="F10" s="20">
        <v>1</v>
      </c>
      <c r="G10" s="21">
        <v>45672</v>
      </c>
      <c r="H10" s="14"/>
      <c r="I10" s="14"/>
      <c r="J10" s="14"/>
      <c r="K10" s="14"/>
      <c r="L10" s="14"/>
      <c r="M10" s="14"/>
      <c r="N10" s="14"/>
      <c r="O10" s="14"/>
      <c r="P10" s="17" t="s">
        <v>85</v>
      </c>
      <c r="Q10" s="3"/>
      <c r="R10" s="3"/>
      <c r="S10" s="2"/>
    </row>
    <row r="11" spans="1:19" ht="18.75" customHeigh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7" t="s">
        <v>91</v>
      </c>
      <c r="Q11" s="3"/>
      <c r="R11" s="3"/>
      <c r="S11" s="2"/>
    </row>
    <row r="12" spans="1:19" ht="15.75" x14ac:dyDescent="0.25">
      <c r="A12" s="14"/>
      <c r="B12" s="81" t="s">
        <v>89</v>
      </c>
      <c r="C12" s="82"/>
      <c r="D12" s="82"/>
      <c r="E12" s="82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2"/>
    </row>
    <row r="13" spans="1:19" x14ac:dyDescent="0.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</row>
    <row r="14" spans="1:19" ht="54" customHeight="1" x14ac:dyDescent="0.2">
      <c r="A14" s="84" t="s">
        <v>8</v>
      </c>
      <c r="B14" s="84" t="s">
        <v>9</v>
      </c>
      <c r="C14" s="84" t="s">
        <v>54</v>
      </c>
      <c r="D14" s="84" t="s">
        <v>55</v>
      </c>
      <c r="E14" s="87" t="s">
        <v>10</v>
      </c>
      <c r="F14" s="88"/>
      <c r="G14" s="88"/>
      <c r="H14" s="89"/>
      <c r="I14" s="87" t="s">
        <v>56</v>
      </c>
      <c r="J14" s="88"/>
      <c r="K14" s="88"/>
      <c r="L14" s="84" t="s">
        <v>57</v>
      </c>
      <c r="M14" s="84" t="s">
        <v>58</v>
      </c>
      <c r="N14" s="84" t="s">
        <v>59</v>
      </c>
      <c r="O14" s="84" t="s">
        <v>60</v>
      </c>
      <c r="P14" s="90" t="s">
        <v>19</v>
      </c>
      <c r="Q14" s="90" t="s">
        <v>20</v>
      </c>
      <c r="R14" s="90" t="s">
        <v>11</v>
      </c>
    </row>
    <row r="15" spans="1:19" ht="16.5" customHeight="1" x14ac:dyDescent="0.2">
      <c r="A15" s="85"/>
      <c r="B15" s="85"/>
      <c r="C15" s="85"/>
      <c r="D15" s="85"/>
      <c r="E15" s="87" t="s">
        <v>18</v>
      </c>
      <c r="F15" s="88"/>
      <c r="G15" s="89"/>
      <c r="H15" s="84" t="s">
        <v>12</v>
      </c>
      <c r="I15" s="84" t="s">
        <v>86</v>
      </c>
      <c r="J15" s="85" t="s">
        <v>87</v>
      </c>
      <c r="K15" s="85" t="s">
        <v>88</v>
      </c>
      <c r="L15" s="85"/>
      <c r="M15" s="85"/>
      <c r="N15" s="85"/>
      <c r="O15" s="85"/>
      <c r="P15" s="90"/>
      <c r="Q15" s="90"/>
      <c r="R15" s="90"/>
    </row>
    <row r="16" spans="1:19" ht="48" customHeight="1" x14ac:dyDescent="0.2">
      <c r="A16" s="85"/>
      <c r="B16" s="85"/>
      <c r="C16" s="85"/>
      <c r="D16" s="85"/>
      <c r="E16" s="84" t="s">
        <v>61</v>
      </c>
      <c r="F16" s="84" t="s">
        <v>62</v>
      </c>
      <c r="G16" s="84" t="s">
        <v>17</v>
      </c>
      <c r="H16" s="85"/>
      <c r="I16" s="85"/>
      <c r="J16" s="85"/>
      <c r="K16" s="97"/>
      <c r="L16" s="85"/>
      <c r="M16" s="85"/>
      <c r="N16" s="85"/>
      <c r="O16" s="85"/>
      <c r="P16" s="90"/>
      <c r="Q16" s="90"/>
      <c r="R16" s="90"/>
    </row>
    <row r="17" spans="1:42" ht="59.25" customHeight="1" x14ac:dyDescent="0.2">
      <c r="A17" s="86"/>
      <c r="B17" s="86"/>
      <c r="C17" s="86"/>
      <c r="D17" s="86"/>
      <c r="E17" s="86"/>
      <c r="F17" s="96"/>
      <c r="G17" s="86"/>
      <c r="H17" s="86"/>
      <c r="I17" s="86"/>
      <c r="J17" s="86"/>
      <c r="K17" s="98"/>
      <c r="L17" s="86"/>
      <c r="M17" s="86"/>
      <c r="N17" s="86"/>
      <c r="O17" s="86"/>
      <c r="P17" s="22">
        <v>0.2</v>
      </c>
      <c r="Q17" s="22">
        <v>0.3</v>
      </c>
      <c r="R17" s="90"/>
    </row>
    <row r="18" spans="1:42" x14ac:dyDescent="0.2">
      <c r="A18" s="23"/>
      <c r="B18" s="23">
        <v>1</v>
      </c>
      <c r="C18" s="23">
        <v>2</v>
      </c>
      <c r="D18" s="23">
        <v>3</v>
      </c>
      <c r="E18" s="23">
        <v>4</v>
      </c>
      <c r="F18" s="23">
        <v>5</v>
      </c>
      <c r="G18" s="23">
        <v>6</v>
      </c>
      <c r="H18" s="23">
        <v>7</v>
      </c>
      <c r="I18" s="23">
        <v>9</v>
      </c>
      <c r="J18" s="23">
        <v>10</v>
      </c>
      <c r="K18" s="23">
        <v>11</v>
      </c>
      <c r="L18" s="23">
        <v>13</v>
      </c>
      <c r="M18" s="23">
        <v>14</v>
      </c>
      <c r="N18" s="23">
        <v>15</v>
      </c>
      <c r="P18" s="23">
        <v>16</v>
      </c>
      <c r="Q18" s="23">
        <v>17</v>
      </c>
      <c r="R18" s="23">
        <v>18</v>
      </c>
    </row>
    <row r="19" spans="1:42" ht="15" customHeight="1" x14ac:dyDescent="0.3">
      <c r="A19" s="70" t="s">
        <v>63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  <c r="S19" s="24">
        <f t="shared" ref="S19" si="0">SUM(H19:Q19)</f>
        <v>0</v>
      </c>
      <c r="T19" s="25">
        <f t="shared" ref="T19:T67" si="1">R19-S19</f>
        <v>0</v>
      </c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</row>
    <row r="20" spans="1:42" s="33" customFormat="1" ht="23.25" customHeight="1" x14ac:dyDescent="0.3">
      <c r="A20" s="27" t="s">
        <v>21</v>
      </c>
      <c r="B20" s="28"/>
      <c r="C20" s="28"/>
      <c r="D20" s="29">
        <v>1</v>
      </c>
      <c r="E20" s="30"/>
      <c r="F20" s="31"/>
      <c r="G20" s="31">
        <f>E20+F20</f>
        <v>0</v>
      </c>
      <c r="H20" s="31">
        <f>G20*D20</f>
        <v>0</v>
      </c>
      <c r="I20" s="32"/>
      <c r="J20" s="32"/>
      <c r="K20" s="32">
        <f>H20*30%</f>
        <v>0</v>
      </c>
      <c r="L20" s="32"/>
      <c r="M20" s="32"/>
      <c r="N20" s="32"/>
      <c r="O20" s="32"/>
      <c r="P20" s="32">
        <f>(H20+I20+K20+L20+J20+M20+N20+O20)*20%</f>
        <v>0</v>
      </c>
      <c r="Q20" s="32">
        <f>(H20+I20+K20+L20+J20+M20+N20+O20)*30%</f>
        <v>0</v>
      </c>
      <c r="R20" s="32">
        <f>E20+F20+I20+J20+K20+L20+M20+N20+O20+P20+Q20</f>
        <v>0</v>
      </c>
      <c r="S20" s="24">
        <f>R20/D20</f>
        <v>0</v>
      </c>
      <c r="T20" s="25">
        <f t="shared" si="1"/>
        <v>0</v>
      </c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</row>
    <row r="21" spans="1:42" s="33" customFormat="1" ht="27" customHeight="1" x14ac:dyDescent="0.3">
      <c r="A21" s="35" t="s">
        <v>22</v>
      </c>
      <c r="B21" s="36"/>
      <c r="C21" s="37"/>
      <c r="D21" s="29">
        <v>1</v>
      </c>
      <c r="E21" s="38"/>
      <c r="F21" s="31"/>
      <c r="G21" s="31">
        <f>E21+F21</f>
        <v>0</v>
      </c>
      <c r="H21" s="31">
        <f>D21*G21</f>
        <v>0</v>
      </c>
      <c r="I21" s="32"/>
      <c r="J21" s="32"/>
      <c r="K21" s="32">
        <f>H21*30%</f>
        <v>0</v>
      </c>
      <c r="L21" s="32"/>
      <c r="M21" s="32"/>
      <c r="N21" s="32"/>
      <c r="O21" s="32"/>
      <c r="P21" s="32">
        <f>(H21+I21+K21+L21+J21+M21+N21+O21)*20%</f>
        <v>0</v>
      </c>
      <c r="Q21" s="32">
        <f>(H21+I21+K21+L21+J21+M21+N21+O21)*30%</f>
        <v>0</v>
      </c>
      <c r="R21" s="32">
        <f>E21+F21+I21+J21+K21+L21+M21+N21+O21+P21+Q21</f>
        <v>0</v>
      </c>
      <c r="S21" s="24">
        <f t="shared" ref="S21:S68" si="2">R21/D21</f>
        <v>0</v>
      </c>
      <c r="T21" s="25">
        <f t="shared" si="1"/>
        <v>0</v>
      </c>
    </row>
    <row r="22" spans="1:42" s="45" customFormat="1" ht="18.75" x14ac:dyDescent="0.3">
      <c r="A22" s="39" t="s">
        <v>11</v>
      </c>
      <c r="B22" s="40"/>
      <c r="C22" s="41"/>
      <c r="D22" s="42">
        <f t="shared" ref="D22:R22" si="3">SUM(D20:D21)</f>
        <v>2</v>
      </c>
      <c r="E22" s="43">
        <f t="shared" si="3"/>
        <v>0</v>
      </c>
      <c r="F22" s="43">
        <f t="shared" si="3"/>
        <v>0</v>
      </c>
      <c r="G22" s="43">
        <f t="shared" si="3"/>
        <v>0</v>
      </c>
      <c r="H22" s="43">
        <f t="shared" si="3"/>
        <v>0</v>
      </c>
      <c r="I22" s="43">
        <f t="shared" si="3"/>
        <v>0</v>
      </c>
      <c r="J22" s="43">
        <f t="shared" si="3"/>
        <v>0</v>
      </c>
      <c r="K22" s="43">
        <f t="shared" si="3"/>
        <v>0</v>
      </c>
      <c r="L22" s="43">
        <f t="shared" si="3"/>
        <v>0</v>
      </c>
      <c r="M22" s="43">
        <f t="shared" si="3"/>
        <v>0</v>
      </c>
      <c r="N22" s="43">
        <f t="shared" si="3"/>
        <v>0</v>
      </c>
      <c r="O22" s="43">
        <f t="shared" si="3"/>
        <v>0</v>
      </c>
      <c r="P22" s="43">
        <f t="shared" si="3"/>
        <v>0</v>
      </c>
      <c r="Q22" s="43">
        <f t="shared" si="3"/>
        <v>0</v>
      </c>
      <c r="R22" s="43">
        <f t="shared" si="3"/>
        <v>0</v>
      </c>
      <c r="S22" s="24">
        <f t="shared" si="2"/>
        <v>0</v>
      </c>
      <c r="T22" s="25">
        <f t="shared" si="1"/>
        <v>0</v>
      </c>
      <c r="U22" s="44"/>
      <c r="V22" s="44"/>
      <c r="W22" s="44"/>
      <c r="X22" s="44"/>
    </row>
    <row r="23" spans="1:42" ht="20.25" customHeight="1" x14ac:dyDescent="0.3">
      <c r="A23" s="70" t="s">
        <v>64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  <c r="S23" s="24" t="e">
        <f t="shared" si="2"/>
        <v>#DIV/0!</v>
      </c>
      <c r="T23" s="25" t="e">
        <f t="shared" si="1"/>
        <v>#DIV/0!</v>
      </c>
      <c r="U23" s="46"/>
      <c r="V23" s="46"/>
      <c r="W23" s="46"/>
      <c r="X23" s="46"/>
    </row>
    <row r="24" spans="1:42" s="33" customFormat="1" ht="27.75" customHeight="1" x14ac:dyDescent="0.3">
      <c r="A24" s="47" t="s">
        <v>23</v>
      </c>
      <c r="B24" s="37" t="s">
        <v>65</v>
      </c>
      <c r="C24" s="48">
        <v>1</v>
      </c>
      <c r="D24" s="49">
        <v>1</v>
      </c>
      <c r="E24" s="30"/>
      <c r="F24" s="38"/>
      <c r="G24" s="38">
        <f t="shared" ref="G24:G30" si="4">E24+F24</f>
        <v>0</v>
      </c>
      <c r="H24" s="38">
        <f t="shared" ref="H24:H30" si="5">G24*D24</f>
        <v>0</v>
      </c>
      <c r="I24" s="30"/>
      <c r="J24" s="30"/>
      <c r="K24" s="30">
        <f t="shared" ref="K24:K30" si="6">H24*30%</f>
        <v>0</v>
      </c>
      <c r="L24" s="50"/>
      <c r="M24" s="50"/>
      <c r="N24" s="50"/>
      <c r="O24" s="50"/>
      <c r="P24" s="50">
        <f>(H24+I24+K24+L24+J24+M24+N24+O24)*20%</f>
        <v>0</v>
      </c>
      <c r="Q24" s="50">
        <f>(H24+I24+K24+L24+J24+M24+N24+O24)*30%</f>
        <v>0</v>
      </c>
      <c r="R24" s="30">
        <f>E24+F24+I24+J24+K24+L24+M24+N24+O24+P24+Q24</f>
        <v>0</v>
      </c>
      <c r="S24" s="24">
        <f t="shared" si="2"/>
        <v>0</v>
      </c>
      <c r="T24" s="25">
        <f t="shared" si="1"/>
        <v>0</v>
      </c>
    </row>
    <row r="25" spans="1:42" s="51" customFormat="1" ht="29.25" customHeight="1" x14ac:dyDescent="0.3">
      <c r="A25" s="47" t="s">
        <v>24</v>
      </c>
      <c r="B25" s="37" t="s">
        <v>65</v>
      </c>
      <c r="C25" s="48">
        <v>1</v>
      </c>
      <c r="D25" s="49">
        <v>1</v>
      </c>
      <c r="E25" s="30"/>
      <c r="F25" s="38"/>
      <c r="G25" s="38">
        <f t="shared" si="4"/>
        <v>0</v>
      </c>
      <c r="H25" s="38">
        <f t="shared" si="5"/>
        <v>0</v>
      </c>
      <c r="I25" s="30"/>
      <c r="J25" s="30"/>
      <c r="K25" s="30">
        <f t="shared" si="6"/>
        <v>0</v>
      </c>
      <c r="L25" s="50"/>
      <c r="M25" s="50"/>
      <c r="N25" s="50"/>
      <c r="O25" s="50"/>
      <c r="P25" s="50">
        <f t="shared" ref="P25:P30" si="7">(H25+I25+K25+L25+J25+M25+N25+O25)*20%</f>
        <v>0</v>
      </c>
      <c r="Q25" s="50">
        <f t="shared" ref="Q25:Q30" si="8">(H25+I25+K25+L25+J25+M25+N25+O25)*30%</f>
        <v>0</v>
      </c>
      <c r="R25" s="30">
        <f t="shared" ref="R25:R30" si="9">E25+F25+I25+J25+K25+L25+M25+N25+O25+P25+Q25</f>
        <v>0</v>
      </c>
      <c r="S25" s="24">
        <f t="shared" si="2"/>
        <v>0</v>
      </c>
      <c r="T25" s="25">
        <f t="shared" si="1"/>
        <v>0</v>
      </c>
    </row>
    <row r="26" spans="1:42" s="51" customFormat="1" ht="26.25" customHeight="1" x14ac:dyDescent="0.3">
      <c r="A26" s="47" t="s">
        <v>25</v>
      </c>
      <c r="B26" s="37" t="s">
        <v>65</v>
      </c>
      <c r="C26" s="48">
        <v>1</v>
      </c>
      <c r="D26" s="49">
        <v>1</v>
      </c>
      <c r="E26" s="30"/>
      <c r="F26" s="38"/>
      <c r="G26" s="38">
        <f t="shared" si="4"/>
        <v>0</v>
      </c>
      <c r="H26" s="38">
        <f t="shared" si="5"/>
        <v>0</v>
      </c>
      <c r="I26" s="30"/>
      <c r="J26" s="30"/>
      <c r="K26" s="30">
        <f t="shared" si="6"/>
        <v>0</v>
      </c>
      <c r="L26" s="50"/>
      <c r="M26" s="50"/>
      <c r="N26" s="50"/>
      <c r="O26" s="50"/>
      <c r="P26" s="50">
        <f t="shared" si="7"/>
        <v>0</v>
      </c>
      <c r="Q26" s="50">
        <f t="shared" si="8"/>
        <v>0</v>
      </c>
      <c r="R26" s="30">
        <f t="shared" si="9"/>
        <v>0</v>
      </c>
      <c r="S26" s="24">
        <f t="shared" si="2"/>
        <v>0</v>
      </c>
      <c r="T26" s="25">
        <f t="shared" si="1"/>
        <v>0</v>
      </c>
    </row>
    <row r="27" spans="1:42" s="51" customFormat="1" ht="27.75" customHeight="1" x14ac:dyDescent="0.3">
      <c r="A27" s="47" t="s">
        <v>26</v>
      </c>
      <c r="B27" s="37" t="s">
        <v>65</v>
      </c>
      <c r="C27" s="48">
        <v>1</v>
      </c>
      <c r="D27" s="49">
        <v>1</v>
      </c>
      <c r="E27" s="30"/>
      <c r="F27" s="38"/>
      <c r="G27" s="38">
        <f t="shared" si="4"/>
        <v>0</v>
      </c>
      <c r="H27" s="38">
        <f t="shared" si="5"/>
        <v>0</v>
      </c>
      <c r="I27" s="30"/>
      <c r="J27" s="30"/>
      <c r="K27" s="30">
        <f t="shared" si="6"/>
        <v>0</v>
      </c>
      <c r="L27" s="50"/>
      <c r="M27" s="50"/>
      <c r="N27" s="50"/>
      <c r="O27" s="50"/>
      <c r="P27" s="50">
        <f t="shared" si="7"/>
        <v>0</v>
      </c>
      <c r="Q27" s="50">
        <f t="shared" si="8"/>
        <v>0</v>
      </c>
      <c r="R27" s="30">
        <f t="shared" si="9"/>
        <v>0</v>
      </c>
      <c r="S27" s="24">
        <f t="shared" si="2"/>
        <v>0</v>
      </c>
      <c r="T27" s="25">
        <f t="shared" si="1"/>
        <v>0</v>
      </c>
    </row>
    <row r="28" spans="1:42" s="51" customFormat="1" ht="31.5" customHeight="1" x14ac:dyDescent="0.3">
      <c r="A28" s="47" t="s">
        <v>16</v>
      </c>
      <c r="B28" s="37" t="s">
        <v>66</v>
      </c>
      <c r="C28" s="48">
        <v>2</v>
      </c>
      <c r="D28" s="49">
        <v>1</v>
      </c>
      <c r="E28" s="30"/>
      <c r="F28" s="38"/>
      <c r="G28" s="38">
        <f t="shared" si="4"/>
        <v>0</v>
      </c>
      <c r="H28" s="38">
        <f t="shared" si="5"/>
        <v>0</v>
      </c>
      <c r="I28" s="30"/>
      <c r="J28" s="30"/>
      <c r="K28" s="30">
        <f t="shared" si="6"/>
        <v>0</v>
      </c>
      <c r="L28" s="50"/>
      <c r="M28" s="50"/>
      <c r="N28" s="50"/>
      <c r="O28" s="50"/>
      <c r="P28" s="50">
        <f t="shared" si="7"/>
        <v>0</v>
      </c>
      <c r="Q28" s="50">
        <f t="shared" si="8"/>
        <v>0</v>
      </c>
      <c r="R28" s="30">
        <f t="shared" si="9"/>
        <v>0</v>
      </c>
      <c r="S28" s="24">
        <f t="shared" si="2"/>
        <v>0</v>
      </c>
      <c r="T28" s="25">
        <f t="shared" si="1"/>
        <v>0</v>
      </c>
    </row>
    <row r="29" spans="1:42" s="51" customFormat="1" ht="31.5" customHeight="1" x14ac:dyDescent="0.3">
      <c r="A29" s="47" t="s">
        <v>90</v>
      </c>
      <c r="B29" s="37" t="s">
        <v>66</v>
      </c>
      <c r="C29" s="48">
        <v>1</v>
      </c>
      <c r="D29" s="49">
        <v>1</v>
      </c>
      <c r="E29" s="30"/>
      <c r="F29" s="38"/>
      <c r="G29" s="38">
        <f t="shared" si="4"/>
        <v>0</v>
      </c>
      <c r="H29" s="38">
        <f t="shared" si="5"/>
        <v>0</v>
      </c>
      <c r="I29" s="30"/>
      <c r="J29" s="30"/>
      <c r="K29" s="30">
        <f t="shared" si="6"/>
        <v>0</v>
      </c>
      <c r="L29" s="50"/>
      <c r="M29" s="50"/>
      <c r="N29" s="50"/>
      <c r="O29" s="50"/>
      <c r="P29" s="50">
        <f t="shared" si="7"/>
        <v>0</v>
      </c>
      <c r="Q29" s="50">
        <f t="shared" si="8"/>
        <v>0</v>
      </c>
      <c r="R29" s="30">
        <f t="shared" si="9"/>
        <v>0</v>
      </c>
      <c r="S29" s="24">
        <f t="shared" si="2"/>
        <v>0</v>
      </c>
      <c r="T29" s="25">
        <f t="shared" si="1"/>
        <v>0</v>
      </c>
    </row>
    <row r="30" spans="1:42" s="51" customFormat="1" ht="30" customHeight="1" x14ac:dyDescent="0.3">
      <c r="A30" s="47" t="s">
        <v>47</v>
      </c>
      <c r="B30" s="37" t="s">
        <v>66</v>
      </c>
      <c r="C30" s="48">
        <v>1</v>
      </c>
      <c r="D30" s="49">
        <v>1</v>
      </c>
      <c r="E30" s="30"/>
      <c r="F30" s="38"/>
      <c r="G30" s="38">
        <f t="shared" si="4"/>
        <v>0</v>
      </c>
      <c r="H30" s="38">
        <f t="shared" si="5"/>
        <v>0</v>
      </c>
      <c r="I30" s="30"/>
      <c r="J30" s="30"/>
      <c r="K30" s="30">
        <f t="shared" si="6"/>
        <v>0</v>
      </c>
      <c r="L30" s="50"/>
      <c r="M30" s="50"/>
      <c r="N30" s="50"/>
      <c r="O30" s="50"/>
      <c r="P30" s="50">
        <f t="shared" si="7"/>
        <v>0</v>
      </c>
      <c r="Q30" s="50">
        <f t="shared" si="8"/>
        <v>0</v>
      </c>
      <c r="R30" s="30">
        <f t="shared" si="9"/>
        <v>0</v>
      </c>
      <c r="S30" s="24">
        <f t="shared" si="2"/>
        <v>0</v>
      </c>
      <c r="T30" s="25">
        <f t="shared" si="1"/>
        <v>0</v>
      </c>
    </row>
    <row r="31" spans="1:42" s="45" customFormat="1" ht="18.75" x14ac:dyDescent="0.3">
      <c r="A31" s="39" t="s">
        <v>11</v>
      </c>
      <c r="B31" s="41"/>
      <c r="C31" s="52"/>
      <c r="D31" s="42">
        <f>SUM(D24:D30)</f>
        <v>7</v>
      </c>
      <c r="E31" s="43">
        <f>SUM(E24:E30)</f>
        <v>0</v>
      </c>
      <c r="F31" s="43">
        <f>SUM(F24:F30)</f>
        <v>0</v>
      </c>
      <c r="G31" s="43">
        <f>SUM(G24:G30)</f>
        <v>0</v>
      </c>
      <c r="H31" s="43">
        <f>SUM(H24:H30)</f>
        <v>0</v>
      </c>
      <c r="I31" s="43">
        <f>SUM(I24:I24)</f>
        <v>0</v>
      </c>
      <c r="J31" s="43"/>
      <c r="K31" s="43">
        <f>SUM(K24:K30)</f>
        <v>0</v>
      </c>
      <c r="L31" s="43">
        <f>SUM(L24:L24)</f>
        <v>0</v>
      </c>
      <c r="M31" s="43"/>
      <c r="N31" s="43">
        <f>SUM(N24:N30)</f>
        <v>0</v>
      </c>
      <c r="O31" s="43"/>
      <c r="P31" s="43">
        <f>SUM(P24:P30)</f>
        <v>0</v>
      </c>
      <c r="Q31" s="43">
        <f>SUM(Q24:Q30)</f>
        <v>0</v>
      </c>
      <c r="R31" s="43">
        <f>SUM(R24:R30)</f>
        <v>0</v>
      </c>
      <c r="S31" s="24">
        <f t="shared" si="2"/>
        <v>0</v>
      </c>
      <c r="T31" s="25">
        <f t="shared" si="1"/>
        <v>0</v>
      </c>
      <c r="U31" s="44"/>
      <c r="V31" s="44"/>
      <c r="W31" s="44"/>
      <c r="X31" s="44"/>
    </row>
    <row r="32" spans="1:42" ht="18.75" x14ac:dyDescent="0.3">
      <c r="A32" s="75" t="s">
        <v>27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7"/>
      <c r="S32" s="24" t="e">
        <f t="shared" si="2"/>
        <v>#DIV/0!</v>
      </c>
      <c r="T32" s="25" t="e">
        <f t="shared" si="1"/>
        <v>#DIV/0!</v>
      </c>
      <c r="U32" s="53"/>
      <c r="V32" s="53"/>
      <c r="W32" s="53"/>
      <c r="X32" s="53"/>
    </row>
    <row r="33" spans="1:24" s="33" customFormat="1" ht="25.5" customHeight="1" x14ac:dyDescent="0.3">
      <c r="A33" s="35" t="s">
        <v>14</v>
      </c>
      <c r="B33" s="37" t="s">
        <v>67</v>
      </c>
      <c r="C33" s="37">
        <v>1</v>
      </c>
      <c r="D33" s="49">
        <v>2</v>
      </c>
      <c r="E33" s="38"/>
      <c r="F33" s="38"/>
      <c r="G33" s="38"/>
      <c r="H33" s="38">
        <f>G33*D33</f>
        <v>0</v>
      </c>
      <c r="I33" s="30"/>
      <c r="J33" s="30"/>
      <c r="K33" s="30">
        <f t="shared" ref="K33:K41" si="10">H33*30%</f>
        <v>0</v>
      </c>
      <c r="L33" s="50"/>
      <c r="M33" s="50"/>
      <c r="N33" s="50"/>
      <c r="O33" s="50"/>
      <c r="P33" s="50"/>
      <c r="Q33" s="50">
        <f>(H33+I33+K33+L33+J33+M33+N33+O33)*30%</f>
        <v>0</v>
      </c>
      <c r="R33" s="30">
        <f>H33+K33+L33+Q33+P33+M33</f>
        <v>0</v>
      </c>
      <c r="S33" s="24">
        <f t="shared" si="2"/>
        <v>0</v>
      </c>
      <c r="T33" s="25">
        <f t="shared" si="1"/>
        <v>0</v>
      </c>
    </row>
    <row r="34" spans="1:24" s="33" customFormat="1" ht="25.5" customHeight="1" x14ac:dyDescent="0.3">
      <c r="A34" s="35" t="s">
        <v>68</v>
      </c>
      <c r="B34" s="37" t="s">
        <v>69</v>
      </c>
      <c r="C34" s="37">
        <v>1</v>
      </c>
      <c r="D34" s="49">
        <v>2</v>
      </c>
      <c r="E34" s="38"/>
      <c r="F34" s="38"/>
      <c r="G34" s="38"/>
      <c r="H34" s="38">
        <f t="shared" ref="H34:H41" si="11">G34*D34</f>
        <v>0</v>
      </c>
      <c r="I34" s="30"/>
      <c r="J34" s="30"/>
      <c r="K34" s="30">
        <f t="shared" si="10"/>
        <v>0</v>
      </c>
      <c r="L34" s="50"/>
      <c r="M34" s="30"/>
      <c r="N34" s="50"/>
      <c r="O34" s="30"/>
      <c r="P34" s="50">
        <f t="shared" ref="P34:P41" si="12">(H34+I34+K34+L34+J34+M34+N34+O34)*20%</f>
        <v>0</v>
      </c>
      <c r="Q34" s="50">
        <f t="shared" ref="Q34:Q41" si="13">(H34+I34+K34+L34+J34+M34+N34+O34)*30%</f>
        <v>0</v>
      </c>
      <c r="R34" s="30">
        <f>H34+K34+L34+Q34+P34+M34+N34</f>
        <v>0</v>
      </c>
      <c r="S34" s="24">
        <f t="shared" si="2"/>
        <v>0</v>
      </c>
      <c r="T34" s="25">
        <f t="shared" si="1"/>
        <v>0</v>
      </c>
    </row>
    <row r="35" spans="1:24" s="33" customFormat="1" ht="36" customHeight="1" x14ac:dyDescent="0.3">
      <c r="A35" s="35" t="s">
        <v>70</v>
      </c>
      <c r="B35" s="37" t="s">
        <v>69</v>
      </c>
      <c r="C35" s="37">
        <v>1</v>
      </c>
      <c r="D35" s="49">
        <v>1</v>
      </c>
      <c r="E35" s="38"/>
      <c r="F35" s="38"/>
      <c r="G35" s="38"/>
      <c r="H35" s="38">
        <f t="shared" si="11"/>
        <v>0</v>
      </c>
      <c r="I35" s="30"/>
      <c r="J35" s="30"/>
      <c r="K35" s="30">
        <f t="shared" si="10"/>
        <v>0</v>
      </c>
      <c r="L35" s="50"/>
      <c r="M35" s="50"/>
      <c r="N35" s="30"/>
      <c r="O35" s="30"/>
      <c r="P35" s="50">
        <f t="shared" si="12"/>
        <v>0</v>
      </c>
      <c r="Q35" s="50">
        <f t="shared" si="13"/>
        <v>0</v>
      </c>
      <c r="R35" s="30">
        <f t="shared" ref="R35:R41" si="14">H35+K35+L35+Q35+P35+M35</f>
        <v>0</v>
      </c>
      <c r="S35" s="24">
        <f t="shared" si="2"/>
        <v>0</v>
      </c>
      <c r="T35" s="25">
        <f t="shared" si="1"/>
        <v>0</v>
      </c>
    </row>
    <row r="36" spans="1:24" s="33" customFormat="1" ht="31.5" x14ac:dyDescent="0.3">
      <c r="A36" s="35" t="s">
        <v>28</v>
      </c>
      <c r="B36" s="37" t="s">
        <v>69</v>
      </c>
      <c r="C36" s="37">
        <v>1</v>
      </c>
      <c r="D36" s="49">
        <v>1</v>
      </c>
      <c r="E36" s="38"/>
      <c r="F36" s="38"/>
      <c r="G36" s="38">
        <f t="shared" ref="G36:G41" si="15">E36+F36</f>
        <v>0</v>
      </c>
      <c r="H36" s="38">
        <f t="shared" si="11"/>
        <v>0</v>
      </c>
      <c r="I36" s="30"/>
      <c r="J36" s="30"/>
      <c r="K36" s="30">
        <f t="shared" si="10"/>
        <v>0</v>
      </c>
      <c r="L36" s="50"/>
      <c r="M36" s="50"/>
      <c r="N36" s="30"/>
      <c r="O36" s="30"/>
      <c r="P36" s="50">
        <f t="shared" si="12"/>
        <v>0</v>
      </c>
      <c r="Q36" s="50">
        <f t="shared" si="13"/>
        <v>0</v>
      </c>
      <c r="R36" s="30">
        <f>H36+K36+L36+Q36+P36+M36</f>
        <v>0</v>
      </c>
      <c r="S36" s="24">
        <f t="shared" si="2"/>
        <v>0</v>
      </c>
      <c r="T36" s="25">
        <f t="shared" si="1"/>
        <v>0</v>
      </c>
    </row>
    <row r="37" spans="1:24" s="33" customFormat="1" ht="30" customHeight="1" x14ac:dyDescent="0.3">
      <c r="A37" s="35" t="s">
        <v>29</v>
      </c>
      <c r="B37" s="37" t="s">
        <v>69</v>
      </c>
      <c r="C37" s="37">
        <v>1</v>
      </c>
      <c r="D37" s="49">
        <v>1</v>
      </c>
      <c r="E37" s="38"/>
      <c r="F37" s="38"/>
      <c r="G37" s="38">
        <f t="shared" si="15"/>
        <v>0</v>
      </c>
      <c r="H37" s="38">
        <f t="shared" si="11"/>
        <v>0</v>
      </c>
      <c r="I37" s="30"/>
      <c r="J37" s="30"/>
      <c r="K37" s="30">
        <f t="shared" si="10"/>
        <v>0</v>
      </c>
      <c r="L37" s="50"/>
      <c r="M37" s="50"/>
      <c r="N37" s="30"/>
      <c r="O37" s="30"/>
      <c r="P37" s="50">
        <f t="shared" si="12"/>
        <v>0</v>
      </c>
      <c r="Q37" s="50">
        <f t="shared" si="13"/>
        <v>0</v>
      </c>
      <c r="R37" s="30">
        <f t="shared" si="14"/>
        <v>0</v>
      </c>
      <c r="S37" s="24">
        <f t="shared" si="2"/>
        <v>0</v>
      </c>
      <c r="T37" s="25">
        <f t="shared" si="1"/>
        <v>0</v>
      </c>
    </row>
    <row r="38" spans="1:24" s="33" customFormat="1" ht="25.5" customHeight="1" x14ac:dyDescent="0.3">
      <c r="A38" s="35" t="s">
        <v>30</v>
      </c>
      <c r="B38" s="37" t="s">
        <v>67</v>
      </c>
      <c r="C38" s="37">
        <v>2</v>
      </c>
      <c r="D38" s="49">
        <v>1</v>
      </c>
      <c r="E38" s="38"/>
      <c r="F38" s="38"/>
      <c r="G38" s="38">
        <f t="shared" si="15"/>
        <v>0</v>
      </c>
      <c r="H38" s="38">
        <f t="shared" si="11"/>
        <v>0</v>
      </c>
      <c r="I38" s="30"/>
      <c r="J38" s="30"/>
      <c r="K38" s="30">
        <f t="shared" si="10"/>
        <v>0</v>
      </c>
      <c r="L38" s="50"/>
      <c r="M38" s="30"/>
      <c r="N38" s="50"/>
      <c r="O38" s="30"/>
      <c r="P38" s="50">
        <f t="shared" si="12"/>
        <v>0</v>
      </c>
      <c r="Q38" s="50">
        <f t="shared" si="13"/>
        <v>0</v>
      </c>
      <c r="R38" s="30">
        <f>H38+K38+L38+Q38+P38+M38+N38</f>
        <v>0</v>
      </c>
      <c r="S38" s="24">
        <f t="shared" si="2"/>
        <v>0</v>
      </c>
      <c r="T38" s="25">
        <f t="shared" si="1"/>
        <v>0</v>
      </c>
    </row>
    <row r="39" spans="1:24" s="33" customFormat="1" ht="36.75" customHeight="1" x14ac:dyDescent="0.3">
      <c r="A39" s="35" t="s">
        <v>31</v>
      </c>
      <c r="B39" s="37" t="s">
        <v>69</v>
      </c>
      <c r="C39" s="37">
        <v>1</v>
      </c>
      <c r="D39" s="49">
        <v>4</v>
      </c>
      <c r="E39" s="38"/>
      <c r="F39" s="38"/>
      <c r="G39" s="38">
        <f t="shared" si="15"/>
        <v>0</v>
      </c>
      <c r="H39" s="38">
        <f t="shared" si="11"/>
        <v>0</v>
      </c>
      <c r="I39" s="30"/>
      <c r="J39" s="30"/>
      <c r="K39" s="30">
        <f t="shared" si="10"/>
        <v>0</v>
      </c>
      <c r="L39" s="50"/>
      <c r="M39" s="50"/>
      <c r="N39" s="50"/>
      <c r="O39" s="30"/>
      <c r="P39" s="50">
        <f t="shared" si="12"/>
        <v>0</v>
      </c>
      <c r="Q39" s="50">
        <f t="shared" si="13"/>
        <v>0</v>
      </c>
      <c r="R39" s="30">
        <f>H39+K39+L39+Q39+P39+M39+N39</f>
        <v>0</v>
      </c>
      <c r="S39" s="24">
        <f t="shared" si="2"/>
        <v>0</v>
      </c>
      <c r="T39" s="25">
        <f t="shared" si="1"/>
        <v>0</v>
      </c>
    </row>
    <row r="40" spans="1:24" s="33" customFormat="1" ht="27.75" customHeight="1" x14ac:dyDescent="0.3">
      <c r="A40" s="35" t="s">
        <v>32</v>
      </c>
      <c r="B40" s="37" t="s">
        <v>69</v>
      </c>
      <c r="C40" s="37">
        <v>1</v>
      </c>
      <c r="D40" s="49">
        <v>1</v>
      </c>
      <c r="E40" s="38"/>
      <c r="F40" s="38"/>
      <c r="G40" s="38">
        <f t="shared" si="15"/>
        <v>0</v>
      </c>
      <c r="H40" s="38">
        <f t="shared" si="11"/>
        <v>0</v>
      </c>
      <c r="I40" s="30"/>
      <c r="J40" s="30"/>
      <c r="K40" s="30">
        <f t="shared" si="10"/>
        <v>0</v>
      </c>
      <c r="L40" s="50"/>
      <c r="M40" s="50"/>
      <c r="N40" s="30"/>
      <c r="O40" s="30"/>
      <c r="P40" s="50">
        <f t="shared" si="12"/>
        <v>0</v>
      </c>
      <c r="Q40" s="50">
        <f t="shared" si="13"/>
        <v>0</v>
      </c>
      <c r="R40" s="30">
        <f t="shared" si="14"/>
        <v>0</v>
      </c>
      <c r="S40" s="24">
        <f t="shared" si="2"/>
        <v>0</v>
      </c>
      <c r="T40" s="25">
        <f t="shared" si="1"/>
        <v>0</v>
      </c>
    </row>
    <row r="41" spans="1:24" s="33" customFormat="1" ht="24" customHeight="1" x14ac:dyDescent="0.3">
      <c r="A41" s="35" t="s">
        <v>33</v>
      </c>
      <c r="B41" s="37" t="s">
        <v>69</v>
      </c>
      <c r="C41" s="37">
        <v>1</v>
      </c>
      <c r="D41" s="49">
        <v>4</v>
      </c>
      <c r="E41" s="38"/>
      <c r="F41" s="38"/>
      <c r="G41" s="38">
        <f t="shared" si="15"/>
        <v>0</v>
      </c>
      <c r="H41" s="38">
        <f t="shared" si="11"/>
        <v>0</v>
      </c>
      <c r="I41" s="30"/>
      <c r="J41" s="30"/>
      <c r="K41" s="30">
        <f t="shared" si="10"/>
        <v>0</v>
      </c>
      <c r="L41" s="50"/>
      <c r="M41" s="50"/>
      <c r="N41" s="30"/>
      <c r="O41" s="30"/>
      <c r="P41" s="50">
        <f t="shared" si="12"/>
        <v>0</v>
      </c>
      <c r="Q41" s="50">
        <f t="shared" si="13"/>
        <v>0</v>
      </c>
      <c r="R41" s="30">
        <f t="shared" si="14"/>
        <v>0</v>
      </c>
      <c r="S41" s="24">
        <f t="shared" si="2"/>
        <v>0</v>
      </c>
      <c r="T41" s="25">
        <f t="shared" si="1"/>
        <v>0</v>
      </c>
    </row>
    <row r="42" spans="1:24" s="57" customFormat="1" ht="24" customHeight="1" x14ac:dyDescent="0.3">
      <c r="A42" s="39" t="s">
        <v>11</v>
      </c>
      <c r="B42" s="54"/>
      <c r="C42" s="54"/>
      <c r="D42" s="55">
        <f t="shared" ref="D42:I42" si="16">SUM(D33:D41)</f>
        <v>17</v>
      </c>
      <c r="E42" s="43">
        <f>41:41</f>
        <v>0</v>
      </c>
      <c r="F42" s="43">
        <f t="shared" si="16"/>
        <v>0</v>
      </c>
      <c r="G42" s="43">
        <f t="shared" si="16"/>
        <v>0</v>
      </c>
      <c r="H42" s="43">
        <f t="shared" si="16"/>
        <v>0</v>
      </c>
      <c r="I42" s="43">
        <f t="shared" si="16"/>
        <v>0</v>
      </c>
      <c r="J42" s="43"/>
      <c r="K42" s="43">
        <f>SUM(K33:K41)</f>
        <v>0</v>
      </c>
      <c r="L42" s="43">
        <f>SUM(L33:L41)</f>
        <v>0</v>
      </c>
      <c r="M42" s="43">
        <f>SUM(M33:M41)</f>
        <v>0</v>
      </c>
      <c r="N42" s="43">
        <f>SUM(N33:N41)</f>
        <v>0</v>
      </c>
      <c r="O42" s="43"/>
      <c r="P42" s="43">
        <f>SUM(P33:P41)</f>
        <v>0</v>
      </c>
      <c r="Q42" s="43">
        <f>SUM(Q33:Q41)</f>
        <v>0</v>
      </c>
      <c r="R42" s="43">
        <f>SUM(R33:R41)</f>
        <v>0</v>
      </c>
      <c r="S42" s="24">
        <f t="shared" si="2"/>
        <v>0</v>
      </c>
      <c r="T42" s="25">
        <f t="shared" si="1"/>
        <v>0</v>
      </c>
      <c r="U42" s="56"/>
      <c r="V42" s="56"/>
      <c r="W42" s="56"/>
      <c r="X42" s="56"/>
    </row>
    <row r="43" spans="1:24" s="33" customFormat="1" ht="29.25" customHeight="1" x14ac:dyDescent="0.3">
      <c r="A43" s="75" t="s">
        <v>34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7"/>
      <c r="S43" s="24" t="e">
        <f t="shared" si="2"/>
        <v>#DIV/0!</v>
      </c>
      <c r="T43" s="25" t="e">
        <f t="shared" si="1"/>
        <v>#DIV/0!</v>
      </c>
    </row>
    <row r="44" spans="1:24" s="33" customFormat="1" ht="29.25" customHeight="1" x14ac:dyDescent="0.3">
      <c r="A44" s="35" t="s">
        <v>35</v>
      </c>
      <c r="B44" s="37" t="s">
        <v>36</v>
      </c>
      <c r="C44" s="37">
        <v>4</v>
      </c>
      <c r="D44" s="49">
        <v>1</v>
      </c>
      <c r="E44" s="38"/>
      <c r="F44" s="38"/>
      <c r="G44" s="38">
        <f>E44+F44</f>
        <v>0</v>
      </c>
      <c r="H44" s="38">
        <f>G44*D44</f>
        <v>0</v>
      </c>
      <c r="I44" s="30"/>
      <c r="J44" s="30"/>
      <c r="K44" s="50">
        <f>H44*30%</f>
        <v>0</v>
      </c>
      <c r="L44" s="30"/>
      <c r="M44" s="30"/>
      <c r="N44" s="50"/>
      <c r="O44" s="50"/>
      <c r="P44" s="50">
        <f>(H44+I44+K44+L44+J44+M44+N44+O44)*20%</f>
        <v>0</v>
      </c>
      <c r="Q44" s="50">
        <f>(H44+I44+K44+L44+J44+M44+N44+O44)*30%</f>
        <v>0</v>
      </c>
      <c r="R44" s="30">
        <f>H44+I44+J44+K44+L44+M44+N44+O44+P44+Q44</f>
        <v>0</v>
      </c>
      <c r="S44" s="24">
        <f t="shared" si="2"/>
        <v>0</v>
      </c>
      <c r="T44" s="25">
        <f t="shared" si="1"/>
        <v>0</v>
      </c>
    </row>
    <row r="45" spans="1:24" s="33" customFormat="1" ht="24.75" customHeight="1" x14ac:dyDescent="0.3">
      <c r="A45" s="35" t="s">
        <v>37</v>
      </c>
      <c r="B45" s="37" t="s">
        <v>36</v>
      </c>
      <c r="C45" s="37">
        <v>3</v>
      </c>
      <c r="D45" s="49">
        <v>3</v>
      </c>
      <c r="E45" s="38"/>
      <c r="F45" s="38"/>
      <c r="G45" s="38">
        <f>E45+F45</f>
        <v>0</v>
      </c>
      <c r="H45" s="38">
        <f>G45*D45</f>
        <v>0</v>
      </c>
      <c r="I45" s="30"/>
      <c r="J45" s="30"/>
      <c r="K45" s="50">
        <f>H45*30%</f>
        <v>0</v>
      </c>
      <c r="L45" s="50"/>
      <c r="M45" s="50"/>
      <c r="N45" s="50"/>
      <c r="O45" s="50"/>
      <c r="P45" s="50">
        <f t="shared" ref="P45:P48" si="17">(H45+I45+K45+L45+J45+M45+N45+O45)*20%</f>
        <v>0</v>
      </c>
      <c r="Q45" s="50">
        <f t="shared" ref="Q45:Q48" si="18">(H45+I45+K45+L45+J45+M45+N45+O45)*30%</f>
        <v>0</v>
      </c>
      <c r="R45" s="30">
        <f>H45+I45+J45+K45+L45+M45+N45+O45+P45+Q45</f>
        <v>0</v>
      </c>
      <c r="S45" s="24">
        <f t="shared" si="2"/>
        <v>0</v>
      </c>
      <c r="T45" s="25">
        <f t="shared" si="1"/>
        <v>0</v>
      </c>
    </row>
    <row r="46" spans="1:24" s="33" customFormat="1" ht="27.75" customHeight="1" x14ac:dyDescent="0.3">
      <c r="A46" s="35" t="s">
        <v>38</v>
      </c>
      <c r="B46" s="37" t="s">
        <v>71</v>
      </c>
      <c r="C46" s="37">
        <v>1</v>
      </c>
      <c r="D46" s="49">
        <v>4</v>
      </c>
      <c r="E46" s="38"/>
      <c r="F46" s="38"/>
      <c r="G46" s="38"/>
      <c r="H46" s="38">
        <f>G46*D46</f>
        <v>0</v>
      </c>
      <c r="I46" s="30"/>
      <c r="J46" s="30"/>
      <c r="K46" s="50">
        <f>H46*30%</f>
        <v>0</v>
      </c>
      <c r="L46" s="50"/>
      <c r="M46" s="50"/>
      <c r="N46" s="50"/>
      <c r="O46" s="30"/>
      <c r="P46" s="50">
        <f t="shared" si="17"/>
        <v>0</v>
      </c>
      <c r="Q46" s="50">
        <f t="shared" si="18"/>
        <v>0</v>
      </c>
      <c r="R46" s="30">
        <f>H46+I46+J46+K46+L46+M46+N46+O46+P46+Q46</f>
        <v>0</v>
      </c>
      <c r="S46" s="24">
        <f t="shared" si="2"/>
        <v>0</v>
      </c>
      <c r="T46" s="25">
        <f>R46-S46</f>
        <v>0</v>
      </c>
    </row>
    <row r="47" spans="1:24" s="33" customFormat="1" ht="28.5" customHeight="1" x14ac:dyDescent="0.3">
      <c r="A47" s="35" t="s">
        <v>39</v>
      </c>
      <c r="B47" s="37" t="s">
        <v>40</v>
      </c>
      <c r="C47" s="37">
        <v>3</v>
      </c>
      <c r="D47" s="49">
        <v>1</v>
      </c>
      <c r="E47" s="38"/>
      <c r="F47" s="38"/>
      <c r="G47" s="38">
        <f>E47+F47</f>
        <v>0</v>
      </c>
      <c r="H47" s="38">
        <f>G47*D47</f>
        <v>0</v>
      </c>
      <c r="I47" s="30"/>
      <c r="J47" s="30"/>
      <c r="K47" s="50">
        <f>H47*30%</f>
        <v>0</v>
      </c>
      <c r="L47" s="50"/>
      <c r="M47" s="50"/>
      <c r="N47" s="50"/>
      <c r="O47" s="50"/>
      <c r="P47" s="50">
        <f t="shared" si="17"/>
        <v>0</v>
      </c>
      <c r="Q47" s="50">
        <f t="shared" si="18"/>
        <v>0</v>
      </c>
      <c r="R47" s="30">
        <f t="shared" ref="R47:R48" si="19">H47+I47+J47+K47+L47+M47+N47+O47+P47+Q47</f>
        <v>0</v>
      </c>
      <c r="S47" s="24">
        <f t="shared" si="2"/>
        <v>0</v>
      </c>
      <c r="T47" s="25">
        <f t="shared" si="1"/>
        <v>0</v>
      </c>
    </row>
    <row r="48" spans="1:24" s="33" customFormat="1" ht="28.5" customHeight="1" x14ac:dyDescent="0.3">
      <c r="A48" s="35" t="s">
        <v>46</v>
      </c>
      <c r="B48" s="37" t="s">
        <v>36</v>
      </c>
      <c r="C48" s="37">
        <v>3</v>
      </c>
      <c r="D48" s="49">
        <v>1</v>
      </c>
      <c r="E48" s="38"/>
      <c r="F48" s="38"/>
      <c r="G48" s="38">
        <f>E48+F48</f>
        <v>0</v>
      </c>
      <c r="H48" s="38">
        <f>G48*D48</f>
        <v>0</v>
      </c>
      <c r="I48" s="30"/>
      <c r="J48" s="30"/>
      <c r="K48" s="50">
        <f>H48*30%</f>
        <v>0</v>
      </c>
      <c r="L48" s="50"/>
      <c r="M48" s="50"/>
      <c r="N48" s="50"/>
      <c r="O48" s="50"/>
      <c r="P48" s="50">
        <f t="shared" si="17"/>
        <v>0</v>
      </c>
      <c r="Q48" s="50">
        <f t="shared" si="18"/>
        <v>0</v>
      </c>
      <c r="R48" s="30">
        <f t="shared" si="19"/>
        <v>0</v>
      </c>
      <c r="S48" s="24">
        <f t="shared" si="2"/>
        <v>0</v>
      </c>
      <c r="T48" s="25">
        <f t="shared" si="1"/>
        <v>0</v>
      </c>
    </row>
    <row r="49" spans="1:24" s="51" customFormat="1" ht="24.75" customHeight="1" x14ac:dyDescent="0.3">
      <c r="A49" s="39" t="s">
        <v>11</v>
      </c>
      <c r="B49" s="41"/>
      <c r="C49" s="41"/>
      <c r="D49" s="42">
        <f t="shared" ref="D49:I49" si="20">SUM(D44:D48)</f>
        <v>10</v>
      </c>
      <c r="E49" s="58">
        <f t="shared" si="20"/>
        <v>0</v>
      </c>
      <c r="F49" s="58">
        <f t="shared" si="20"/>
        <v>0</v>
      </c>
      <c r="G49" s="58">
        <f t="shared" si="20"/>
        <v>0</v>
      </c>
      <c r="H49" s="58">
        <f t="shared" si="20"/>
        <v>0</v>
      </c>
      <c r="I49" s="58">
        <f t="shared" si="20"/>
        <v>0</v>
      </c>
      <c r="J49" s="58"/>
      <c r="K49" s="58">
        <f t="shared" ref="K49:R49" si="21">SUM(K44:K48)</f>
        <v>0</v>
      </c>
      <c r="L49" s="58">
        <f t="shared" si="21"/>
        <v>0</v>
      </c>
      <c r="M49" s="58">
        <f t="shared" si="21"/>
        <v>0</v>
      </c>
      <c r="N49" s="58">
        <f t="shared" si="21"/>
        <v>0</v>
      </c>
      <c r="O49" s="58">
        <f t="shared" si="21"/>
        <v>0</v>
      </c>
      <c r="P49" s="58">
        <f t="shared" si="21"/>
        <v>0</v>
      </c>
      <c r="Q49" s="58">
        <f t="shared" si="21"/>
        <v>0</v>
      </c>
      <c r="R49" s="58">
        <f t="shared" si="21"/>
        <v>0</v>
      </c>
      <c r="S49" s="24">
        <f t="shared" si="2"/>
        <v>0</v>
      </c>
      <c r="T49" s="25">
        <f t="shared" si="1"/>
        <v>0</v>
      </c>
    </row>
    <row r="50" spans="1:24" s="33" customFormat="1" ht="18.75" x14ac:dyDescent="0.3">
      <c r="A50" s="75" t="s">
        <v>72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7"/>
      <c r="S50" s="24" t="e">
        <f t="shared" si="2"/>
        <v>#DIV/0!</v>
      </c>
      <c r="T50" s="25" t="e">
        <f t="shared" si="1"/>
        <v>#DIV/0!</v>
      </c>
    </row>
    <row r="51" spans="1:24" s="33" customFormat="1" ht="35.25" customHeight="1" x14ac:dyDescent="0.3">
      <c r="A51" s="35" t="s">
        <v>73</v>
      </c>
      <c r="B51" s="37" t="s">
        <v>36</v>
      </c>
      <c r="C51" s="37">
        <v>2</v>
      </c>
      <c r="D51" s="30">
        <v>1</v>
      </c>
      <c r="E51" s="38"/>
      <c r="F51" s="38"/>
      <c r="G51" s="38">
        <f>E51+F51</f>
        <v>0</v>
      </c>
      <c r="H51" s="38">
        <f>G51*D51</f>
        <v>0</v>
      </c>
      <c r="I51" s="30"/>
      <c r="J51" s="30"/>
      <c r="K51" s="30">
        <f>H51*30%</f>
        <v>0</v>
      </c>
      <c r="L51" s="50"/>
      <c r="M51" s="50"/>
      <c r="N51" s="50"/>
      <c r="O51" s="50"/>
      <c r="P51" s="50">
        <f>(H51+I51+K51+L51+J51+M51+N51+O51)*20%</f>
        <v>0</v>
      </c>
      <c r="Q51" s="50">
        <f>(H51+I51+K51+L51+J51+M51+N51+O51)*30%</f>
        <v>0</v>
      </c>
      <c r="R51" s="30">
        <f>H51+I51+J51+K51+L51+M51+N51+O51+P51+Q51</f>
        <v>0</v>
      </c>
      <c r="S51" s="24">
        <f t="shared" si="2"/>
        <v>0</v>
      </c>
      <c r="T51" s="25">
        <f t="shared" si="1"/>
        <v>0</v>
      </c>
    </row>
    <row r="52" spans="1:24" s="33" customFormat="1" ht="31.5" customHeight="1" x14ac:dyDescent="0.3">
      <c r="A52" s="35" t="s">
        <v>74</v>
      </c>
      <c r="B52" s="37" t="s">
        <v>36</v>
      </c>
      <c r="C52" s="37">
        <v>2</v>
      </c>
      <c r="D52" s="30">
        <v>1</v>
      </c>
      <c r="E52" s="38"/>
      <c r="F52" s="38"/>
      <c r="G52" s="38">
        <f>E52+F52</f>
        <v>0</v>
      </c>
      <c r="H52" s="38">
        <f>G52*D52</f>
        <v>0</v>
      </c>
      <c r="I52" s="30"/>
      <c r="J52" s="30"/>
      <c r="K52" s="30">
        <f>H52*30%</f>
        <v>0</v>
      </c>
      <c r="L52" s="50"/>
      <c r="M52" s="50"/>
      <c r="N52" s="50"/>
      <c r="O52" s="50"/>
      <c r="P52" s="50">
        <f t="shared" ref="P52:P54" si="22">(H52+I52+K52+L52+J52+M52+N52+O52)*20%</f>
        <v>0</v>
      </c>
      <c r="Q52" s="50">
        <f t="shared" ref="Q52:Q54" si="23">(H52+I52+K52+L52+J52+M52+N52+O52)*30%</f>
        <v>0</v>
      </c>
      <c r="R52" s="30">
        <f t="shared" ref="R52:R54" si="24">H52+I52+J52+K52+L52+M52+N52+O52+P52+Q52</f>
        <v>0</v>
      </c>
      <c r="S52" s="24">
        <f t="shared" si="2"/>
        <v>0</v>
      </c>
      <c r="T52" s="25">
        <f t="shared" si="1"/>
        <v>0</v>
      </c>
    </row>
    <row r="53" spans="1:24" s="33" customFormat="1" ht="27.75" customHeight="1" x14ac:dyDescent="0.3">
      <c r="A53" s="35" t="s">
        <v>75</v>
      </c>
      <c r="B53" s="37" t="s">
        <v>36</v>
      </c>
      <c r="C53" s="37">
        <v>2</v>
      </c>
      <c r="D53" s="30">
        <v>1</v>
      </c>
      <c r="E53" s="38"/>
      <c r="F53" s="38"/>
      <c r="G53" s="38">
        <f>E53+F53</f>
        <v>0</v>
      </c>
      <c r="H53" s="38">
        <f>G53*D53</f>
        <v>0</v>
      </c>
      <c r="I53" s="30"/>
      <c r="J53" s="30"/>
      <c r="K53" s="30">
        <f>H53*30%</f>
        <v>0</v>
      </c>
      <c r="L53" s="50"/>
      <c r="M53" s="50"/>
      <c r="N53" s="50"/>
      <c r="O53" s="50"/>
      <c r="P53" s="50">
        <f t="shared" si="22"/>
        <v>0</v>
      </c>
      <c r="Q53" s="50">
        <f t="shared" si="23"/>
        <v>0</v>
      </c>
      <c r="R53" s="30">
        <f t="shared" si="24"/>
        <v>0</v>
      </c>
      <c r="S53" s="24">
        <f t="shared" si="2"/>
        <v>0</v>
      </c>
      <c r="T53" s="25">
        <f t="shared" si="1"/>
        <v>0</v>
      </c>
    </row>
    <row r="54" spans="1:24" s="33" customFormat="1" ht="34.5" customHeight="1" x14ac:dyDescent="0.3">
      <c r="A54" s="35" t="s">
        <v>41</v>
      </c>
      <c r="B54" s="37" t="s">
        <v>36</v>
      </c>
      <c r="C54" s="37">
        <v>1</v>
      </c>
      <c r="D54" s="30">
        <v>1</v>
      </c>
      <c r="E54" s="38"/>
      <c r="F54" s="38"/>
      <c r="G54" s="38">
        <f>E54+F54</f>
        <v>0</v>
      </c>
      <c r="H54" s="38">
        <f>G54*D54</f>
        <v>0</v>
      </c>
      <c r="I54" s="30"/>
      <c r="J54" s="30"/>
      <c r="K54" s="30">
        <f>H54*30%</f>
        <v>0</v>
      </c>
      <c r="L54" s="50"/>
      <c r="M54" s="50"/>
      <c r="N54" s="50"/>
      <c r="O54" s="50"/>
      <c r="P54" s="50">
        <f t="shared" si="22"/>
        <v>0</v>
      </c>
      <c r="Q54" s="50">
        <f t="shared" si="23"/>
        <v>0</v>
      </c>
      <c r="R54" s="30">
        <f t="shared" si="24"/>
        <v>0</v>
      </c>
      <c r="S54" s="24">
        <f t="shared" si="2"/>
        <v>0</v>
      </c>
      <c r="T54" s="25">
        <f t="shared" si="1"/>
        <v>0</v>
      </c>
    </row>
    <row r="55" spans="1:24" s="57" customFormat="1" ht="24.75" customHeight="1" x14ac:dyDescent="0.3">
      <c r="A55" s="39" t="s">
        <v>11</v>
      </c>
      <c r="B55" s="54"/>
      <c r="C55" s="59"/>
      <c r="D55" s="60">
        <f t="shared" ref="D55:I55" si="25">SUM(D50:D54)</f>
        <v>4</v>
      </c>
      <c r="E55" s="61">
        <f t="shared" si="25"/>
        <v>0</v>
      </c>
      <c r="F55" s="61">
        <f t="shared" si="25"/>
        <v>0</v>
      </c>
      <c r="G55" s="61">
        <f t="shared" si="25"/>
        <v>0</v>
      </c>
      <c r="H55" s="61">
        <f t="shared" si="25"/>
        <v>0</v>
      </c>
      <c r="I55" s="61">
        <f t="shared" si="25"/>
        <v>0</v>
      </c>
      <c r="J55" s="61"/>
      <c r="K55" s="61">
        <f>SUM(K50:K54)</f>
        <v>0</v>
      </c>
      <c r="L55" s="61">
        <f>SUM(L50:L54)</f>
        <v>0</v>
      </c>
      <c r="M55" s="61"/>
      <c r="N55" s="61">
        <f>SUM(N50:N54)</f>
        <v>0</v>
      </c>
      <c r="O55" s="61">
        <f>SUM(O51:O54)</f>
        <v>0</v>
      </c>
      <c r="P55" s="61">
        <f>SUM(P50:P54)</f>
        <v>0</v>
      </c>
      <c r="Q55" s="61">
        <f>SUM(Q50:Q54)</f>
        <v>0</v>
      </c>
      <c r="R55" s="61">
        <f>SUM(R50:R54)</f>
        <v>0</v>
      </c>
      <c r="S55" s="24">
        <f t="shared" si="2"/>
        <v>0</v>
      </c>
      <c r="T55" s="25">
        <f t="shared" si="1"/>
        <v>0</v>
      </c>
      <c r="U55" s="56"/>
      <c r="V55" s="56"/>
      <c r="W55" s="56"/>
      <c r="X55" s="56"/>
    </row>
    <row r="56" spans="1:24" s="51" customFormat="1" ht="18.75" x14ac:dyDescent="0.3">
      <c r="A56" s="75" t="s">
        <v>44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7"/>
      <c r="S56" s="24" t="e">
        <f t="shared" si="2"/>
        <v>#DIV/0!</v>
      </c>
      <c r="T56" s="25" t="e">
        <f t="shared" si="1"/>
        <v>#DIV/0!</v>
      </c>
    </row>
    <row r="57" spans="1:24" s="51" customFormat="1" ht="27.75" customHeight="1" x14ac:dyDescent="0.3">
      <c r="A57" s="35" t="s">
        <v>42</v>
      </c>
      <c r="B57" s="37" t="s">
        <v>76</v>
      </c>
      <c r="C57" s="62" t="s">
        <v>77</v>
      </c>
      <c r="D57" s="49">
        <v>1</v>
      </c>
      <c r="E57" s="38"/>
      <c r="F57" s="38">
        <f>E57*25%</f>
        <v>0</v>
      </c>
      <c r="G57" s="38">
        <f>E57+F57</f>
        <v>0</v>
      </c>
      <c r="H57" s="38">
        <f>G57*D57</f>
        <v>0</v>
      </c>
      <c r="I57" s="30"/>
      <c r="J57" s="30"/>
      <c r="K57" s="30">
        <f>H57*30%</f>
        <v>0</v>
      </c>
      <c r="L57" s="30"/>
      <c r="M57" s="30"/>
      <c r="N57" s="50"/>
      <c r="O57" s="30"/>
      <c r="P57" s="50">
        <f>(H57+I57+K57+L57+J57+M57+N57+O57)*20%</f>
        <v>0</v>
      </c>
      <c r="Q57" s="50">
        <f>(H57+I57+K57+L57+J57+M57+N57+O57)*30%</f>
        <v>0</v>
      </c>
      <c r="R57" s="30">
        <f>E57+F57+I57+J57+K57+L57+M57+N57+O57+P57+Q57</f>
        <v>0</v>
      </c>
      <c r="S57" s="24">
        <f t="shared" si="2"/>
        <v>0</v>
      </c>
      <c r="T57" s="25">
        <f t="shared" si="1"/>
        <v>0</v>
      </c>
    </row>
    <row r="58" spans="1:24" s="51" customFormat="1" ht="31.5" x14ac:dyDescent="0.3">
      <c r="A58" s="35" t="s">
        <v>43</v>
      </c>
      <c r="B58" s="37" t="s">
        <v>78</v>
      </c>
      <c r="C58" s="37">
        <v>1</v>
      </c>
      <c r="D58" s="49">
        <v>13.5</v>
      </c>
      <c r="E58" s="38"/>
      <c r="F58" s="38">
        <f>E58*25%</f>
        <v>0</v>
      </c>
      <c r="G58" s="38">
        <f>E58+F58</f>
        <v>0</v>
      </c>
      <c r="H58" s="38">
        <f>G58*D58</f>
        <v>0</v>
      </c>
      <c r="I58" s="30"/>
      <c r="J58" s="30"/>
      <c r="K58" s="30">
        <f>H58*30%</f>
        <v>0</v>
      </c>
      <c r="L58" s="30"/>
      <c r="M58" s="30"/>
      <c r="N58" s="50"/>
      <c r="O58" s="30"/>
      <c r="P58" s="50">
        <f>(H58+I58+K58+L58+J58+M58+N58+O58)*20%</f>
        <v>0</v>
      </c>
      <c r="Q58" s="50">
        <f>(H58+I58+K58+L58+J58+M58+N58+O58)*30%</f>
        <v>0</v>
      </c>
      <c r="R58" s="30">
        <f>H58+I58+J58+K58+L58+M58+N58+O58+P58+Q58</f>
        <v>0</v>
      </c>
      <c r="S58" s="24">
        <f t="shared" si="2"/>
        <v>0</v>
      </c>
      <c r="T58" s="25">
        <f>R58-S58</f>
        <v>0</v>
      </c>
    </row>
    <row r="59" spans="1:24" s="51" customFormat="1" ht="18.75" x14ac:dyDescent="0.3">
      <c r="A59" s="39" t="s">
        <v>11</v>
      </c>
      <c r="B59" s="41"/>
      <c r="C59" s="41"/>
      <c r="D59" s="42">
        <f t="shared" ref="D59:I59" si="26">SUM(D57:D58)</f>
        <v>14.5</v>
      </c>
      <c r="E59" s="58">
        <f t="shared" si="26"/>
        <v>0</v>
      </c>
      <c r="F59" s="58">
        <f t="shared" si="26"/>
        <v>0</v>
      </c>
      <c r="G59" s="58">
        <f t="shared" si="26"/>
        <v>0</v>
      </c>
      <c r="H59" s="58">
        <f t="shared" si="26"/>
        <v>0</v>
      </c>
      <c r="I59" s="58">
        <f t="shared" si="26"/>
        <v>0</v>
      </c>
      <c r="J59" s="58"/>
      <c r="K59" s="58">
        <f>SUM(K57:K58)</f>
        <v>0</v>
      </c>
      <c r="L59" s="58">
        <f>SUM(L57:L58)</f>
        <v>0</v>
      </c>
      <c r="M59" s="58"/>
      <c r="N59" s="58">
        <f>SUM(N57:N58)</f>
        <v>0</v>
      </c>
      <c r="O59" s="58"/>
      <c r="P59" s="58">
        <f>SUM(P57:P58)</f>
        <v>0</v>
      </c>
      <c r="Q59" s="58">
        <f>SUM(Q57:Q58)</f>
        <v>0</v>
      </c>
      <c r="R59" s="58">
        <f>SUM(R57:R58)</f>
        <v>0</v>
      </c>
      <c r="S59" s="24">
        <f t="shared" si="2"/>
        <v>0</v>
      </c>
      <c r="T59" s="25">
        <f t="shared" si="1"/>
        <v>0</v>
      </c>
    </row>
    <row r="60" spans="1:24" s="33" customFormat="1" ht="18.75" customHeight="1" x14ac:dyDescent="0.3">
      <c r="A60" s="75" t="s">
        <v>45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7"/>
      <c r="S60" s="24" t="e">
        <f t="shared" si="2"/>
        <v>#DIV/0!</v>
      </c>
      <c r="T60" s="25" t="e">
        <f t="shared" si="1"/>
        <v>#DIV/0!</v>
      </c>
    </row>
    <row r="61" spans="1:24" s="33" customFormat="1" ht="30.75" customHeight="1" x14ac:dyDescent="0.3">
      <c r="A61" s="35" t="s">
        <v>42</v>
      </c>
      <c r="B61" s="37" t="s">
        <v>76</v>
      </c>
      <c r="C61" s="62" t="s">
        <v>77</v>
      </c>
      <c r="D61" s="49">
        <v>1</v>
      </c>
      <c r="E61" s="38"/>
      <c r="F61" s="38"/>
      <c r="G61" s="38">
        <f>E61+F61</f>
        <v>0</v>
      </c>
      <c r="H61" s="38">
        <f>G61*D61</f>
        <v>0</v>
      </c>
      <c r="I61" s="30"/>
      <c r="J61" s="30"/>
      <c r="K61" s="30">
        <f>H61*30%</f>
        <v>0</v>
      </c>
      <c r="L61" s="30"/>
      <c r="M61" s="30"/>
      <c r="N61" s="50"/>
      <c r="O61" s="30"/>
      <c r="P61" s="50">
        <f>(H61+I61+K61+L61+J61+M61+N61+O61)*20%</f>
        <v>0</v>
      </c>
      <c r="Q61" s="50">
        <f>(H61+I61+K61+L61+J61+M61+N61+O61)*30%</f>
        <v>0</v>
      </c>
      <c r="R61" s="30">
        <f>E61+F61+I61+J61+K61+L61+M61+N61+O61+P61+Q61</f>
        <v>0</v>
      </c>
      <c r="S61" s="24">
        <f t="shared" si="2"/>
        <v>0</v>
      </c>
      <c r="T61" s="25">
        <f t="shared" si="1"/>
        <v>0</v>
      </c>
    </row>
    <row r="62" spans="1:24" s="33" customFormat="1" ht="33" customHeight="1" x14ac:dyDescent="0.3">
      <c r="A62" s="35" t="s">
        <v>15</v>
      </c>
      <c r="B62" s="37" t="s">
        <v>79</v>
      </c>
      <c r="C62" s="62" t="s">
        <v>77</v>
      </c>
      <c r="D62" s="63">
        <v>10.75</v>
      </c>
      <c r="E62" s="38"/>
      <c r="F62" s="38"/>
      <c r="G62" s="38">
        <f>E62+F62</f>
        <v>0</v>
      </c>
      <c r="H62" s="38">
        <f>G62*D62</f>
        <v>0</v>
      </c>
      <c r="I62" s="30"/>
      <c r="J62" s="30"/>
      <c r="K62" s="30">
        <f>H62*30%</f>
        <v>0</v>
      </c>
      <c r="L62" s="50"/>
      <c r="M62" s="50"/>
      <c r="N62" s="50"/>
      <c r="O62" s="50"/>
      <c r="P62" s="50">
        <f>(H62+I62+K62+L62+J62+M62+N62+O62)*20%</f>
        <v>0</v>
      </c>
      <c r="Q62" s="50">
        <f>(H62+I62+K62+L62+J62+M62+N62+O62)*30%</f>
        <v>0</v>
      </c>
      <c r="R62" s="30">
        <f>H62+I62+J62+K62+L62+M62+N62+O62+P62+Q62</f>
        <v>0</v>
      </c>
      <c r="S62" s="24">
        <f t="shared" si="2"/>
        <v>0</v>
      </c>
      <c r="T62" s="25">
        <f t="shared" si="1"/>
        <v>0</v>
      </c>
    </row>
    <row r="63" spans="1:24" s="33" customFormat="1" ht="33" customHeight="1" x14ac:dyDescent="0.3">
      <c r="A63" s="35" t="s">
        <v>15</v>
      </c>
      <c r="B63" s="37" t="s">
        <v>79</v>
      </c>
      <c r="C63" s="62" t="s">
        <v>77</v>
      </c>
      <c r="D63" s="63">
        <v>7.5</v>
      </c>
      <c r="E63" s="38"/>
      <c r="F63" s="38"/>
      <c r="G63" s="38">
        <f t="shared" ref="G63:G66" si="27">E63+F63</f>
        <v>0</v>
      </c>
      <c r="H63" s="38">
        <f t="shared" ref="H63:H66" si="28">G63*D63</f>
        <v>0</v>
      </c>
      <c r="I63" s="30"/>
      <c r="J63" s="30">
        <f>H63*20%</f>
        <v>0</v>
      </c>
      <c r="K63" s="30">
        <f t="shared" ref="K63:K66" si="29">H63*30%</f>
        <v>0</v>
      </c>
      <c r="L63" s="50"/>
      <c r="M63" s="50"/>
      <c r="N63" s="50"/>
      <c r="O63" s="50"/>
      <c r="P63" s="50">
        <f t="shared" ref="P63:P66" si="30">(H63+I63+K63+L63+J63+M63+N63+O63)*20%</f>
        <v>0</v>
      </c>
      <c r="Q63" s="50">
        <f t="shared" ref="Q63:Q66" si="31">(H63+I63+K63+L63+J63+M63+N63+O63)*30%</f>
        <v>0</v>
      </c>
      <c r="R63" s="30">
        <f t="shared" ref="R63:R66" si="32">H63+I63+J63+K63+L63+M63+N63+O63+P63+Q63</f>
        <v>0</v>
      </c>
      <c r="S63" s="24">
        <f t="shared" si="2"/>
        <v>0</v>
      </c>
      <c r="T63" s="25"/>
    </row>
    <row r="64" spans="1:24" s="33" customFormat="1" ht="33" customHeight="1" x14ac:dyDescent="0.3">
      <c r="A64" s="35" t="s">
        <v>15</v>
      </c>
      <c r="B64" s="37" t="s">
        <v>79</v>
      </c>
      <c r="C64" s="62" t="s">
        <v>77</v>
      </c>
      <c r="D64" s="63">
        <v>8</v>
      </c>
      <c r="E64" s="38"/>
      <c r="F64" s="38"/>
      <c r="G64" s="38">
        <f t="shared" si="27"/>
        <v>0</v>
      </c>
      <c r="H64" s="38">
        <f t="shared" si="28"/>
        <v>0</v>
      </c>
      <c r="I64" s="30"/>
      <c r="J64" s="30">
        <f>H64*25%</f>
        <v>0</v>
      </c>
      <c r="K64" s="30">
        <f t="shared" si="29"/>
        <v>0</v>
      </c>
      <c r="L64" s="50"/>
      <c r="M64" s="50"/>
      <c r="N64" s="50"/>
      <c r="O64" s="50"/>
      <c r="P64" s="50">
        <f t="shared" si="30"/>
        <v>0</v>
      </c>
      <c r="Q64" s="50">
        <f t="shared" si="31"/>
        <v>0</v>
      </c>
      <c r="R64" s="30">
        <f t="shared" si="32"/>
        <v>0</v>
      </c>
      <c r="S64" s="24">
        <f t="shared" si="2"/>
        <v>0</v>
      </c>
      <c r="T64" s="25"/>
    </row>
    <row r="65" spans="1:24" s="33" customFormat="1" ht="33" customHeight="1" x14ac:dyDescent="0.3">
      <c r="A65" s="35" t="s">
        <v>15</v>
      </c>
      <c r="B65" s="37" t="s">
        <v>79</v>
      </c>
      <c r="C65" s="62" t="s">
        <v>77</v>
      </c>
      <c r="D65" s="63">
        <v>1</v>
      </c>
      <c r="E65" s="38"/>
      <c r="F65" s="38"/>
      <c r="G65" s="38">
        <f t="shared" si="27"/>
        <v>0</v>
      </c>
      <c r="H65" s="38">
        <f t="shared" si="28"/>
        <v>0</v>
      </c>
      <c r="I65" s="30"/>
      <c r="J65" s="30">
        <f>H65*30%</f>
        <v>0</v>
      </c>
      <c r="K65" s="30">
        <f t="shared" si="29"/>
        <v>0</v>
      </c>
      <c r="L65" s="50"/>
      <c r="M65" s="50"/>
      <c r="N65" s="50"/>
      <c r="O65" s="50"/>
      <c r="P65" s="50">
        <f t="shared" si="30"/>
        <v>0</v>
      </c>
      <c r="Q65" s="50">
        <f t="shared" si="31"/>
        <v>0</v>
      </c>
      <c r="R65" s="30">
        <f t="shared" si="32"/>
        <v>0</v>
      </c>
      <c r="S65" s="24">
        <f t="shared" si="2"/>
        <v>0</v>
      </c>
      <c r="T65" s="25"/>
    </row>
    <row r="66" spans="1:24" s="33" customFormat="1" ht="33" customHeight="1" x14ac:dyDescent="0.3">
      <c r="A66" s="35" t="s">
        <v>15</v>
      </c>
      <c r="B66" s="37" t="s">
        <v>79</v>
      </c>
      <c r="C66" s="62" t="s">
        <v>77</v>
      </c>
      <c r="D66" s="63">
        <v>2</v>
      </c>
      <c r="E66" s="38"/>
      <c r="F66" s="38"/>
      <c r="G66" s="38">
        <f t="shared" si="27"/>
        <v>0</v>
      </c>
      <c r="H66" s="38">
        <f t="shared" si="28"/>
        <v>0</v>
      </c>
      <c r="I66" s="30"/>
      <c r="J66" s="30">
        <f>H66*35%</f>
        <v>0</v>
      </c>
      <c r="K66" s="30">
        <f t="shared" si="29"/>
        <v>0</v>
      </c>
      <c r="L66" s="50"/>
      <c r="M66" s="50"/>
      <c r="N66" s="50"/>
      <c r="O66" s="50"/>
      <c r="P66" s="50">
        <f t="shared" si="30"/>
        <v>0</v>
      </c>
      <c r="Q66" s="50">
        <f t="shared" si="31"/>
        <v>0</v>
      </c>
      <c r="R66" s="30">
        <f t="shared" si="32"/>
        <v>0</v>
      </c>
      <c r="S66" s="24">
        <f t="shared" si="2"/>
        <v>0</v>
      </c>
      <c r="T66" s="25"/>
    </row>
    <row r="67" spans="1:24" s="51" customFormat="1" ht="18.75" x14ac:dyDescent="0.3">
      <c r="A67" s="39" t="s">
        <v>11</v>
      </c>
      <c r="B67" s="41"/>
      <c r="C67" s="41"/>
      <c r="D67" s="42">
        <f>SUM(D61:D66)</f>
        <v>30.25</v>
      </c>
      <c r="E67" s="58">
        <f>SUM(E61:E66)</f>
        <v>0</v>
      </c>
      <c r="F67" s="58">
        <f>SUM(F61:F66)</f>
        <v>0</v>
      </c>
      <c r="G67" s="58">
        <f>SUM(G61:G66)</f>
        <v>0</v>
      </c>
      <c r="H67" s="58">
        <f>SUM(H61:H66)</f>
        <v>0</v>
      </c>
      <c r="I67" s="58">
        <f>SUM(I61:I62)</f>
        <v>0</v>
      </c>
      <c r="J67" s="58">
        <f>SUM(J61:J66)</f>
        <v>0</v>
      </c>
      <c r="K67" s="58">
        <f>SUM(K61:K66)</f>
        <v>0</v>
      </c>
      <c r="L67" s="58">
        <f t="shared" ref="L67:O67" si="33">SUM(L61:L62)</f>
        <v>0</v>
      </c>
      <c r="M67" s="58">
        <f t="shared" si="33"/>
        <v>0</v>
      </c>
      <c r="N67" s="58">
        <f>SUM(N61:N66)</f>
        <v>0</v>
      </c>
      <c r="O67" s="58">
        <f t="shared" si="33"/>
        <v>0</v>
      </c>
      <c r="P67" s="58">
        <f>SUM(P61:P66)</f>
        <v>0</v>
      </c>
      <c r="Q67" s="58">
        <f>SUM(Q61:Q66)</f>
        <v>0</v>
      </c>
      <c r="R67" s="58">
        <f>SUM(R61:R66)</f>
        <v>0</v>
      </c>
      <c r="S67" s="24">
        <f t="shared" si="2"/>
        <v>0</v>
      </c>
      <c r="T67" s="25">
        <f t="shared" si="1"/>
        <v>0</v>
      </c>
    </row>
    <row r="68" spans="1:24" s="45" customFormat="1" ht="18.75" x14ac:dyDescent="0.3">
      <c r="A68" s="91" t="s">
        <v>13</v>
      </c>
      <c r="B68" s="92"/>
      <c r="C68" s="93"/>
      <c r="D68" s="43">
        <f>D31+D42+D49+D55+D59+D67+D22</f>
        <v>84.75</v>
      </c>
      <c r="E68" s="43">
        <f t="shared" ref="E68:R68" si="34">E22+E31+E42+E49+E55+E59+E67</f>
        <v>0</v>
      </c>
      <c r="F68" s="43">
        <f t="shared" si="34"/>
        <v>0</v>
      </c>
      <c r="G68" s="43">
        <f t="shared" si="34"/>
        <v>0</v>
      </c>
      <c r="H68" s="43">
        <f t="shared" si="34"/>
        <v>0</v>
      </c>
      <c r="I68" s="43">
        <f t="shared" si="34"/>
        <v>0</v>
      </c>
      <c r="J68" s="43">
        <f t="shared" si="34"/>
        <v>0</v>
      </c>
      <c r="K68" s="43">
        <f t="shared" si="34"/>
        <v>0</v>
      </c>
      <c r="L68" s="43">
        <f t="shared" si="34"/>
        <v>0</v>
      </c>
      <c r="M68" s="43">
        <f t="shared" si="34"/>
        <v>0</v>
      </c>
      <c r="N68" s="43">
        <f t="shared" si="34"/>
        <v>0</v>
      </c>
      <c r="O68" s="43">
        <f t="shared" si="34"/>
        <v>0</v>
      </c>
      <c r="P68" s="43">
        <f t="shared" si="34"/>
        <v>0</v>
      </c>
      <c r="Q68" s="43">
        <f t="shared" si="34"/>
        <v>0</v>
      </c>
      <c r="R68" s="43">
        <f t="shared" si="34"/>
        <v>0</v>
      </c>
      <c r="S68" s="24">
        <f t="shared" si="2"/>
        <v>0</v>
      </c>
      <c r="T68" s="25">
        <f>R68-S68</f>
        <v>0</v>
      </c>
      <c r="U68" s="44"/>
      <c r="V68" s="44"/>
      <c r="W68" s="44"/>
      <c r="X68" s="44"/>
    </row>
    <row r="69" spans="1:2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24" s="4" customFormat="1" ht="15" x14ac:dyDescent="0.25">
      <c r="A70" s="33" t="s">
        <v>80</v>
      </c>
      <c r="B70" s="33"/>
      <c r="C70" s="95" t="s">
        <v>21</v>
      </c>
      <c r="D70" s="95"/>
      <c r="E70" s="33"/>
      <c r="F70" s="33" t="s">
        <v>81</v>
      </c>
      <c r="G70" s="33"/>
      <c r="H70" s="69"/>
      <c r="I70" s="33"/>
      <c r="J70" s="33"/>
      <c r="K70" s="64"/>
      <c r="L70" s="64"/>
      <c r="M70" s="64"/>
      <c r="N70" s="64"/>
      <c r="O70" s="64"/>
      <c r="P70" s="33"/>
      <c r="Q70" s="33"/>
      <c r="R70" s="33"/>
    </row>
    <row r="71" spans="1:24" s="4" customFormat="1" ht="15" x14ac:dyDescent="0.25">
      <c r="A71" s="33"/>
      <c r="B71" s="33"/>
      <c r="C71" s="94" t="s">
        <v>82</v>
      </c>
      <c r="D71" s="94"/>
      <c r="E71" s="33"/>
      <c r="F71" s="33" t="s">
        <v>83</v>
      </c>
      <c r="G71" s="33"/>
      <c r="H71" s="68" t="s">
        <v>84</v>
      </c>
      <c r="I71" s="33"/>
      <c r="J71" s="33"/>
      <c r="K71" s="33"/>
      <c r="L71" s="33"/>
      <c r="M71" s="33"/>
      <c r="N71" s="33"/>
      <c r="O71" s="33"/>
      <c r="P71" s="33"/>
      <c r="Q71" s="64"/>
      <c r="R71" s="64"/>
    </row>
    <row r="72" spans="1:24" s="4" customFormat="1" ht="15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</row>
    <row r="73" spans="1:24" s="4" customFormat="1" ht="15" x14ac:dyDescent="0.25">
      <c r="A73" s="33" t="s">
        <v>22</v>
      </c>
      <c r="B73" s="33"/>
      <c r="C73" s="95" t="s">
        <v>22</v>
      </c>
      <c r="D73" s="95"/>
      <c r="E73" s="33"/>
      <c r="F73" s="33" t="s">
        <v>81</v>
      </c>
      <c r="G73" s="33"/>
      <c r="H73" s="69"/>
      <c r="I73" s="33"/>
      <c r="J73" s="33"/>
      <c r="K73" s="33"/>
      <c r="L73" s="33"/>
      <c r="M73" s="33"/>
      <c r="N73" s="33"/>
      <c r="O73" s="33"/>
      <c r="P73" s="33"/>
      <c r="Q73" s="33"/>
      <c r="R73" s="64"/>
    </row>
    <row r="74" spans="1:24" s="4" customFormat="1" ht="15" x14ac:dyDescent="0.25">
      <c r="A74" s="33"/>
      <c r="B74" s="33"/>
      <c r="C74" s="94" t="s">
        <v>82</v>
      </c>
      <c r="D74" s="94"/>
      <c r="E74" s="33"/>
      <c r="F74" s="33" t="s">
        <v>83</v>
      </c>
      <c r="G74" s="33"/>
      <c r="H74" s="68" t="s">
        <v>84</v>
      </c>
      <c r="I74" s="33"/>
      <c r="J74" s="33"/>
      <c r="K74" s="33"/>
      <c r="L74" s="33"/>
      <c r="M74" s="33"/>
      <c r="N74" s="33"/>
      <c r="O74" s="33"/>
      <c r="P74" s="33"/>
      <c r="Q74" s="33"/>
      <c r="R74" s="33"/>
    </row>
    <row r="75" spans="1:24" s="4" customFormat="1" ht="15" x14ac:dyDescent="0.25">
      <c r="R75" s="65"/>
    </row>
    <row r="76" spans="1:24" x14ac:dyDescent="0.2">
      <c r="D76" s="66"/>
      <c r="Q76" s="66"/>
      <c r="R76" s="66"/>
    </row>
    <row r="77" spans="1:24" x14ac:dyDescent="0.2">
      <c r="D77" s="66"/>
      <c r="Q77" s="66"/>
      <c r="R77" s="66"/>
    </row>
    <row r="78" spans="1:24" x14ac:dyDescent="0.2">
      <c r="D78" s="67"/>
      <c r="Q78" s="66"/>
      <c r="R78" s="67"/>
    </row>
    <row r="79" spans="1:24" x14ac:dyDescent="0.2">
      <c r="D79" s="66"/>
      <c r="Q79" s="66"/>
      <c r="R79" s="66"/>
    </row>
    <row r="80" spans="1:24" x14ac:dyDescent="0.2">
      <c r="D80" s="67"/>
      <c r="Q80" s="66"/>
      <c r="R80" s="67"/>
    </row>
    <row r="81" spans="4:18" x14ac:dyDescent="0.2">
      <c r="D81" s="66"/>
      <c r="Q81" s="66"/>
      <c r="R81" s="66"/>
    </row>
    <row r="82" spans="4:18" x14ac:dyDescent="0.2">
      <c r="D82" s="66"/>
      <c r="Q82" s="66"/>
      <c r="R82" s="66"/>
    </row>
  </sheetData>
  <mergeCells count="37">
    <mergeCell ref="N14:N17"/>
    <mergeCell ref="O14:O17"/>
    <mergeCell ref="P14:P16"/>
    <mergeCell ref="Q14:Q16"/>
    <mergeCell ref="C74:D74"/>
    <mergeCell ref="C70:D70"/>
    <mergeCell ref="C71:D71"/>
    <mergeCell ref="C73:D73"/>
    <mergeCell ref="E16:E17"/>
    <mergeCell ref="F16:F17"/>
    <mergeCell ref="G16:G17"/>
    <mergeCell ref="M14:M17"/>
    <mergeCell ref="H15:H17"/>
    <mergeCell ref="I15:I17"/>
    <mergeCell ref="J15:J17"/>
    <mergeCell ref="K15:K17"/>
    <mergeCell ref="A43:R43"/>
    <mergeCell ref="A50:R50"/>
    <mergeCell ref="A56:R56"/>
    <mergeCell ref="A60:R60"/>
    <mergeCell ref="A68:C68"/>
    <mergeCell ref="A19:R19"/>
    <mergeCell ref="A23:R23"/>
    <mergeCell ref="A32:R32"/>
    <mergeCell ref="A6:I6"/>
    <mergeCell ref="A7:H7"/>
    <mergeCell ref="B12:E12"/>
    <mergeCell ref="A13:R13"/>
    <mergeCell ref="A14:A17"/>
    <mergeCell ref="B14:B17"/>
    <mergeCell ref="C14:C17"/>
    <mergeCell ref="D14:D17"/>
    <mergeCell ref="E14:H14"/>
    <mergeCell ref="I14:K14"/>
    <mergeCell ref="L14:L17"/>
    <mergeCell ref="R14:R17"/>
    <mergeCell ref="E15:G15"/>
  </mergeCells>
  <pageMargins left="3.937007874015748E-2" right="3.937007874015748E-2" top="3.937007874015748E-2" bottom="3.937007874015748E-2" header="0.51181102362204722" footer="0.51181102362204722"/>
  <pageSetup paperSize="9" scale="48" firstPageNumber="0" fitToHeight="2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штатное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ShiKKak@</dc:creator>
  <cp:lastModifiedBy>Certified Windows</cp:lastModifiedBy>
  <cp:lastPrinted>2024-11-17T23:57:50Z</cp:lastPrinted>
  <dcterms:created xsi:type="dcterms:W3CDTF">2014-12-21T03:16:43Z</dcterms:created>
  <dcterms:modified xsi:type="dcterms:W3CDTF">2025-04-07T02:50:50Z</dcterms:modified>
</cp:coreProperties>
</file>