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после 1729 " sheetId="1" r:id="rId1"/>
  </sheets>
  <definedNames>
    <definedName name="_xlnm.Print_Area" localSheetId="0">'после 1729 '!$A$1:$L$270</definedName>
  </definedNames>
  <calcPr fullCalcOnLoad="1"/>
</workbook>
</file>

<file path=xl/comments1.xml><?xml version="1.0" encoding="utf-8"?>
<comments xmlns="http://schemas.openxmlformats.org/spreadsheetml/2006/main">
  <authors>
    <author>tc={72D3A7EF-1D48-F248-A08F-FB8C78764A22}</author>
  </authors>
  <commentList>
    <comment ref="B128" authorId="0">
      <text>
        <r>
          <rPr>
            <sz val="11"/>
            <color indexed="8"/>
            <rFont val="Calibri"/>
            <family val="2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На решение Министра</t>
        </r>
      </text>
    </comment>
  </commentList>
</comments>
</file>

<file path=xl/sharedStrings.xml><?xml version="1.0" encoding="utf-8"?>
<sst xmlns="http://schemas.openxmlformats.org/spreadsheetml/2006/main" count="481" uniqueCount="228">
  <si>
    <t>ВСЕГО ПО КАИП, в том числе:</t>
  </si>
  <si>
    <t xml:space="preserve">по объектам капитального строительства муниципальной  собственности </t>
  </si>
  <si>
    <t>из них:</t>
  </si>
  <si>
    <t>I. Объекты капитального строительства государственной  собственности Забайкальского края</t>
  </si>
  <si>
    <t>I. Объекты капитального строительства государственной собственности Забайкальского края</t>
  </si>
  <si>
    <t>1. Объекты капитального строительства государственной собственности Забайкальского края</t>
  </si>
  <si>
    <t>по объектам капитального строительства государственной собственности Забайкальского края</t>
  </si>
  <si>
    <t>Срок осуществ-ления строите-льства, годы</t>
  </si>
  <si>
    <t>№ пп</t>
  </si>
  <si>
    <t>Сметная стоимость (остаток  или предполагаемая (предельная) сметная стоимость) объекта капитального строительства в текущих ценах, тыс. рублей</t>
  </si>
  <si>
    <t>60 коек</t>
  </si>
  <si>
    <t>Всего, в том числе:</t>
  </si>
  <si>
    <t>Национальная безопасность и правоохранительная деятельность</t>
  </si>
  <si>
    <t>150 мест</t>
  </si>
  <si>
    <t>Создание инженерной инфраструктуры пос. Агинское (строительство поселковых систем водоснабжения и водоотведения с очистными сооружениями)</t>
  </si>
  <si>
    <t xml:space="preserve">Строительство инженерных сооружений для защиты с. Хохотуй Петровск-Забайкальского района от затопления паводковыми водами реки Хилок в Забайкальском крае
</t>
  </si>
  <si>
    <t>Наименование государственной программы Забайкальского края, объекта капитального строительства, место расположения</t>
  </si>
  <si>
    <t>Реконструкция очистных сооружений г.Хилок</t>
  </si>
  <si>
    <t>1500 куб.м/сут</t>
  </si>
  <si>
    <t xml:space="preserve">Школа с пристроенным детским садом в с. Большая Тура </t>
  </si>
  <si>
    <t>2016-2019</t>
  </si>
  <si>
    <t>Строительство очистных сооружений п. Тарбагатай Петровск-Забайкальского района</t>
  </si>
  <si>
    <t>Строительство очистных сооружений п. Баляга Петровск-Забайкальского района</t>
  </si>
  <si>
    <t xml:space="preserve">Строительство инженерных сооружений для защиты г Хилок от затопления паводковыми водами реки Хилок в Забайкальском крае </t>
  </si>
  <si>
    <t>Реконструкция областной клинической больницы в г. Чите</t>
  </si>
  <si>
    <t>Реконструкция здания ГАУК "Забайкальский краевой драматический театр"</t>
  </si>
  <si>
    <t>500 мест/240 мест</t>
  </si>
  <si>
    <t>Школа-детский сад в  п. Могзон</t>
  </si>
  <si>
    <t>Строительство инженерных сооружений для защиты с. Быково Красночикойского района от затопления паводковыми водами реки Чикой в Забайкальском крае</t>
  </si>
  <si>
    <t xml:space="preserve">Форма собственности </t>
  </si>
  <si>
    <t>Объем финансирования, тыс. рублей</t>
  </si>
  <si>
    <t xml:space="preserve">Объем финансирова-
ния  </t>
  </si>
  <si>
    <t>Остаток сметной стоимости на 01.01.2019 г.</t>
  </si>
  <si>
    <t>Остаток сметной стоимости на 01.01.2020 г.</t>
  </si>
  <si>
    <t>государственная собственность</t>
  </si>
  <si>
    <t>2014-2019</t>
  </si>
  <si>
    <t>156 мест/75 мест</t>
  </si>
  <si>
    <t>2019-2022</t>
  </si>
  <si>
    <t>2006-2020</t>
  </si>
  <si>
    <t>500 мест/120 мест</t>
  </si>
  <si>
    <t>100 куб.м/сут</t>
  </si>
  <si>
    <t>20 посещений</t>
  </si>
  <si>
    <t>Реконструкция очистных сооружений п.п.ст.Жипхеген Хилокского района</t>
  </si>
  <si>
    <t>150 куб.м/сут</t>
  </si>
  <si>
    <t>4,5 тыс.куб.м/сут.</t>
  </si>
  <si>
    <t>558 мест</t>
  </si>
  <si>
    <t>2018-2021</t>
  </si>
  <si>
    <t>Мощность объекта капитально-го строительст-ва
щая вводу,  единица мощности</t>
  </si>
  <si>
    <t>1</t>
  </si>
  <si>
    <t>2 866 м</t>
  </si>
  <si>
    <t>3 300 м</t>
  </si>
  <si>
    <t>5 000 м</t>
  </si>
  <si>
    <t>2 000 м</t>
  </si>
  <si>
    <t>Фельдшерско-акушерский пункт в с. Сохондо Читинского района Забайкальского края</t>
  </si>
  <si>
    <t>Фельдшерско-акушерский пункт в с. Нарасун Акшинского района Забайкальского края</t>
  </si>
  <si>
    <t>Фельдшерско-акушерский пункт в с. Алтан Кыринского района Забайкальского края</t>
  </si>
  <si>
    <t>Фельдшерско-акушерский пункт в с. Знаменка  Нерчиинского района Забайкальского края</t>
  </si>
  <si>
    <t>2019-2020</t>
  </si>
  <si>
    <t>Строительство школы на 1100 мест в Центральном административном районе г.Читы</t>
  </si>
  <si>
    <t>1100 мест</t>
  </si>
  <si>
    <t xml:space="preserve">Школа в п. Баляга Петровск-Забайкальского района </t>
  </si>
  <si>
    <t>Фельдшерско-акушерерский пункт в с.Хойто-Ага Агинского района Забайкальского края</t>
  </si>
  <si>
    <t>Фельдшерско-акушерский пункт в с. Унда Балейского района Забайкальского края</t>
  </si>
  <si>
    <t>Фельдшерско-акушерский пункт в с. Адриановка Карымского района Забайкальского края</t>
  </si>
  <si>
    <t>Фельдшерско-акушерский пункт в с. Боржигантай Могойтуйского района Забайкальского края</t>
  </si>
  <si>
    <t>Фельдшерско-акушерский пункт в пгт.Ключевский Могочинского района Забайкальского края</t>
  </si>
  <si>
    <t>Фельдшерско-акушерский пункт в с.Илим  Нерчинского района Забайкальского края</t>
  </si>
  <si>
    <t xml:space="preserve">Строительство инженерных сооружений для защиты пгт Могзон  от затопления паводковыми водами реки Хилок в Забайкальском крае </t>
  </si>
  <si>
    <t>2019</t>
  </si>
  <si>
    <t>2020</t>
  </si>
  <si>
    <t>2021</t>
  </si>
  <si>
    <t>2019-2021</t>
  </si>
  <si>
    <t>15,0 Гкал/ч</t>
  </si>
  <si>
    <t>Краевая адресная инвестиционная программа на 2019-2021 годы</t>
  </si>
  <si>
    <t>6</t>
  </si>
  <si>
    <t>2017-2020</t>
  </si>
  <si>
    <t>Строительство очистных сооружений в г.Балей*</t>
  </si>
  <si>
    <t>Создание инновационного центра культуры в г.Чита*</t>
  </si>
  <si>
    <t>Реконструкция здания ГУК "Забайкальский государственный театр кукол "Тридевятое царство"*</t>
  </si>
  <si>
    <t>Краевая детская клиническая больница в г. Чите*</t>
  </si>
  <si>
    <t>750 койко-мест</t>
  </si>
  <si>
    <t>2 машины</t>
  </si>
  <si>
    <t>Фельдшерско-акушерский пункт в с. Чиндант 2-й Борзинского района Забайкальского края</t>
  </si>
  <si>
    <t>30 000 т/год</t>
  </si>
  <si>
    <t>600 т/ год</t>
  </si>
  <si>
    <t>24000 куб.м/сут</t>
  </si>
  <si>
    <t>Школа в с. Засопка Читинского района</t>
  </si>
  <si>
    <t>Школа в пгт Атамановка Читинского района</t>
  </si>
  <si>
    <t>Школа в г. Борзя</t>
  </si>
  <si>
    <t>Фельдшерско-акушерский пункт в с. Алханай Дульдургинского района Забайкальского края</t>
  </si>
  <si>
    <t>Фельдшерско-акушерский пункт в п.с.т. Багульный Чернышевского района Забайкальского края</t>
  </si>
  <si>
    <t>Фельдшерско-акушерский пункт в с. Верхняя Хила Шилкинского района Забайкальского края</t>
  </si>
  <si>
    <t>Фельдшерско-акушерский пункт в с. Колочное 2-е Читинского района Забайкальского края</t>
  </si>
  <si>
    <t>Фельдшерско-акушерский пункт в с. Челутай Агинского района Забайкальского края</t>
  </si>
  <si>
    <t>Фельдшерско-акушерский пункт в с. Шишкино Читинского района Забайкальского края</t>
  </si>
  <si>
    <t>7</t>
  </si>
  <si>
    <t>8</t>
  </si>
  <si>
    <t>9</t>
  </si>
  <si>
    <t>27</t>
  </si>
  <si>
    <t>28</t>
  </si>
  <si>
    <t>29</t>
  </si>
  <si>
    <t>30</t>
  </si>
  <si>
    <t>11,3 Гкал/ч</t>
  </si>
  <si>
    <t>58 мест</t>
  </si>
  <si>
    <t>500 мест</t>
  </si>
  <si>
    <t>250 мест</t>
  </si>
  <si>
    <t>800 мест</t>
  </si>
  <si>
    <t>240 мест</t>
  </si>
  <si>
    <t>120 мест</t>
  </si>
  <si>
    <t>13700 м</t>
  </si>
  <si>
    <t>3500 м</t>
  </si>
  <si>
    <t>40 000 куб.м./сут</t>
  </si>
  <si>
    <t>10</t>
  </si>
  <si>
    <t>350 мест</t>
  </si>
  <si>
    <t>40 мест</t>
  </si>
  <si>
    <t>II. Объекты капитального строительства  муниципальной собственности</t>
  </si>
  <si>
    <t>132 места</t>
  </si>
  <si>
    <t>муниципальная собственность</t>
  </si>
  <si>
    <t>Государственная программа Забайкальского края "Развитие культуры в Забайкальском крае (2014-2020 годы)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</si>
  <si>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</si>
  <si>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"Социально-экономическое развития Агинского Бурятского округа Забайкальского края на 2014-2021 годы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</si>
  <si>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</si>
  <si>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здравоохранения в Забайкальском крае"</t>
  </si>
  <si>
    <t>Государственная программа Забайкальского края "Развитие физической культуры и спорта в Забайкальском крае"</t>
  </si>
  <si>
    <t>760 мест</t>
  </si>
  <si>
    <t>2</t>
  </si>
  <si>
    <t>3</t>
  </si>
  <si>
    <t>4</t>
  </si>
  <si>
    <t>5</t>
  </si>
  <si>
    <t>26</t>
  </si>
  <si>
    <t>Фельдшерско-акушерский пункт в с. Улятуй  Оловяннинского района Забайкальского края</t>
  </si>
  <si>
    <t>Корректировка проектно-сметной документации по заврешению строительства объекта "школа-интернат на 400 учащихся в п.Баляга Петровск-Забайкальского района" под объект "Школа в с.Баляга Петровск-Забайкальского района"</t>
  </si>
  <si>
    <t>Рекоснтрукция общеобразовательной школы на 216 учащихся в с.Усугли Забайкальского края с объектами обслуживающего назначения</t>
  </si>
  <si>
    <t>Объект недвижимого имущества, созданный в будущем (единый недвижимый комплекс) -"Фельдшерско-акушерский пункт в с.Утан Чернышевского района"</t>
  </si>
  <si>
    <t>2018-2019</t>
  </si>
  <si>
    <t>192 места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</si>
  <si>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</si>
  <si>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</si>
  <si>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транспортной системы Забайкальского края"</t>
  </si>
  <si>
    <t>2 100 м/ 100 чел /в час</t>
  </si>
  <si>
    <t xml:space="preserve"> 2 100 куб.м/сут.</t>
  </si>
  <si>
    <t>1 800 куб.м/сут</t>
  </si>
  <si>
    <t>50 куб.м/сут</t>
  </si>
  <si>
    <t>3885 м</t>
  </si>
  <si>
    <t>Государственная программа Забайкальского края "Устойчивое развитие сельских территорий "</t>
  </si>
  <si>
    <t>Государственная программа Забайкальского края "Развитие образования в Забайкальском крае"</t>
  </si>
  <si>
    <t>Государственная программа Забайкальского края "Развитие территорий и жилищная политика  Забайкальского края"</t>
  </si>
  <si>
    <t>Корректировка проектно-сметной документации по объекту "Спортивный центр с универсальным игровым залом и плавательным бассейном в г. Краснокаменск" под объект "Универсальный спортивный зал в г. Краснокаменск"*</t>
  </si>
  <si>
    <t>Спортивный зал для занятий боксом по адресу: г. Чита, ул. Нагорная, 91*</t>
  </si>
  <si>
    <t>Спортивный комплекс с залом для борьбы в пгт Агинское*</t>
  </si>
  <si>
    <t>Зал для спортивной гимнастики в г. Чита Забайкальского края*</t>
  </si>
  <si>
    <t>Школа в с. Верхний Шергольджин Красночикойского района*</t>
  </si>
  <si>
    <t>Школа в с. Чара Каларского района*</t>
  </si>
  <si>
    <t>Школа в пгт Забайкальск*</t>
  </si>
  <si>
    <t>Школа в г. Нерчинск*</t>
  </si>
  <si>
    <t>Детский сад в г. Борзя*</t>
  </si>
  <si>
    <t>Школа в п.п.ст. Сбега Могочинского района*</t>
  </si>
  <si>
    <t>Школа в пгт Дарасун Карымского района*</t>
  </si>
  <si>
    <t>Школа в г. Чита*</t>
  </si>
  <si>
    <t>Очистные сооружения ГАУСО "Реабилитационный центр для детей и подростков с ограниченными возможностями "Спасатель" Забайкальского края, Читинский район*</t>
  </si>
  <si>
    <t>Очистные сооружения ГАУСО "Реабилитационный центр "Шиванда" Забайкальского края, Шилкинский район (пгт Первомайский)*</t>
  </si>
  <si>
    <t>Строительство комплекса по переработке пластиковой тары в Краснокаменском районе*</t>
  </si>
  <si>
    <t>Строительство комплекса по переработке пластиковой тары в Читинском районе*</t>
  </si>
  <si>
    <t>Строительство комплекса по сортировке ТКО в Хилокском районе*</t>
  </si>
  <si>
    <t>Строительство комплекса по сортировке ТКО в Петровск-Забайкальском районе*</t>
  </si>
  <si>
    <t>Станция очистки воды в г. Сретенск*</t>
  </si>
  <si>
    <t>Станция очистки воды в пгт Оловянная*</t>
  </si>
  <si>
    <t>Котельная в пгт.Холбон*</t>
  </si>
  <si>
    <t>Реконструкция теплоснабжения в пгт. Вершино-Дарасунский, Тунгокоченский район*</t>
  </si>
  <si>
    <t>Реконструкция аэропортового комплекса с Чара (Забайкальский край)*</t>
  </si>
  <si>
    <t>Реконструкция гидротехнических сооружений, расположенных на правом берегу реки Чита на участке от ул. Генерала Белика до моста по ул. Ковыльной*</t>
  </si>
  <si>
    <t>Инженерная защита г. Читы от затопления паводковыми водами р. Ингода*</t>
  </si>
  <si>
    <t>Инженерная защита г. Читы от затопления паводковыми водами р. Чита *</t>
  </si>
  <si>
    <t>План социального развития центров экономического роста Забайкальского края</t>
  </si>
  <si>
    <t>Детский сад на 192 места по ул.Космонавтов г.Чита</t>
  </si>
  <si>
    <t>Строительство детского сада в г.Чита на 120 мест</t>
  </si>
  <si>
    <t>2020-2021</t>
  </si>
  <si>
    <t>Строительство объекта «Сельское культурно-досуговое учреждение в с.Цаган-Челутай Могойтуйского района Забайкальского края»</t>
  </si>
  <si>
    <t>Строительство объекта «Сельский культурно-досуговый центр в пгт.Новая Чара Каларского района Забайкальского края»</t>
  </si>
  <si>
    <t>Строительство объекта «Сельский культурно-досуговый центр в с.Смоленка Читинского района Забайкальского края»</t>
  </si>
  <si>
    <t>Строительство объекта «Сельский культурно-досуговый центр в с. Линево Озеро Хилокского района Забайкальского края»</t>
  </si>
  <si>
    <t>Строительство объекта «Сельский культурно-досуговый центр в с. Нерчинский-Завод Нерчинско-Заводского района Забайкальского края»</t>
  </si>
  <si>
    <t>Строительство объекта «Сельский культурно-досуговый центр в с. Ушарбай Могойтуйского района Забайкальского края»</t>
  </si>
  <si>
    <t>Разработка ПСД на реконструкцию театра национальных культур "Забайкальские узоры"*</t>
  </si>
  <si>
    <t>* -сметная стоимость и мощность объектов  объектов будет определена после разработки проектно-сметной документации</t>
  </si>
  <si>
    <t>Разработка ПСД на строительство "Российский центр стрельбы из лука" в г.Чита*</t>
  </si>
  <si>
    <t>Разработка ПСД на строительство "Центра единоборств" в г.Чита*</t>
  </si>
  <si>
    <t>Разработка проектно-сметной документации на строительство физкультурно-оздоровительного комплекса, пгт.Чернышевск, Чернышевский район*</t>
  </si>
  <si>
    <t>Разработка проектно-сметной документации на строительство физкультурно-оздоровительного комплекса, г. Могоча, Могочинский район*</t>
  </si>
  <si>
    <t>Разработка проектно-сметной документации на строительство физкультурно-оздоровительного комплекса, г. Хилок, Хилокский район*</t>
  </si>
  <si>
    <t>Региональный проект "Чистая вода"</t>
  </si>
  <si>
    <t>Школа в г. Сретенск*</t>
  </si>
  <si>
    <t>Национальный театр песни и танца "Амар Сайи"</t>
  </si>
  <si>
    <t>Строительство полигона в г.о. "Петровск-Забайкальский"</t>
  </si>
  <si>
    <t>2252 т/год</t>
  </si>
  <si>
    <t>Всего:</t>
  </si>
  <si>
    <t>Школа-детский сад в г. Могоча*</t>
  </si>
  <si>
    <t>Канализационные очистные сооружения в г. Краснокаменск*</t>
  </si>
  <si>
    <t>Строительство станции водоподготовки воды из артезианских скважин ВНС "Сапун-гора (Черновская)"*</t>
  </si>
  <si>
    <t>Строительство станции водоподготовки воды из артезианских скважин ВНС "Рахова"*</t>
  </si>
  <si>
    <t>7 200 куб.м./сут</t>
  </si>
  <si>
    <t>480 куб.м./сут</t>
  </si>
  <si>
    <t>1 560 куб.м/сут</t>
  </si>
  <si>
    <t>31</t>
  </si>
  <si>
    <t>400 мест</t>
  </si>
  <si>
    <t>Строительство пожарного депо в с.Знаменка Нерчинского района*</t>
  </si>
  <si>
    <t>Строительство пожарного депо в с. Баляга Петровск-Забайкальского района*</t>
  </si>
  <si>
    <t xml:space="preserve"> 200 мест</t>
  </si>
  <si>
    <t>300 мест</t>
  </si>
  <si>
    <t>216 мест</t>
  </si>
  <si>
    <t>Реконструкция и строительство Сибирского и Смоленского водозаборов*</t>
  </si>
  <si>
    <t>Строительсто станции водоподготовки воды из артезианских скважин водозабора"Прибрежный (Кенонский)*</t>
  </si>
  <si>
    <t>32</t>
  </si>
  <si>
    <t>4 500 м</t>
  </si>
  <si>
    <t>1 200 мест</t>
  </si>
  <si>
    <t>пристройка</t>
  </si>
  <si>
    <t>5658,8 кв.м.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</si>
  <si>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</si>
  <si>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 xml:space="preserve"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</si>
  <si>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Муниципальный район "Александрово-Заводский"(субсидии на ПСД для строительства здания общеобразовательного учреждения в с.Александровский Завод)</t>
  </si>
  <si>
    <t xml:space="preserve"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 (Школа в с.Сохондо)
</t>
  </si>
  <si>
    <t>II. Объекты капитального строительства муниципальной собственности Забайкальского края</t>
  </si>
  <si>
    <t>Организациия  водоснабжения в с.Тасырхой Борзинского района *</t>
  </si>
  <si>
    <t>Организация водоснабжения в с.Шара Александрово-Заводского района *</t>
  </si>
  <si>
    <t>33</t>
  </si>
  <si>
    <t>34</t>
  </si>
  <si>
    <t xml:space="preserve">УТВЕРЖДЕНА
распоряжением Министерства строительства,                                                                                                     дорожного хозяйства и транспорта Забайкальского края                                                                                                 № 60-р  от  21  августа 2019 года                                             
</t>
  </si>
  <si>
    <t>Муниципальный район "Читинский район" (субсидии на ПСД для строительства здания общеобразовательного учреждения в  с. Смоленка)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</si>
</sst>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"/>
    <numFmt numFmtId="181" formatCode="_-* #,##0.0_р_._-;\-* #,##0.0_р_._-;_-* &quot;-&quot;?_р_._-;_-@_-"/>
    <numFmt numFmtId="182" formatCode="_-* #,##0.00_р_._-;\-* #,##0.00_р_._-;_-* &quot;-&quot;?_р_._-;_-@_-"/>
    <numFmt numFmtId="183" formatCode="_-* #,##0_р_._-;\-* #,##0_р_._-;_-* &quot;-&quot;?_р_._-;_-@_-"/>
    <numFmt numFmtId="184" formatCode="[$-FC19]d\ mmmm\ yyyy\ &quot;г.&quot;"/>
    <numFmt numFmtId="185" formatCode="_-* #,##0.0_р_._-;\-* #,##0.0_р_._-;_-* &quot;-&quot;_р_._-;_-@_-"/>
    <numFmt numFmtId="186" formatCode="_-* #,##0.00_р_._-;\-* #,##0.00_р_._-;_-* &quot;-&quot;_р_._-;_-@_-"/>
    <numFmt numFmtId="187" formatCode="_-* #,##0.0\ _₽_-;\-* #,##0.0\ _₽_-;_-* &quot;-&quot;?\ _₽_-;_-@_-"/>
    <numFmt numFmtId="188" formatCode="#,##0.00_ ;\-#,##0.00\ "/>
    <numFmt numFmtId="189" formatCode="#,##0.0_ ;\-#,##0.0\ 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33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left" vertical="top" wrapText="1"/>
    </xf>
    <xf numFmtId="0" fontId="5" fillId="34" borderId="0" xfId="0" applyFont="1" applyFill="1" applyAlignment="1">
      <alignment horizontal="justify" vertical="top" wrapText="1"/>
    </xf>
    <xf numFmtId="0" fontId="3" fillId="34" borderId="0" xfId="0" applyFont="1" applyFill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center" vertical="top" wrapText="1"/>
    </xf>
    <xf numFmtId="4" fontId="3" fillId="33" borderId="0" xfId="0" applyNumberFormat="1" applyFont="1" applyFill="1" applyAlignment="1">
      <alignment horizontal="right" vertical="top" wrapText="1"/>
    </xf>
    <xf numFmtId="4" fontId="3" fillId="34" borderId="0" xfId="0" applyNumberFormat="1" applyFont="1" applyFill="1" applyAlignment="1">
      <alignment horizontal="right" vertical="top" wrapText="1"/>
    </xf>
    <xf numFmtId="0" fontId="3" fillId="34" borderId="10" xfId="0" applyFont="1" applyFill="1" applyBorder="1" applyAlignment="1">
      <alignment horizontal="justify" vertical="top" wrapText="1"/>
    </xf>
    <xf numFmtId="4" fontId="4" fillId="34" borderId="11" xfId="0" applyNumberFormat="1" applyFont="1" applyFill="1" applyBorder="1" applyAlignment="1">
      <alignment horizontal="justify" vertical="top" wrapText="1"/>
    </xf>
    <xf numFmtId="4" fontId="4" fillId="34" borderId="12" xfId="0" applyNumberFormat="1" applyFont="1" applyFill="1" applyBorder="1" applyAlignment="1">
      <alignment horizontal="justify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0" fontId="4" fillId="34" borderId="0" xfId="0" applyFont="1" applyFill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171" fontId="3" fillId="0" borderId="10" xfId="0" applyNumberFormat="1" applyFont="1" applyFill="1" applyBorder="1" applyAlignment="1">
      <alignment horizontal="right" vertical="top" wrapText="1"/>
    </xf>
    <xf numFmtId="181" fontId="3" fillId="0" borderId="10" xfId="0" applyNumberFormat="1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171" fontId="3" fillId="0" borderId="10" xfId="62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171" fontId="3" fillId="0" borderId="10" xfId="0" applyNumberFormat="1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71" fontId="3" fillId="34" borderId="10" xfId="62" applyFont="1" applyFill="1" applyBorder="1" applyAlignment="1">
      <alignment vertical="center"/>
    </xf>
    <xf numFmtId="171" fontId="3" fillId="34" borderId="10" xfId="62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justify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188" fontId="3" fillId="34" borderId="10" xfId="62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top" wrapText="1"/>
    </xf>
    <xf numFmtId="180" fontId="3" fillId="34" borderId="10" xfId="0" applyNumberFormat="1" applyFont="1" applyFill="1" applyBorder="1" applyAlignment="1">
      <alignment horizontal="left" vertical="top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1" fontId="3" fillId="34" borderId="13" xfId="62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top" wrapText="1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180" fontId="3" fillId="34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171" fontId="4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>
      <alignment horizontal="justify" vertical="top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 wrapText="1"/>
    </xf>
    <xf numFmtId="189" fontId="4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8" fontId="3" fillId="0" borderId="10" xfId="62" applyNumberFormat="1" applyFont="1" applyFill="1" applyBorder="1" applyAlignment="1">
      <alignment horizontal="center" vertical="center"/>
    </xf>
    <xf numFmtId="188" fontId="3" fillId="0" borderId="14" xfId="62" applyNumberFormat="1" applyFont="1" applyFill="1" applyBorder="1" applyAlignment="1">
      <alignment horizontal="center" vertical="center"/>
    </xf>
    <xf numFmtId="188" fontId="3" fillId="0" borderId="13" xfId="62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62" applyNumberFormat="1" applyFont="1" applyFill="1" applyBorder="1" applyAlignment="1">
      <alignment horizontal="center" vertical="center"/>
    </xf>
    <xf numFmtId="4" fontId="3" fillId="34" borderId="10" xfId="62" applyNumberFormat="1" applyFont="1" applyFill="1" applyBorder="1" applyAlignment="1">
      <alignment horizontal="center" vertical="center"/>
    </xf>
    <xf numFmtId="188" fontId="4" fillId="34" borderId="10" xfId="62" applyNumberFormat="1" applyFont="1" applyFill="1" applyBorder="1" applyAlignment="1">
      <alignment horizontal="center" vertical="center"/>
    </xf>
    <xf numFmtId="188" fontId="3" fillId="34" borderId="10" xfId="62" applyNumberFormat="1" applyFont="1" applyFill="1" applyBorder="1" applyAlignment="1">
      <alignment horizontal="center" vertical="center" wrapText="1"/>
    </xf>
    <xf numFmtId="4" fontId="3" fillId="34" borderId="10" xfId="62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3" xfId="62" applyNumberFormat="1" applyFont="1" applyFill="1" applyBorder="1" applyAlignment="1">
      <alignment horizontal="center" vertical="center"/>
    </xf>
    <xf numFmtId="4" fontId="3" fillId="0" borderId="14" xfId="62" applyNumberFormat="1" applyFont="1" applyFill="1" applyBorder="1" applyAlignment="1">
      <alignment horizontal="center" vertical="center"/>
    </xf>
    <xf numFmtId="4" fontId="3" fillId="34" borderId="13" xfId="62" applyNumberFormat="1" applyFont="1" applyFill="1" applyBorder="1" applyAlignment="1">
      <alignment horizontal="center" vertical="center"/>
    </xf>
    <xf numFmtId="188" fontId="4" fillId="0" borderId="10" xfId="62" applyNumberFormat="1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171" fontId="3" fillId="34" borderId="14" xfId="62" applyFont="1" applyFill="1" applyBorder="1" applyAlignment="1">
      <alignment horizontal="center" vertical="center"/>
    </xf>
    <xf numFmtId="188" fontId="3" fillId="34" borderId="13" xfId="62" applyNumberFormat="1" applyFont="1" applyFill="1" applyBorder="1" applyAlignment="1">
      <alignment horizontal="center" vertical="center"/>
    </xf>
    <xf numFmtId="188" fontId="3" fillId="34" borderId="14" xfId="62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justify" vertical="top" wrapText="1"/>
    </xf>
    <xf numFmtId="4" fontId="3" fillId="34" borderId="13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3" fillId="34" borderId="16" xfId="0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188" fontId="4" fillId="34" borderId="10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188" fontId="3" fillId="0" borderId="0" xfId="62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 wrapText="1"/>
    </xf>
    <xf numFmtId="188" fontId="3" fillId="34" borderId="14" xfId="62" applyNumberFormat="1" applyFont="1" applyFill="1" applyBorder="1" applyAlignment="1">
      <alignment horizontal="center" vertical="center"/>
    </xf>
    <xf numFmtId="171" fontId="3" fillId="0" borderId="14" xfId="62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4" fontId="3" fillId="34" borderId="13" xfId="0" applyNumberFormat="1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4" fillId="36" borderId="15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4" fillId="35" borderId="12" xfId="0" applyFont="1" applyFill="1" applyBorder="1" applyAlignment="1">
      <alignment horizontal="justify" vertical="top" wrapText="1"/>
    </xf>
    <xf numFmtId="180" fontId="4" fillId="36" borderId="15" xfId="0" applyNumberFormat="1" applyFont="1" applyFill="1" applyBorder="1" applyAlignment="1">
      <alignment horizontal="center" vertical="top" wrapText="1"/>
    </xf>
    <xf numFmtId="180" fontId="4" fillId="36" borderId="11" xfId="0" applyNumberFormat="1" applyFont="1" applyFill="1" applyBorder="1" applyAlignment="1">
      <alignment horizontal="center" vertical="top" wrapText="1"/>
    </xf>
    <xf numFmtId="180" fontId="4" fillId="36" borderId="12" xfId="0" applyNumberFormat="1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horizontal="center" vertical="top" wrapText="1"/>
    </xf>
    <xf numFmtId="4" fontId="3" fillId="34" borderId="0" xfId="0" applyNumberFormat="1" applyFont="1" applyFill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top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188" fontId="3" fillId="34" borderId="13" xfId="62" applyNumberFormat="1" applyFont="1" applyFill="1" applyBorder="1" applyAlignment="1">
      <alignment horizontal="center" vertical="center"/>
    </xf>
    <xf numFmtId="188" fontId="3" fillId="34" borderId="14" xfId="62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36" borderId="15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12" xfId="0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">
      <selection activeCell="A136" sqref="A136:IV136"/>
    </sheetView>
  </sheetViews>
  <sheetFormatPr defaultColWidth="9.00390625" defaultRowHeight="12.75"/>
  <cols>
    <col min="1" max="1" width="4.875" style="52" customWidth="1"/>
    <col min="2" max="2" width="30.75390625" style="4" customWidth="1"/>
    <col min="3" max="3" width="13.00390625" style="5" customWidth="1"/>
    <col min="4" max="4" width="10.875" style="5" customWidth="1"/>
    <col min="5" max="5" width="8.625" style="5" customWidth="1"/>
    <col min="6" max="6" width="15.75390625" style="10" customWidth="1"/>
    <col min="7" max="7" width="13.125" style="10" customWidth="1"/>
    <col min="8" max="8" width="12.00390625" style="10" customWidth="1"/>
    <col min="9" max="9" width="13.75390625" style="10" customWidth="1"/>
    <col min="10" max="10" width="11.875" style="10" customWidth="1"/>
    <col min="11" max="11" width="13.875" style="10" customWidth="1"/>
    <col min="12" max="12" width="14.75390625" style="10" customWidth="1"/>
    <col min="13" max="13" width="10.75390625" style="0" bestFit="1" customWidth="1"/>
    <col min="14" max="14" width="12.875" style="0" bestFit="1" customWidth="1"/>
    <col min="15" max="15" width="20.75390625" style="0" customWidth="1"/>
  </cols>
  <sheetData>
    <row r="1" spans="1:12" ht="12.75" customHeight="1">
      <c r="A1" s="163"/>
      <c r="B1" s="164"/>
      <c r="C1" s="164"/>
      <c r="D1" s="164"/>
      <c r="E1" s="1"/>
      <c r="F1" s="9"/>
      <c r="G1" s="165" t="s">
        <v>226</v>
      </c>
      <c r="H1" s="165"/>
      <c r="I1" s="165"/>
      <c r="J1" s="165"/>
      <c r="K1" s="165"/>
      <c r="L1" s="165"/>
    </row>
    <row r="2" spans="2:12" ht="49.5" customHeight="1">
      <c r="B2" s="15"/>
      <c r="C2" s="106"/>
      <c r="G2" s="165"/>
      <c r="H2" s="165"/>
      <c r="I2" s="165"/>
      <c r="J2" s="165"/>
      <c r="K2" s="165"/>
      <c r="L2" s="165"/>
    </row>
    <row r="3" spans="2:12" ht="12.75" customHeight="1">
      <c r="B3" s="163" t="s">
        <v>73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ht="12">
      <c r="A4" s="53"/>
    </row>
    <row r="5" spans="1:12" ht="12.75" customHeight="1">
      <c r="A5" s="129" t="s">
        <v>8</v>
      </c>
      <c r="B5" s="129" t="s">
        <v>16</v>
      </c>
      <c r="C5" s="129" t="s">
        <v>29</v>
      </c>
      <c r="D5" s="129" t="s">
        <v>47</v>
      </c>
      <c r="E5" s="129" t="s">
        <v>7</v>
      </c>
      <c r="F5" s="132" t="s">
        <v>9</v>
      </c>
      <c r="G5" s="161" t="s">
        <v>30</v>
      </c>
      <c r="H5" s="161"/>
      <c r="I5" s="161"/>
      <c r="J5" s="161"/>
      <c r="K5" s="161"/>
      <c r="L5" s="161"/>
    </row>
    <row r="6" spans="1:12" ht="12.75">
      <c r="A6" s="130"/>
      <c r="B6" s="159"/>
      <c r="C6" s="130"/>
      <c r="D6" s="130"/>
      <c r="E6" s="130"/>
      <c r="F6" s="130"/>
      <c r="G6" s="145" t="s">
        <v>68</v>
      </c>
      <c r="H6" s="145"/>
      <c r="I6" s="145" t="s">
        <v>69</v>
      </c>
      <c r="J6" s="145"/>
      <c r="K6" s="145" t="s">
        <v>70</v>
      </c>
      <c r="L6" s="145"/>
    </row>
    <row r="7" spans="1:12" ht="12.75" customHeight="1">
      <c r="A7" s="130"/>
      <c r="B7" s="159"/>
      <c r="C7" s="130"/>
      <c r="D7" s="130"/>
      <c r="E7" s="130"/>
      <c r="F7" s="130"/>
      <c r="G7" s="132" t="s">
        <v>32</v>
      </c>
      <c r="H7" s="132" t="s">
        <v>31</v>
      </c>
      <c r="I7" s="132" t="s">
        <v>32</v>
      </c>
      <c r="J7" s="135" t="s">
        <v>31</v>
      </c>
      <c r="K7" s="132" t="s">
        <v>33</v>
      </c>
      <c r="L7" s="135" t="s">
        <v>31</v>
      </c>
    </row>
    <row r="8" spans="1:12" ht="12.75">
      <c r="A8" s="130"/>
      <c r="B8" s="159"/>
      <c r="C8" s="130"/>
      <c r="D8" s="130"/>
      <c r="E8" s="130"/>
      <c r="F8" s="130"/>
      <c r="G8" s="133"/>
      <c r="H8" s="133"/>
      <c r="I8" s="133"/>
      <c r="J8" s="136"/>
      <c r="K8" s="133"/>
      <c r="L8" s="136"/>
    </row>
    <row r="9" spans="1:12" ht="12.75">
      <c r="A9" s="130"/>
      <c r="B9" s="159"/>
      <c r="C9" s="130"/>
      <c r="D9" s="130"/>
      <c r="E9" s="130"/>
      <c r="F9" s="130"/>
      <c r="G9" s="133"/>
      <c r="H9" s="133"/>
      <c r="I9" s="133"/>
      <c r="J9" s="136"/>
      <c r="K9" s="133"/>
      <c r="L9" s="136"/>
    </row>
    <row r="10" spans="1:12" ht="12.75">
      <c r="A10" s="130"/>
      <c r="B10" s="159"/>
      <c r="C10" s="130"/>
      <c r="D10" s="130"/>
      <c r="E10" s="130"/>
      <c r="F10" s="130"/>
      <c r="G10" s="133"/>
      <c r="H10" s="133"/>
      <c r="I10" s="133"/>
      <c r="J10" s="136"/>
      <c r="K10" s="133"/>
      <c r="L10" s="136"/>
    </row>
    <row r="11" spans="1:12" ht="12.75">
      <c r="A11" s="131"/>
      <c r="B11" s="160"/>
      <c r="C11" s="131"/>
      <c r="D11" s="131"/>
      <c r="E11" s="131"/>
      <c r="F11" s="131"/>
      <c r="G11" s="134"/>
      <c r="H11" s="134"/>
      <c r="I11" s="134"/>
      <c r="J11" s="137"/>
      <c r="K11" s="134"/>
      <c r="L11" s="137"/>
    </row>
    <row r="12" spans="1:12" ht="12.75" customHeight="1">
      <c r="A12" s="54"/>
      <c r="B12" s="153" t="s">
        <v>0</v>
      </c>
      <c r="C12" s="154"/>
      <c r="D12" s="154"/>
      <c r="E12" s="155"/>
      <c r="F12" s="25">
        <f>F13+F14</f>
        <v>7683721.57</v>
      </c>
      <c r="G12" s="25">
        <f aca="true" t="shared" si="0" ref="G12:L12">G13+G14</f>
        <v>3735670.4</v>
      </c>
      <c r="H12" s="25">
        <f t="shared" si="0"/>
        <v>2716203.0299999993</v>
      </c>
      <c r="I12" s="25">
        <f t="shared" si="0"/>
        <v>3364767.26</v>
      </c>
      <c r="J12" s="25">
        <f t="shared" si="0"/>
        <v>3730616.9299999997</v>
      </c>
      <c r="K12" s="25">
        <f t="shared" si="0"/>
        <v>2380041.46</v>
      </c>
      <c r="L12" s="25">
        <f t="shared" si="0"/>
        <v>3273206.61</v>
      </c>
    </row>
    <row r="13" spans="1:12" ht="12.75" customHeight="1">
      <c r="A13" s="42"/>
      <c r="B13" s="142" t="s">
        <v>6</v>
      </c>
      <c r="C13" s="143"/>
      <c r="D13" s="143"/>
      <c r="E13" s="144"/>
      <c r="F13" s="26">
        <f>F18+F23+F32+F35+F39+F57+F75+F78+F112+F131+F162</f>
        <v>7683721.57</v>
      </c>
      <c r="G13" s="26">
        <f>G18+G23+G32+G35+G39+G57+G75+G78+G112+G131+G162</f>
        <v>3735670.4</v>
      </c>
      <c r="H13" s="26">
        <f>H18+H23+H32+H35+H38+H57+H75+H78+H112+H131+H162</f>
        <v>1586862.0299999998</v>
      </c>
      <c r="I13" s="26">
        <f>I18+I23+I32+I35+I38+I57+I75+I78+I112+I131+I162</f>
        <v>3364767.26</v>
      </c>
      <c r="J13" s="26">
        <f>J18+J23+J32+J35+J38+J57+J75+J78+J112+J131+J162</f>
        <v>3271138.13</v>
      </c>
      <c r="K13" s="26">
        <f>K18+K23+K32+K35+K38+K57+K75+K78+K112+K131+K162</f>
        <v>2380041.46</v>
      </c>
      <c r="L13" s="26">
        <f>L18+L23+L32+L35+L38+L57+L75+L78+L112+L131+L162</f>
        <v>2907337.31</v>
      </c>
    </row>
    <row r="14" spans="1:12" ht="12.75" customHeight="1">
      <c r="A14" s="42"/>
      <c r="B14" s="142" t="s">
        <v>1</v>
      </c>
      <c r="C14" s="143"/>
      <c r="D14" s="143"/>
      <c r="E14" s="144"/>
      <c r="F14" s="26">
        <f>F105</f>
        <v>0</v>
      </c>
      <c r="G14" s="26">
        <f aca="true" t="shared" si="1" ref="G14:L14">G105</f>
        <v>0</v>
      </c>
      <c r="H14" s="26">
        <f t="shared" si="1"/>
        <v>1129340.9999999998</v>
      </c>
      <c r="I14" s="26">
        <f t="shared" si="1"/>
        <v>0</v>
      </c>
      <c r="J14" s="26">
        <f t="shared" si="1"/>
        <v>459478.8</v>
      </c>
      <c r="K14" s="26">
        <f t="shared" si="1"/>
        <v>0</v>
      </c>
      <c r="L14" s="26">
        <f t="shared" si="1"/>
        <v>365869.3</v>
      </c>
    </row>
    <row r="15" spans="1:12" ht="12.75">
      <c r="A15" s="62"/>
      <c r="B15" s="142" t="s">
        <v>2</v>
      </c>
      <c r="C15" s="143"/>
      <c r="D15" s="143"/>
      <c r="E15" s="144"/>
      <c r="F15" s="108"/>
      <c r="G15" s="12"/>
      <c r="H15" s="12"/>
      <c r="I15" s="12"/>
      <c r="J15" s="12"/>
      <c r="K15" s="12"/>
      <c r="L15" s="13"/>
    </row>
    <row r="16" spans="1:12" ht="12.75" customHeight="1">
      <c r="A16" s="55"/>
      <c r="B16" s="156" t="s">
        <v>12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8"/>
    </row>
    <row r="17" spans="1:12" ht="12.75" customHeight="1">
      <c r="A17" s="139" t="s">
        <v>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1"/>
    </row>
    <row r="18" spans="1:12" ht="12.75">
      <c r="A18" s="56"/>
      <c r="B18" s="2" t="s">
        <v>11</v>
      </c>
      <c r="C18" s="45"/>
      <c r="D18" s="45"/>
      <c r="E18" s="45"/>
      <c r="F18" s="47">
        <f>F19</f>
        <v>50000</v>
      </c>
      <c r="G18" s="47">
        <f aca="true" t="shared" si="2" ref="G18:L18">G19+G20</f>
        <v>8246.8</v>
      </c>
      <c r="H18" s="47">
        <f t="shared" si="2"/>
        <v>16493.6</v>
      </c>
      <c r="I18" s="47">
        <f t="shared" si="2"/>
        <v>83506.4</v>
      </c>
      <c r="J18" s="47">
        <f t="shared" si="2"/>
        <v>6523.1</v>
      </c>
      <c r="K18" s="47">
        <f t="shared" si="2"/>
        <v>76983.3</v>
      </c>
      <c r="L18" s="47">
        <f t="shared" si="2"/>
        <v>6434.9</v>
      </c>
    </row>
    <row r="19" spans="1:12" ht="36">
      <c r="A19" s="56" t="s">
        <v>48</v>
      </c>
      <c r="B19" s="46" t="s">
        <v>205</v>
      </c>
      <c r="C19" s="34" t="s">
        <v>34</v>
      </c>
      <c r="D19" s="34" t="s">
        <v>81</v>
      </c>
      <c r="E19" s="34" t="s">
        <v>46</v>
      </c>
      <c r="F19" s="40">
        <v>50000</v>
      </c>
      <c r="G19" s="40">
        <v>8246.8</v>
      </c>
      <c r="H19" s="40">
        <v>8246.8</v>
      </c>
      <c r="I19" s="40">
        <v>41753.2</v>
      </c>
      <c r="J19" s="127">
        <v>6523.1</v>
      </c>
      <c r="K19" s="127">
        <v>76983.3</v>
      </c>
      <c r="L19" s="127">
        <v>6434.9</v>
      </c>
    </row>
    <row r="20" spans="1:12" ht="36" customHeight="1">
      <c r="A20" s="35" t="s">
        <v>125</v>
      </c>
      <c r="B20" s="46" t="s">
        <v>206</v>
      </c>
      <c r="C20" s="34" t="s">
        <v>34</v>
      </c>
      <c r="D20" s="34" t="s">
        <v>81</v>
      </c>
      <c r="E20" s="34" t="s">
        <v>71</v>
      </c>
      <c r="F20" s="40">
        <v>50000</v>
      </c>
      <c r="G20" s="40"/>
      <c r="H20" s="40">
        <v>8246.8</v>
      </c>
      <c r="I20" s="40">
        <v>41753.2</v>
      </c>
      <c r="J20" s="128"/>
      <c r="K20" s="128"/>
      <c r="L20" s="128"/>
    </row>
    <row r="21" spans="1:12" ht="12.75" customHeight="1">
      <c r="A21" s="156" t="s">
        <v>119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8"/>
    </row>
    <row r="22" spans="1:12" ht="12.75" customHeight="1">
      <c r="A22" s="47" t="s">
        <v>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ht="12.75">
      <c r="A23" s="47"/>
      <c r="B23" s="81" t="s">
        <v>11</v>
      </c>
      <c r="C23" s="47"/>
      <c r="D23" s="47"/>
      <c r="E23" s="47"/>
      <c r="F23" s="47">
        <f aca="true" t="shared" si="3" ref="F23:L23">SUM(F24:F30)</f>
        <v>484400</v>
      </c>
      <c r="G23" s="47">
        <f t="shared" si="3"/>
        <v>484400</v>
      </c>
      <c r="H23" s="47">
        <f t="shared" si="3"/>
        <v>44999.53</v>
      </c>
      <c r="I23" s="47">
        <f t="shared" si="3"/>
        <v>466480.07</v>
      </c>
      <c r="J23" s="47">
        <f t="shared" si="3"/>
        <v>31805</v>
      </c>
      <c r="K23" s="47">
        <f t="shared" si="3"/>
        <v>457980.07</v>
      </c>
      <c r="L23" s="47">
        <f t="shared" si="3"/>
        <v>63654.8</v>
      </c>
    </row>
    <row r="24" spans="1:12" ht="75" customHeight="1">
      <c r="A24" s="57" t="s">
        <v>126</v>
      </c>
      <c r="B24" s="30" t="s">
        <v>15</v>
      </c>
      <c r="C24" s="27" t="s">
        <v>34</v>
      </c>
      <c r="D24" s="27" t="s">
        <v>49</v>
      </c>
      <c r="E24" s="24" t="s">
        <v>46</v>
      </c>
      <c r="F24" s="87">
        <v>86400</v>
      </c>
      <c r="G24" s="87">
        <f>F24</f>
        <v>86400</v>
      </c>
      <c r="H24" s="88">
        <v>4474.91</v>
      </c>
      <c r="I24" s="87">
        <f>G24-H24</f>
        <v>81925.09</v>
      </c>
      <c r="J24" s="85">
        <v>8500</v>
      </c>
      <c r="K24" s="83">
        <f>I24-J24</f>
        <v>73425.09</v>
      </c>
      <c r="L24" s="24"/>
    </row>
    <row r="25" spans="1:12" ht="48">
      <c r="A25" s="57" t="s">
        <v>127</v>
      </c>
      <c r="B25" s="30" t="s">
        <v>67</v>
      </c>
      <c r="C25" s="27" t="s">
        <v>34</v>
      </c>
      <c r="D25" s="27" t="s">
        <v>50</v>
      </c>
      <c r="E25" s="24" t="s">
        <v>46</v>
      </c>
      <c r="F25" s="87">
        <v>170000</v>
      </c>
      <c r="G25" s="87">
        <f>F25</f>
        <v>170000</v>
      </c>
      <c r="H25" s="88">
        <v>5054.65</v>
      </c>
      <c r="I25" s="87">
        <f>G25-H25</f>
        <v>164945.35</v>
      </c>
      <c r="J25" s="24"/>
      <c r="K25" s="83">
        <f>I25-J25</f>
        <v>164945.35</v>
      </c>
      <c r="L25" s="83">
        <v>54543</v>
      </c>
    </row>
    <row r="26" spans="1:12" ht="47.25" customHeight="1">
      <c r="A26" s="57" t="s">
        <v>128</v>
      </c>
      <c r="B26" s="30" t="s">
        <v>23</v>
      </c>
      <c r="C26" s="27" t="s">
        <v>34</v>
      </c>
      <c r="D26" s="27" t="s">
        <v>51</v>
      </c>
      <c r="E26" s="24" t="s">
        <v>46</v>
      </c>
      <c r="F26" s="87">
        <v>189000</v>
      </c>
      <c r="G26" s="87">
        <f>F26</f>
        <v>189000</v>
      </c>
      <c r="H26" s="88">
        <v>5000</v>
      </c>
      <c r="I26" s="87">
        <f>G26-H26</f>
        <v>184000</v>
      </c>
      <c r="J26" s="24"/>
      <c r="K26" s="83">
        <f>I26-J26</f>
        <v>184000</v>
      </c>
      <c r="L26" s="84">
        <v>9111.8</v>
      </c>
    </row>
    <row r="27" spans="1:12" ht="63" customHeight="1">
      <c r="A27" s="57" t="s">
        <v>74</v>
      </c>
      <c r="B27" s="30" t="s">
        <v>28</v>
      </c>
      <c r="C27" s="27" t="s">
        <v>34</v>
      </c>
      <c r="D27" s="27" t="s">
        <v>52</v>
      </c>
      <c r="E27" s="24" t="s">
        <v>46</v>
      </c>
      <c r="F27" s="87">
        <v>39000</v>
      </c>
      <c r="G27" s="87">
        <f>F27</f>
        <v>39000</v>
      </c>
      <c r="H27" s="88">
        <v>3390.37</v>
      </c>
      <c r="I27" s="87">
        <f>G27-H27</f>
        <v>35609.63</v>
      </c>
      <c r="J27" s="24"/>
      <c r="K27" s="83">
        <f>I27-J27</f>
        <v>35609.63</v>
      </c>
      <c r="L27" s="84"/>
    </row>
    <row r="28" spans="1:12" ht="36">
      <c r="A28" s="76" t="s">
        <v>95</v>
      </c>
      <c r="B28" s="23" t="s">
        <v>172</v>
      </c>
      <c r="C28" s="27" t="s">
        <v>34</v>
      </c>
      <c r="D28" s="42" t="s">
        <v>109</v>
      </c>
      <c r="E28" s="42" t="s">
        <v>71</v>
      </c>
      <c r="F28" s="40"/>
      <c r="G28" s="40"/>
      <c r="H28" s="40">
        <v>9811.58</v>
      </c>
      <c r="I28" s="63"/>
      <c r="J28" s="127">
        <v>23305</v>
      </c>
      <c r="K28" s="63"/>
      <c r="L28" s="63"/>
    </row>
    <row r="29" spans="1:12" ht="36.75" customHeight="1">
      <c r="A29" s="76" t="s">
        <v>96</v>
      </c>
      <c r="B29" s="23" t="s">
        <v>171</v>
      </c>
      <c r="C29" s="27" t="s">
        <v>34</v>
      </c>
      <c r="D29" s="42" t="s">
        <v>110</v>
      </c>
      <c r="E29" s="42" t="s">
        <v>71</v>
      </c>
      <c r="F29" s="40"/>
      <c r="G29" s="40"/>
      <c r="H29" s="40">
        <v>13048.02</v>
      </c>
      <c r="I29" s="63"/>
      <c r="J29" s="128"/>
      <c r="K29" s="63"/>
      <c r="L29" s="63"/>
    </row>
    <row r="30" spans="1:12" ht="60">
      <c r="A30" s="76" t="s">
        <v>97</v>
      </c>
      <c r="B30" s="23" t="s">
        <v>170</v>
      </c>
      <c r="C30" s="27" t="s">
        <v>34</v>
      </c>
      <c r="D30" s="34" t="s">
        <v>143</v>
      </c>
      <c r="E30" s="42" t="s">
        <v>71</v>
      </c>
      <c r="F30" s="40"/>
      <c r="G30" s="40"/>
      <c r="H30" s="40">
        <v>4220</v>
      </c>
      <c r="I30" s="63"/>
      <c r="J30" s="63"/>
      <c r="K30" s="63"/>
      <c r="L30" s="63"/>
    </row>
    <row r="31" spans="1:12" ht="12.75" customHeight="1">
      <c r="A31" s="168" t="s">
        <v>138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70"/>
    </row>
    <row r="32" spans="1:12" ht="12.75">
      <c r="A32" s="107"/>
      <c r="B32" s="66" t="s">
        <v>11</v>
      </c>
      <c r="C32" s="107"/>
      <c r="D32" s="107"/>
      <c r="E32" s="107"/>
      <c r="F32" s="72">
        <f aca="true" t="shared" si="4" ref="F32:L32">F33</f>
        <v>0</v>
      </c>
      <c r="G32" s="72">
        <f t="shared" si="4"/>
        <v>0</v>
      </c>
      <c r="H32" s="86">
        <f t="shared" si="4"/>
        <v>4221.43</v>
      </c>
      <c r="I32" s="72">
        <f t="shared" si="4"/>
        <v>0</v>
      </c>
      <c r="J32" s="72">
        <f t="shared" si="4"/>
        <v>0</v>
      </c>
      <c r="K32" s="72">
        <f t="shared" si="4"/>
        <v>0</v>
      </c>
      <c r="L32" s="72">
        <f t="shared" si="4"/>
        <v>0</v>
      </c>
    </row>
    <row r="33" spans="1:12" ht="36">
      <c r="A33" s="35" t="s">
        <v>112</v>
      </c>
      <c r="B33" s="73" t="s">
        <v>169</v>
      </c>
      <c r="C33" s="74" t="s">
        <v>34</v>
      </c>
      <c r="D33" s="62" t="s">
        <v>139</v>
      </c>
      <c r="E33" s="62" t="s">
        <v>71</v>
      </c>
      <c r="F33" s="65"/>
      <c r="G33" s="29"/>
      <c r="H33" s="40">
        <v>4221.43</v>
      </c>
      <c r="I33" s="63"/>
      <c r="J33" s="63"/>
      <c r="K33" s="63"/>
      <c r="L33" s="63"/>
    </row>
    <row r="34" spans="1:12" ht="12.75" customHeight="1">
      <c r="A34" s="171" t="s">
        <v>120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3"/>
    </row>
    <row r="35" spans="1:12" ht="12.75">
      <c r="A35" s="70"/>
      <c r="B35" s="123" t="s">
        <v>11</v>
      </c>
      <c r="C35" s="70"/>
      <c r="D35" s="70"/>
      <c r="E35" s="70"/>
      <c r="F35" s="29">
        <f>F36</f>
        <v>1093300</v>
      </c>
      <c r="G35" s="29">
        <f aca="true" t="shared" si="5" ref="G35:L35">G36</f>
        <v>357106</v>
      </c>
      <c r="H35" s="29">
        <f t="shared" si="5"/>
        <v>10000</v>
      </c>
      <c r="I35" s="29">
        <f t="shared" si="5"/>
        <v>357106</v>
      </c>
      <c r="J35" s="29">
        <f t="shared" si="5"/>
        <v>24312</v>
      </c>
      <c r="K35" s="29">
        <f t="shared" si="5"/>
        <v>332794</v>
      </c>
      <c r="L35" s="29">
        <f t="shared" si="5"/>
        <v>0</v>
      </c>
    </row>
    <row r="36" spans="1:12" ht="60">
      <c r="A36" s="58">
        <v>11</v>
      </c>
      <c r="B36" s="11" t="s">
        <v>14</v>
      </c>
      <c r="C36" s="42" t="s">
        <v>34</v>
      </c>
      <c r="D36" s="34" t="s">
        <v>44</v>
      </c>
      <c r="E36" s="34" t="s">
        <v>38</v>
      </c>
      <c r="F36" s="36">
        <f>1093300+0</f>
        <v>1093300</v>
      </c>
      <c r="G36" s="36">
        <f>F36-736194</f>
        <v>357106</v>
      </c>
      <c r="H36" s="37">
        <v>10000</v>
      </c>
      <c r="I36" s="43">
        <f>G36</f>
        <v>357106</v>
      </c>
      <c r="J36" s="36">
        <v>24312</v>
      </c>
      <c r="K36" s="43">
        <f>I36-J36</f>
        <v>332794</v>
      </c>
      <c r="L36" s="36"/>
    </row>
    <row r="37" spans="1:12" ht="12.75">
      <c r="A37" s="182" t="s">
        <v>136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4"/>
    </row>
    <row r="38" spans="1:12" s="101" customFormat="1" ht="12.75">
      <c r="A38" s="68"/>
      <c r="B38" s="123" t="s">
        <v>11</v>
      </c>
      <c r="C38" s="68"/>
      <c r="D38" s="68"/>
      <c r="E38" s="68"/>
      <c r="F38" s="68"/>
      <c r="G38" s="117">
        <f aca="true" t="shared" si="6" ref="G38:L38">G39+G45</f>
        <v>8000</v>
      </c>
      <c r="H38" s="117">
        <f t="shared" si="6"/>
        <v>223699.41</v>
      </c>
      <c r="I38" s="117">
        <f t="shared" si="6"/>
        <v>0</v>
      </c>
      <c r="J38" s="117">
        <f t="shared" si="6"/>
        <v>379295.2</v>
      </c>
      <c r="K38" s="117">
        <f t="shared" si="6"/>
        <v>0</v>
      </c>
      <c r="L38" s="117">
        <f t="shared" si="6"/>
        <v>745420.3</v>
      </c>
    </row>
    <row r="39" spans="1:12" ht="12.75">
      <c r="A39" s="58"/>
      <c r="B39" s="123" t="s">
        <v>195</v>
      </c>
      <c r="C39" s="68"/>
      <c r="D39" s="68"/>
      <c r="E39" s="68"/>
      <c r="F39" s="71">
        <f aca="true" t="shared" si="7" ref="F39:L39">F40+F41</f>
        <v>0</v>
      </c>
      <c r="G39" s="117">
        <f t="shared" si="7"/>
        <v>8000</v>
      </c>
      <c r="H39" s="117">
        <f>H40+H41+H42+H43</f>
        <v>38166.31</v>
      </c>
      <c r="I39" s="117">
        <f t="shared" si="7"/>
        <v>0</v>
      </c>
      <c r="J39" s="117">
        <f t="shared" si="7"/>
        <v>6327.9</v>
      </c>
      <c r="K39" s="71">
        <f t="shared" si="7"/>
        <v>0</v>
      </c>
      <c r="L39" s="117">
        <f t="shared" si="7"/>
        <v>6242.3</v>
      </c>
    </row>
    <row r="40" spans="1:12" ht="36">
      <c r="A40" s="58">
        <v>12</v>
      </c>
      <c r="B40" s="11" t="s">
        <v>168</v>
      </c>
      <c r="C40" s="42" t="s">
        <v>34</v>
      </c>
      <c r="D40" s="34" t="s">
        <v>102</v>
      </c>
      <c r="E40" s="35" t="s">
        <v>71</v>
      </c>
      <c r="F40" s="36"/>
      <c r="G40" s="43">
        <v>8000</v>
      </c>
      <c r="H40" s="43">
        <v>543.18</v>
      </c>
      <c r="I40" s="37">
        <v>0</v>
      </c>
      <c r="J40" s="43"/>
      <c r="K40" s="37">
        <v>0</v>
      </c>
      <c r="L40" s="43"/>
    </row>
    <row r="41" spans="1:12" ht="36">
      <c r="A41" s="58">
        <v>13</v>
      </c>
      <c r="B41" s="11" t="s">
        <v>167</v>
      </c>
      <c r="C41" s="33" t="s">
        <v>34</v>
      </c>
      <c r="D41" s="34" t="s">
        <v>72</v>
      </c>
      <c r="E41" s="34" t="s">
        <v>71</v>
      </c>
      <c r="F41" s="37"/>
      <c r="G41" s="37"/>
      <c r="H41" s="43">
        <v>7623.13</v>
      </c>
      <c r="I41" s="36"/>
      <c r="J41" s="43">
        <v>6327.9</v>
      </c>
      <c r="K41" s="36"/>
      <c r="L41" s="43">
        <v>6242.3</v>
      </c>
    </row>
    <row r="42" spans="1:12" ht="36">
      <c r="A42" s="58">
        <v>14</v>
      </c>
      <c r="B42" s="11" t="s">
        <v>222</v>
      </c>
      <c r="C42" s="33" t="s">
        <v>34</v>
      </c>
      <c r="D42" s="34"/>
      <c r="E42" s="34" t="s">
        <v>71</v>
      </c>
      <c r="F42" s="37"/>
      <c r="G42" s="37"/>
      <c r="H42" s="43">
        <v>15000</v>
      </c>
      <c r="I42" s="36"/>
      <c r="J42" s="43"/>
      <c r="K42" s="36"/>
      <c r="L42" s="43"/>
    </row>
    <row r="43" spans="1:12" ht="36">
      <c r="A43" s="58">
        <v>15</v>
      </c>
      <c r="B43" s="11" t="s">
        <v>223</v>
      </c>
      <c r="C43" s="33" t="s">
        <v>34</v>
      </c>
      <c r="D43" s="34"/>
      <c r="E43" s="34" t="s">
        <v>71</v>
      </c>
      <c r="F43" s="37"/>
      <c r="G43" s="37"/>
      <c r="H43" s="43">
        <v>15000</v>
      </c>
      <c r="I43" s="36"/>
      <c r="J43" s="43"/>
      <c r="K43" s="36"/>
      <c r="L43" s="43"/>
    </row>
    <row r="44" spans="1:12" ht="12.75">
      <c r="A44" s="182" t="s">
        <v>190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4"/>
    </row>
    <row r="45" spans="1:12" ht="12.75">
      <c r="A45" s="68"/>
      <c r="B45" s="2" t="s">
        <v>11</v>
      </c>
      <c r="C45" s="68"/>
      <c r="D45" s="68"/>
      <c r="E45" s="68"/>
      <c r="F45" s="29">
        <f aca="true" t="shared" si="8" ref="F45:L45">F47+F51</f>
        <v>0</v>
      </c>
      <c r="G45" s="29">
        <f t="shared" si="8"/>
        <v>0</v>
      </c>
      <c r="H45" s="29">
        <f t="shared" si="8"/>
        <v>185533.1</v>
      </c>
      <c r="I45" s="29">
        <f t="shared" si="8"/>
        <v>0</v>
      </c>
      <c r="J45" s="29">
        <f t="shared" si="8"/>
        <v>372967.3</v>
      </c>
      <c r="K45" s="29">
        <f t="shared" si="8"/>
        <v>0</v>
      </c>
      <c r="L45" s="29">
        <f t="shared" si="8"/>
        <v>739178</v>
      </c>
    </row>
    <row r="46" spans="1:12" ht="12.75">
      <c r="A46" s="139" t="s">
        <v>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2"/>
    </row>
    <row r="47" spans="1:12" ht="12.75">
      <c r="A47" s="68"/>
      <c r="B47" s="68"/>
      <c r="C47" s="68"/>
      <c r="D47" s="68"/>
      <c r="E47" s="68"/>
      <c r="F47" s="29">
        <f aca="true" t="shared" si="9" ref="F47:L47">F48+F49</f>
        <v>0</v>
      </c>
      <c r="G47" s="29">
        <f t="shared" si="9"/>
        <v>0</v>
      </c>
      <c r="H47" s="29">
        <f t="shared" si="9"/>
        <v>19000</v>
      </c>
      <c r="I47" s="29">
        <f t="shared" si="9"/>
        <v>0</v>
      </c>
      <c r="J47" s="29">
        <f t="shared" si="9"/>
        <v>342967.3</v>
      </c>
      <c r="K47" s="29">
        <f t="shared" si="9"/>
        <v>0</v>
      </c>
      <c r="L47" s="29">
        <f t="shared" si="9"/>
        <v>739178</v>
      </c>
    </row>
    <row r="48" spans="1:13" ht="36">
      <c r="A48" s="58">
        <v>16</v>
      </c>
      <c r="B48" s="11" t="s">
        <v>166</v>
      </c>
      <c r="C48" s="42" t="s">
        <v>34</v>
      </c>
      <c r="D48" s="42" t="s">
        <v>140</v>
      </c>
      <c r="E48" s="34" t="s">
        <v>71</v>
      </c>
      <c r="F48" s="40"/>
      <c r="G48" s="40"/>
      <c r="H48" s="40">
        <v>9500</v>
      </c>
      <c r="I48" s="36"/>
      <c r="J48" s="104">
        <v>171483.65</v>
      </c>
      <c r="K48" s="36"/>
      <c r="L48" s="43">
        <v>375089</v>
      </c>
      <c r="M48" s="100"/>
    </row>
    <row r="49" spans="1:12" ht="36">
      <c r="A49" s="58">
        <v>17</v>
      </c>
      <c r="B49" s="11" t="s">
        <v>165</v>
      </c>
      <c r="C49" s="42" t="s">
        <v>34</v>
      </c>
      <c r="D49" s="42" t="s">
        <v>141</v>
      </c>
      <c r="E49" s="34" t="s">
        <v>71</v>
      </c>
      <c r="F49" s="40"/>
      <c r="G49" s="40"/>
      <c r="H49" s="40">
        <v>9500</v>
      </c>
      <c r="I49" s="36"/>
      <c r="J49" s="104">
        <v>171483.65</v>
      </c>
      <c r="K49" s="36"/>
      <c r="L49" s="43">
        <v>364089</v>
      </c>
    </row>
    <row r="50" spans="1:17" ht="12.75">
      <c r="A50" s="138" t="s">
        <v>115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12"/>
      <c r="N50" s="112"/>
      <c r="O50" s="112"/>
      <c r="P50" s="112"/>
      <c r="Q50" s="112"/>
    </row>
    <row r="51" spans="1:17" ht="12.75">
      <c r="A51" s="111"/>
      <c r="B51" s="115"/>
      <c r="C51" s="102"/>
      <c r="D51" s="102"/>
      <c r="E51" s="102"/>
      <c r="F51" s="116">
        <f>F52+F53+F54</f>
        <v>0</v>
      </c>
      <c r="G51" s="116">
        <f>G52+G53+G54</f>
        <v>0</v>
      </c>
      <c r="H51" s="116">
        <f>H52+H53+H54</f>
        <v>166533.1</v>
      </c>
      <c r="I51" s="116">
        <f>I52+I53+I54</f>
        <v>0</v>
      </c>
      <c r="J51" s="116">
        <f>J52+J53+J54+J55</f>
        <v>30000</v>
      </c>
      <c r="K51" s="116">
        <f>K52+K53+K54</f>
        <v>0</v>
      </c>
      <c r="L51" s="116">
        <f>L52+L53+L54</f>
        <v>0</v>
      </c>
      <c r="M51" s="112"/>
      <c r="N51" s="112"/>
      <c r="O51" s="112"/>
      <c r="P51" s="112"/>
      <c r="Q51" s="112"/>
    </row>
    <row r="52" spans="1:14" ht="64.5" customHeight="1">
      <c r="A52" s="110">
        <v>18</v>
      </c>
      <c r="B52" s="113" t="s">
        <v>211</v>
      </c>
      <c r="C52" s="42" t="s">
        <v>117</v>
      </c>
      <c r="D52" s="42" t="s">
        <v>200</v>
      </c>
      <c r="E52" s="34" t="s">
        <v>71</v>
      </c>
      <c r="F52" s="40"/>
      <c r="G52" s="40"/>
      <c r="H52" s="40">
        <v>111669.46</v>
      </c>
      <c r="I52" s="36"/>
      <c r="J52" s="43"/>
      <c r="K52" s="36"/>
      <c r="L52" s="43"/>
      <c r="N52" s="118"/>
    </row>
    <row r="53" spans="1:14" ht="38.25">
      <c r="A53" s="110">
        <v>19</v>
      </c>
      <c r="B53" s="114" t="s">
        <v>199</v>
      </c>
      <c r="C53" s="42" t="s">
        <v>117</v>
      </c>
      <c r="D53" s="42" t="s">
        <v>201</v>
      </c>
      <c r="E53" s="34" t="s">
        <v>71</v>
      </c>
      <c r="F53" s="40"/>
      <c r="G53" s="40"/>
      <c r="H53" s="40">
        <v>22847.32</v>
      </c>
      <c r="I53" s="36"/>
      <c r="J53" s="43"/>
      <c r="K53" s="36"/>
      <c r="L53" s="43"/>
      <c r="N53" s="120"/>
    </row>
    <row r="54" spans="1:14" ht="51">
      <c r="A54" s="110">
        <v>20</v>
      </c>
      <c r="B54" s="114" t="s">
        <v>198</v>
      </c>
      <c r="C54" s="42" t="s">
        <v>117</v>
      </c>
      <c r="D54" s="42" t="s">
        <v>202</v>
      </c>
      <c r="E54" s="34" t="s">
        <v>71</v>
      </c>
      <c r="F54" s="40"/>
      <c r="G54" s="40"/>
      <c r="H54" s="40">
        <v>32016.32</v>
      </c>
      <c r="I54" s="36"/>
      <c r="J54" s="43"/>
      <c r="K54" s="36"/>
      <c r="L54" s="43"/>
      <c r="N54" s="118"/>
    </row>
    <row r="55" spans="1:14" ht="38.25">
      <c r="A55" s="58">
        <v>21</v>
      </c>
      <c r="B55" s="122" t="s">
        <v>210</v>
      </c>
      <c r="C55" s="42" t="s">
        <v>117</v>
      </c>
      <c r="D55" s="42"/>
      <c r="E55" s="34" t="s">
        <v>71</v>
      </c>
      <c r="F55" s="40"/>
      <c r="G55" s="40"/>
      <c r="H55" s="40"/>
      <c r="I55" s="36"/>
      <c r="J55" s="43">
        <v>30000</v>
      </c>
      <c r="K55" s="36"/>
      <c r="L55" s="43"/>
      <c r="N55" s="118"/>
    </row>
    <row r="56" spans="1:14" ht="12.75" customHeight="1">
      <c r="A56" s="179" t="s">
        <v>121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1"/>
      <c r="N56" s="118"/>
    </row>
    <row r="57" spans="1:14" ht="12.75" customHeight="1">
      <c r="A57" s="42"/>
      <c r="B57" s="2" t="s">
        <v>11</v>
      </c>
      <c r="C57" s="6"/>
      <c r="D57" s="6"/>
      <c r="E57" s="6"/>
      <c r="F57" s="29">
        <f>F59</f>
        <v>402842.72</v>
      </c>
      <c r="G57" s="29">
        <f aca="true" t="shared" si="10" ref="G57:L57">G59</f>
        <v>402842.72</v>
      </c>
      <c r="H57" s="29">
        <f t="shared" si="10"/>
        <v>50740.630000000005</v>
      </c>
      <c r="I57" s="29">
        <f t="shared" si="10"/>
        <v>394842.72</v>
      </c>
      <c r="J57" s="29">
        <f t="shared" si="10"/>
        <v>42000</v>
      </c>
      <c r="K57" s="29">
        <f t="shared" si="10"/>
        <v>388842.72</v>
      </c>
      <c r="L57" s="29">
        <f t="shared" si="10"/>
        <v>204138.4</v>
      </c>
      <c r="N57" s="119"/>
    </row>
    <row r="58" spans="1:14" ht="12.75" customHeight="1">
      <c r="A58" s="139" t="s">
        <v>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2"/>
      <c r="N58" s="119"/>
    </row>
    <row r="59" spans="1:14" ht="12.75">
      <c r="A59" s="66"/>
      <c r="B59" s="66"/>
      <c r="C59" s="66"/>
      <c r="D59" s="66"/>
      <c r="E59" s="66"/>
      <c r="F59" s="29">
        <f>SUM(F60:F70)</f>
        <v>402842.72</v>
      </c>
      <c r="G59" s="29">
        <f aca="true" t="shared" si="11" ref="G59:L59">SUM(G60:G70)</f>
        <v>402842.72</v>
      </c>
      <c r="H59" s="29">
        <f t="shared" si="11"/>
        <v>50740.630000000005</v>
      </c>
      <c r="I59" s="29">
        <f t="shared" si="11"/>
        <v>394842.72</v>
      </c>
      <c r="J59" s="29">
        <f t="shared" si="11"/>
        <v>42000</v>
      </c>
      <c r="K59" s="29">
        <f t="shared" si="11"/>
        <v>388842.72</v>
      </c>
      <c r="L59" s="29">
        <f t="shared" si="11"/>
        <v>204138.4</v>
      </c>
      <c r="N59" s="119"/>
    </row>
    <row r="60" spans="1:14" ht="36">
      <c r="A60" s="59">
        <v>22</v>
      </c>
      <c r="B60" s="23" t="s">
        <v>22</v>
      </c>
      <c r="C60" s="28" t="s">
        <v>34</v>
      </c>
      <c r="D60" s="27" t="s">
        <v>40</v>
      </c>
      <c r="E60" s="27" t="s">
        <v>46</v>
      </c>
      <c r="F60" s="83">
        <v>63492.04</v>
      </c>
      <c r="G60" s="83">
        <f>F60</f>
        <v>63492.04</v>
      </c>
      <c r="H60" s="43">
        <v>5000</v>
      </c>
      <c r="I60" s="83">
        <f>G60</f>
        <v>63492.04</v>
      </c>
      <c r="J60" s="43"/>
      <c r="K60" s="83">
        <f>I60-J60</f>
        <v>63492.04</v>
      </c>
      <c r="L60" s="83">
        <v>7514.9</v>
      </c>
      <c r="N60" s="119"/>
    </row>
    <row r="61" spans="1:14" ht="36" customHeight="1">
      <c r="A61" s="59">
        <v>23</v>
      </c>
      <c r="B61" s="23" t="s">
        <v>21</v>
      </c>
      <c r="C61" s="28" t="s">
        <v>34</v>
      </c>
      <c r="D61" s="27" t="s">
        <v>40</v>
      </c>
      <c r="E61" s="27" t="s">
        <v>46</v>
      </c>
      <c r="F61" s="83">
        <v>63492.04</v>
      </c>
      <c r="G61" s="83">
        <f>F61</f>
        <v>63492.04</v>
      </c>
      <c r="H61" s="43">
        <v>5000</v>
      </c>
      <c r="I61" s="83">
        <f>G61</f>
        <v>63492.04</v>
      </c>
      <c r="J61" s="43">
        <v>6000</v>
      </c>
      <c r="K61" s="83">
        <f>I61-J61</f>
        <v>57492.04</v>
      </c>
      <c r="L61" s="43"/>
      <c r="N61" s="119"/>
    </row>
    <row r="62" spans="1:14" ht="36">
      <c r="A62" s="59">
        <v>24</v>
      </c>
      <c r="B62" s="23" t="s">
        <v>42</v>
      </c>
      <c r="C62" s="28" t="s">
        <v>34</v>
      </c>
      <c r="D62" s="27" t="s">
        <v>43</v>
      </c>
      <c r="E62" s="27" t="s">
        <v>46</v>
      </c>
      <c r="F62" s="83">
        <v>63492.04</v>
      </c>
      <c r="G62" s="83">
        <f>F62</f>
        <v>63492.04</v>
      </c>
      <c r="H62" s="43">
        <v>5000</v>
      </c>
      <c r="I62" s="83">
        <f>G62</f>
        <v>63492.04</v>
      </c>
      <c r="J62" s="43"/>
      <c r="K62" s="83">
        <f>I62-J62</f>
        <v>63492.04</v>
      </c>
      <c r="L62" s="43"/>
      <c r="N62" s="119"/>
    </row>
    <row r="63" spans="1:14" ht="36">
      <c r="A63" s="59">
        <v>25</v>
      </c>
      <c r="B63" s="23" t="s">
        <v>17</v>
      </c>
      <c r="C63" s="28" t="s">
        <v>34</v>
      </c>
      <c r="D63" s="27" t="s">
        <v>18</v>
      </c>
      <c r="E63" s="27" t="s">
        <v>46</v>
      </c>
      <c r="F63" s="83">
        <v>212366.6</v>
      </c>
      <c r="G63" s="83">
        <f>F63</f>
        <v>212366.6</v>
      </c>
      <c r="H63" s="43">
        <v>8000</v>
      </c>
      <c r="I63" s="83">
        <f>G63-H63</f>
        <v>204366.6</v>
      </c>
      <c r="J63" s="105"/>
      <c r="K63" s="83">
        <f>I63-J63</f>
        <v>204366.6</v>
      </c>
      <c r="L63" s="84">
        <v>171623.5</v>
      </c>
      <c r="N63" s="119"/>
    </row>
    <row r="64" spans="1:14" ht="36">
      <c r="A64" s="60" t="s">
        <v>129</v>
      </c>
      <c r="B64" s="11" t="s">
        <v>164</v>
      </c>
      <c r="C64" s="28" t="s">
        <v>34</v>
      </c>
      <c r="D64" s="34" t="s">
        <v>83</v>
      </c>
      <c r="E64" s="34" t="s">
        <v>71</v>
      </c>
      <c r="F64" s="36"/>
      <c r="G64" s="36"/>
      <c r="H64" s="43">
        <v>3000</v>
      </c>
      <c r="I64" s="43"/>
      <c r="J64" s="174">
        <v>36000</v>
      </c>
      <c r="K64" s="43"/>
      <c r="L64" s="43">
        <v>6000</v>
      </c>
      <c r="N64" s="119"/>
    </row>
    <row r="65" spans="1:12" ht="36">
      <c r="A65" s="60" t="s">
        <v>98</v>
      </c>
      <c r="B65" s="11" t="s">
        <v>163</v>
      </c>
      <c r="C65" s="28" t="s">
        <v>34</v>
      </c>
      <c r="D65" s="34" t="s">
        <v>83</v>
      </c>
      <c r="E65" s="34" t="s">
        <v>71</v>
      </c>
      <c r="F65" s="36"/>
      <c r="G65" s="36"/>
      <c r="H65" s="43">
        <v>3000</v>
      </c>
      <c r="I65" s="43"/>
      <c r="J65" s="175"/>
      <c r="K65" s="43"/>
      <c r="L65" s="43"/>
    </row>
    <row r="66" spans="1:12" ht="36">
      <c r="A66" s="60" t="s">
        <v>99</v>
      </c>
      <c r="B66" s="11" t="s">
        <v>162</v>
      </c>
      <c r="C66" s="28" t="s">
        <v>34</v>
      </c>
      <c r="D66" s="34" t="s">
        <v>84</v>
      </c>
      <c r="E66" s="34" t="s">
        <v>71</v>
      </c>
      <c r="F66" s="36"/>
      <c r="G66" s="36"/>
      <c r="H66" s="43">
        <v>5000</v>
      </c>
      <c r="I66" s="43"/>
      <c r="J66" s="90"/>
      <c r="K66" s="43"/>
      <c r="L66" s="43"/>
    </row>
    <row r="67" spans="1:12" ht="36">
      <c r="A67" s="60" t="s">
        <v>100</v>
      </c>
      <c r="B67" s="11" t="s">
        <v>161</v>
      </c>
      <c r="C67" s="28" t="s">
        <v>34</v>
      </c>
      <c r="D67" s="34" t="s">
        <v>84</v>
      </c>
      <c r="E67" s="34" t="s">
        <v>71</v>
      </c>
      <c r="F67" s="36"/>
      <c r="G67" s="36"/>
      <c r="H67" s="43">
        <v>5000</v>
      </c>
      <c r="I67" s="43"/>
      <c r="J67" s="90"/>
      <c r="K67" s="43"/>
      <c r="L67" s="43"/>
    </row>
    <row r="68" spans="1:12" ht="25.5" customHeight="1">
      <c r="A68" s="61" t="s">
        <v>101</v>
      </c>
      <c r="B68" s="11" t="s">
        <v>76</v>
      </c>
      <c r="C68" s="28" t="s">
        <v>34</v>
      </c>
      <c r="D68" s="27" t="s">
        <v>85</v>
      </c>
      <c r="E68" s="44">
        <v>2021</v>
      </c>
      <c r="F68" s="36"/>
      <c r="G68" s="36"/>
      <c r="H68" s="43"/>
      <c r="I68" s="43"/>
      <c r="J68" s="43"/>
      <c r="K68" s="43"/>
      <c r="L68" s="43">
        <v>19000</v>
      </c>
    </row>
    <row r="69" spans="1:12" ht="48">
      <c r="A69" s="60" t="s">
        <v>203</v>
      </c>
      <c r="B69" s="23" t="s">
        <v>160</v>
      </c>
      <c r="C69" s="28" t="s">
        <v>34</v>
      </c>
      <c r="D69" s="42" t="s">
        <v>43</v>
      </c>
      <c r="E69" s="42" t="s">
        <v>71</v>
      </c>
      <c r="F69" s="40"/>
      <c r="G69" s="40"/>
      <c r="H69" s="40">
        <v>6163.11</v>
      </c>
      <c r="I69" s="36"/>
      <c r="J69" s="36"/>
      <c r="K69" s="36"/>
      <c r="L69" s="36"/>
    </row>
    <row r="70" spans="1:12" ht="62.25" customHeight="1">
      <c r="A70" s="60" t="s">
        <v>212</v>
      </c>
      <c r="B70" s="23" t="s">
        <v>159</v>
      </c>
      <c r="C70" s="28" t="s">
        <v>34</v>
      </c>
      <c r="D70" s="42" t="s">
        <v>142</v>
      </c>
      <c r="E70" s="42" t="s">
        <v>71</v>
      </c>
      <c r="F70" s="40"/>
      <c r="G70" s="40"/>
      <c r="H70" s="40">
        <v>5577.52</v>
      </c>
      <c r="I70" s="36"/>
      <c r="J70" s="36"/>
      <c r="K70" s="36"/>
      <c r="L70" s="36"/>
    </row>
    <row r="71" spans="1:12" ht="12.75">
      <c r="A71" s="138" t="s">
        <v>115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</row>
    <row r="72" spans="1:12" ht="12.75">
      <c r="A72" s="60"/>
      <c r="B72" s="150" t="s">
        <v>11</v>
      </c>
      <c r="C72" s="150"/>
      <c r="D72" s="150"/>
      <c r="E72" s="150"/>
      <c r="F72" s="26">
        <f aca="true" t="shared" si="12" ref="F72:L72">F73</f>
        <v>0</v>
      </c>
      <c r="G72" s="26">
        <f t="shared" si="12"/>
        <v>0</v>
      </c>
      <c r="H72" s="26">
        <f t="shared" si="12"/>
        <v>908</v>
      </c>
      <c r="I72" s="26">
        <f t="shared" si="12"/>
        <v>0</v>
      </c>
      <c r="J72" s="26">
        <f t="shared" si="12"/>
        <v>0</v>
      </c>
      <c r="K72" s="26">
        <f t="shared" si="12"/>
        <v>0</v>
      </c>
      <c r="L72" s="26">
        <f t="shared" si="12"/>
        <v>0</v>
      </c>
    </row>
    <row r="73" spans="1:12" ht="24">
      <c r="A73" s="61" t="s">
        <v>224</v>
      </c>
      <c r="B73" s="23" t="s">
        <v>193</v>
      </c>
      <c r="C73" s="22" t="s">
        <v>117</v>
      </c>
      <c r="D73" s="42" t="s">
        <v>194</v>
      </c>
      <c r="E73" s="42">
        <v>2019</v>
      </c>
      <c r="F73" s="40"/>
      <c r="G73" s="40"/>
      <c r="H73" s="40">
        <v>908</v>
      </c>
      <c r="I73" s="36"/>
      <c r="J73" s="36"/>
      <c r="K73" s="36"/>
      <c r="L73" s="36"/>
    </row>
    <row r="74" spans="1:12" ht="12.75">
      <c r="A74" s="179" t="s">
        <v>146</v>
      </c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1"/>
    </row>
    <row r="75" spans="1:12" ht="12.75">
      <c r="A75" s="67"/>
      <c r="B75" s="2" t="s">
        <v>11</v>
      </c>
      <c r="C75" s="67"/>
      <c r="D75" s="67"/>
      <c r="E75" s="67"/>
      <c r="F75" s="29">
        <f>F76</f>
        <v>2400000</v>
      </c>
      <c r="G75" s="29">
        <f aca="true" t="shared" si="13" ref="G75:L75">G76</f>
        <v>0</v>
      </c>
      <c r="H75" s="29">
        <f t="shared" si="13"/>
        <v>20000</v>
      </c>
      <c r="I75" s="29">
        <f t="shared" si="13"/>
        <v>0</v>
      </c>
      <c r="J75" s="29">
        <f t="shared" si="13"/>
        <v>0</v>
      </c>
      <c r="K75" s="29">
        <f t="shared" si="13"/>
        <v>0</v>
      </c>
      <c r="L75" s="29">
        <f t="shared" si="13"/>
        <v>0</v>
      </c>
    </row>
    <row r="76" spans="1:12" ht="36">
      <c r="A76" s="61" t="s">
        <v>225</v>
      </c>
      <c r="B76" s="23" t="s">
        <v>197</v>
      </c>
      <c r="C76" s="28" t="s">
        <v>34</v>
      </c>
      <c r="D76" s="42" t="s">
        <v>111</v>
      </c>
      <c r="E76" s="42" t="s">
        <v>71</v>
      </c>
      <c r="F76" s="40">
        <v>2400000</v>
      </c>
      <c r="G76" s="40"/>
      <c r="H76" s="40">
        <v>20000</v>
      </c>
      <c r="I76" s="36"/>
      <c r="J76" s="36"/>
      <c r="K76" s="36"/>
      <c r="L76" s="36"/>
    </row>
    <row r="77" spans="1:12" ht="12.75" customHeight="1">
      <c r="A77" s="162" t="s">
        <v>145</v>
      </c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7"/>
    </row>
    <row r="78" spans="1:12" ht="12.75">
      <c r="A78" s="42"/>
      <c r="B78" s="2" t="s">
        <v>11</v>
      </c>
      <c r="C78" s="6"/>
      <c r="D78" s="6"/>
      <c r="E78" s="6"/>
      <c r="F78" s="29">
        <f>F80+F105</f>
        <v>1156148.2</v>
      </c>
      <c r="G78" s="29">
        <f>G80+G105</f>
        <v>1019421.2999999999</v>
      </c>
      <c r="H78" s="29">
        <f>H80+H99</f>
        <v>897743.2699999999</v>
      </c>
      <c r="I78" s="29">
        <f>I80+I105</f>
        <v>629390.7</v>
      </c>
      <c r="J78" s="29">
        <f>J80+J99</f>
        <v>1971942.9700000002</v>
      </c>
      <c r="K78" s="29">
        <f>K80+K105</f>
        <v>0</v>
      </c>
      <c r="L78" s="29">
        <f>L80+L99</f>
        <v>1326183.5999999999</v>
      </c>
    </row>
    <row r="79" spans="1:12" ht="12.75" customHeight="1">
      <c r="A79" s="139" t="s">
        <v>4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2"/>
    </row>
    <row r="80" spans="1:12" ht="12.75">
      <c r="A80" s="42"/>
      <c r="B80" s="150" t="s">
        <v>11</v>
      </c>
      <c r="C80" s="150"/>
      <c r="D80" s="150"/>
      <c r="E80" s="150"/>
      <c r="F80" s="26">
        <f>SUM(F81:F96)</f>
        <v>1156148.2</v>
      </c>
      <c r="G80" s="26">
        <f>SUM(G81:G96)</f>
        <v>1019421.2999999999</v>
      </c>
      <c r="H80" s="26">
        <f>SUM(H81:H97)</f>
        <v>558873.2699999999</v>
      </c>
      <c r="I80" s="26">
        <f>SUM(I81:I96)</f>
        <v>629390.7</v>
      </c>
      <c r="J80" s="26">
        <f>SUM(J81:J96)</f>
        <v>837984.6</v>
      </c>
      <c r="K80" s="26">
        <f>SUM(K81:K96)</f>
        <v>0</v>
      </c>
      <c r="L80" s="26">
        <f>SUM(L81:L96)</f>
        <v>104104.9</v>
      </c>
    </row>
    <row r="81" spans="1:12" ht="87" customHeight="1">
      <c r="A81" s="22">
        <v>35</v>
      </c>
      <c r="B81" s="75" t="s">
        <v>131</v>
      </c>
      <c r="C81" s="28" t="s">
        <v>34</v>
      </c>
      <c r="D81" s="27" t="s">
        <v>204</v>
      </c>
      <c r="E81" s="27" t="s">
        <v>46</v>
      </c>
      <c r="F81" s="124"/>
      <c r="G81" s="125"/>
      <c r="H81" s="43">
        <v>8833.62</v>
      </c>
      <c r="I81" s="36"/>
      <c r="J81" s="36"/>
      <c r="K81" s="36"/>
      <c r="L81" s="49"/>
    </row>
    <row r="82" spans="1:14" ht="47.25" customHeight="1">
      <c r="A82" s="42">
        <v>36</v>
      </c>
      <c r="B82" s="75" t="s">
        <v>132</v>
      </c>
      <c r="C82" s="33" t="s">
        <v>34</v>
      </c>
      <c r="D82" s="34" t="s">
        <v>209</v>
      </c>
      <c r="E82" s="35">
        <v>2019</v>
      </c>
      <c r="F82" s="103"/>
      <c r="G82" s="103"/>
      <c r="H82" s="43">
        <v>8734.25</v>
      </c>
      <c r="I82" s="36"/>
      <c r="J82" s="36"/>
      <c r="K82" s="36"/>
      <c r="L82" s="49"/>
      <c r="N82" s="99"/>
    </row>
    <row r="83" spans="1:12" ht="36">
      <c r="A83" s="22">
        <v>37</v>
      </c>
      <c r="B83" s="64" t="s">
        <v>196</v>
      </c>
      <c r="C83" s="28" t="s">
        <v>34</v>
      </c>
      <c r="D83" s="27" t="s">
        <v>26</v>
      </c>
      <c r="E83" s="34" t="s">
        <v>75</v>
      </c>
      <c r="F83" s="83"/>
      <c r="G83" s="83">
        <f>F83</f>
        <v>0</v>
      </c>
      <c r="H83" s="43">
        <v>0</v>
      </c>
      <c r="I83" s="83">
        <f>G83</f>
        <v>0</v>
      </c>
      <c r="J83" s="83">
        <v>0</v>
      </c>
      <c r="K83" s="83">
        <f>I83</f>
        <v>0</v>
      </c>
      <c r="L83" s="43">
        <v>104104.9</v>
      </c>
    </row>
    <row r="84" spans="1:12" ht="36">
      <c r="A84" s="22">
        <v>38</v>
      </c>
      <c r="B84" s="31" t="s">
        <v>19</v>
      </c>
      <c r="C84" s="28" t="s">
        <v>34</v>
      </c>
      <c r="D84" s="27" t="s">
        <v>36</v>
      </c>
      <c r="E84" s="27" t="s">
        <v>35</v>
      </c>
      <c r="F84" s="83">
        <v>214286.5</v>
      </c>
      <c r="G84" s="83">
        <v>77559.6</v>
      </c>
      <c r="H84" s="43">
        <v>77559.6</v>
      </c>
      <c r="I84" s="83"/>
      <c r="J84" s="83"/>
      <c r="K84" s="83">
        <v>0</v>
      </c>
      <c r="L84" s="83">
        <v>0</v>
      </c>
    </row>
    <row r="85" spans="1:14" ht="36">
      <c r="A85" s="22">
        <v>39</v>
      </c>
      <c r="B85" s="31" t="s">
        <v>58</v>
      </c>
      <c r="C85" s="28" t="s">
        <v>34</v>
      </c>
      <c r="D85" s="27" t="s">
        <v>59</v>
      </c>
      <c r="E85" s="27" t="s">
        <v>57</v>
      </c>
      <c r="F85" s="83">
        <v>941861.7</v>
      </c>
      <c r="G85" s="83">
        <f>F85</f>
        <v>941861.7</v>
      </c>
      <c r="H85" s="83">
        <v>312471</v>
      </c>
      <c r="I85" s="43">
        <f>F85-H85</f>
        <v>629390.7</v>
      </c>
      <c r="J85" s="83">
        <v>837984.6</v>
      </c>
      <c r="K85" s="83">
        <v>0</v>
      </c>
      <c r="L85" s="83">
        <v>0</v>
      </c>
      <c r="N85" s="121"/>
    </row>
    <row r="86" spans="1:12" ht="36">
      <c r="A86" s="22">
        <v>40</v>
      </c>
      <c r="B86" s="31" t="s">
        <v>158</v>
      </c>
      <c r="C86" s="28" t="s">
        <v>34</v>
      </c>
      <c r="D86" s="27" t="s">
        <v>106</v>
      </c>
      <c r="E86" s="44" t="s">
        <v>37</v>
      </c>
      <c r="F86" s="40"/>
      <c r="G86" s="40"/>
      <c r="H86" s="40">
        <v>20000</v>
      </c>
      <c r="I86" s="18"/>
      <c r="J86" s="20"/>
      <c r="K86" s="19"/>
      <c r="L86" s="20"/>
    </row>
    <row r="87" spans="1:12" ht="36">
      <c r="A87" s="22">
        <v>41</v>
      </c>
      <c r="B87" s="31" t="s">
        <v>157</v>
      </c>
      <c r="C87" s="28" t="s">
        <v>34</v>
      </c>
      <c r="D87" s="34" t="s">
        <v>104</v>
      </c>
      <c r="E87" s="44" t="s">
        <v>71</v>
      </c>
      <c r="F87" s="40"/>
      <c r="G87" s="40"/>
      <c r="H87" s="40">
        <v>13313.86</v>
      </c>
      <c r="I87" s="18"/>
      <c r="J87" s="20"/>
      <c r="K87" s="19"/>
      <c r="L87" s="20"/>
    </row>
    <row r="88" spans="1:14" ht="36">
      <c r="A88" s="22">
        <v>42</v>
      </c>
      <c r="B88" s="31" t="s">
        <v>156</v>
      </c>
      <c r="C88" s="28" t="s">
        <v>34</v>
      </c>
      <c r="D88" s="34" t="s">
        <v>105</v>
      </c>
      <c r="E88" s="44" t="s">
        <v>71</v>
      </c>
      <c r="F88" s="40"/>
      <c r="G88" s="40"/>
      <c r="H88" s="40">
        <v>10703.55</v>
      </c>
      <c r="I88" s="18"/>
      <c r="J88" s="20"/>
      <c r="K88" s="19"/>
      <c r="L88" s="20"/>
      <c r="N88" s="100"/>
    </row>
    <row r="89" spans="1:12" ht="36">
      <c r="A89" s="22">
        <v>43</v>
      </c>
      <c r="B89" s="31" t="s">
        <v>86</v>
      </c>
      <c r="C89" s="28" t="s">
        <v>34</v>
      </c>
      <c r="D89" s="34" t="s">
        <v>104</v>
      </c>
      <c r="E89" s="44" t="s">
        <v>71</v>
      </c>
      <c r="F89" s="40"/>
      <c r="G89" s="40"/>
      <c r="H89" s="40">
        <v>11899.52</v>
      </c>
      <c r="I89" s="18"/>
      <c r="J89" s="20"/>
      <c r="K89" s="19"/>
      <c r="L89" s="20"/>
    </row>
    <row r="90" spans="1:12" ht="36">
      <c r="A90" s="22">
        <v>44</v>
      </c>
      <c r="B90" s="31" t="s">
        <v>87</v>
      </c>
      <c r="C90" s="28" t="s">
        <v>34</v>
      </c>
      <c r="D90" s="34" t="s">
        <v>104</v>
      </c>
      <c r="E90" s="44" t="s">
        <v>71</v>
      </c>
      <c r="F90" s="40"/>
      <c r="G90" s="40"/>
      <c r="H90" s="40">
        <v>11878.22</v>
      </c>
      <c r="I90" s="18"/>
      <c r="J90" s="20"/>
      <c r="K90" s="19"/>
      <c r="L90" s="20"/>
    </row>
    <row r="91" spans="1:12" ht="36">
      <c r="A91" s="22">
        <v>45</v>
      </c>
      <c r="B91" s="31" t="s">
        <v>88</v>
      </c>
      <c r="C91" s="28" t="s">
        <v>34</v>
      </c>
      <c r="D91" s="27" t="s">
        <v>104</v>
      </c>
      <c r="E91" s="44" t="s">
        <v>71</v>
      </c>
      <c r="F91" s="40"/>
      <c r="G91" s="40"/>
      <c r="H91" s="40">
        <v>15013.19</v>
      </c>
      <c r="I91" s="18"/>
      <c r="J91" s="20"/>
      <c r="K91" s="19"/>
      <c r="L91" s="20"/>
    </row>
    <row r="92" spans="1:12" ht="36">
      <c r="A92" s="22">
        <v>46</v>
      </c>
      <c r="B92" s="31" t="s">
        <v>155</v>
      </c>
      <c r="C92" s="28" t="s">
        <v>34</v>
      </c>
      <c r="D92" s="27" t="s">
        <v>107</v>
      </c>
      <c r="E92" s="44" t="s">
        <v>71</v>
      </c>
      <c r="F92" s="40"/>
      <c r="G92" s="40"/>
      <c r="H92" s="40">
        <v>12000</v>
      </c>
      <c r="I92" s="18"/>
      <c r="J92" s="20"/>
      <c r="K92" s="19"/>
      <c r="L92" s="20"/>
    </row>
    <row r="93" spans="1:12" ht="36">
      <c r="A93" s="22">
        <v>47</v>
      </c>
      <c r="B93" s="31" t="s">
        <v>154</v>
      </c>
      <c r="C93" s="28" t="s">
        <v>34</v>
      </c>
      <c r="D93" s="34" t="s">
        <v>106</v>
      </c>
      <c r="E93" s="44" t="s">
        <v>37</v>
      </c>
      <c r="F93" s="40"/>
      <c r="G93" s="40"/>
      <c r="H93" s="40">
        <v>16059.46</v>
      </c>
      <c r="I93" s="18"/>
      <c r="J93" s="20"/>
      <c r="K93" s="19"/>
      <c r="L93" s="20"/>
    </row>
    <row r="94" spans="1:12" ht="36">
      <c r="A94" s="22">
        <v>48</v>
      </c>
      <c r="B94" s="31" t="s">
        <v>153</v>
      </c>
      <c r="C94" s="28" t="s">
        <v>34</v>
      </c>
      <c r="D94" s="34" t="s">
        <v>104</v>
      </c>
      <c r="E94" s="44" t="s">
        <v>71</v>
      </c>
      <c r="F94" s="40"/>
      <c r="G94" s="40"/>
      <c r="H94" s="40">
        <v>10973.01</v>
      </c>
      <c r="I94" s="18"/>
      <c r="J94" s="20"/>
      <c r="K94" s="19"/>
      <c r="L94" s="20"/>
    </row>
    <row r="95" spans="1:12" ht="36">
      <c r="A95" s="22">
        <v>49</v>
      </c>
      <c r="B95" s="31" t="s">
        <v>152</v>
      </c>
      <c r="C95" s="28" t="s">
        <v>34</v>
      </c>
      <c r="D95" s="34" t="s">
        <v>105</v>
      </c>
      <c r="E95" s="44" t="s">
        <v>71</v>
      </c>
      <c r="F95" s="40"/>
      <c r="G95" s="40"/>
      <c r="H95" s="40">
        <v>11427.41</v>
      </c>
      <c r="I95" s="18"/>
      <c r="J95" s="20"/>
      <c r="K95" s="19"/>
      <c r="L95" s="20"/>
    </row>
    <row r="96" spans="1:12" ht="24" customHeight="1">
      <c r="A96" s="22">
        <v>50</v>
      </c>
      <c r="B96" s="31" t="s">
        <v>151</v>
      </c>
      <c r="C96" s="28" t="s">
        <v>34</v>
      </c>
      <c r="D96" s="34" t="s">
        <v>108</v>
      </c>
      <c r="E96" s="44" t="s">
        <v>71</v>
      </c>
      <c r="F96" s="40"/>
      <c r="G96" s="40"/>
      <c r="H96" s="40">
        <v>7006.58</v>
      </c>
      <c r="I96" s="18"/>
      <c r="J96" s="20"/>
      <c r="K96" s="19"/>
      <c r="L96" s="20"/>
    </row>
    <row r="97" spans="1:12" ht="24" customHeight="1">
      <c r="A97" s="22">
        <v>51</v>
      </c>
      <c r="B97" s="64" t="s">
        <v>191</v>
      </c>
      <c r="C97" s="28" t="s">
        <v>34</v>
      </c>
      <c r="D97" s="34" t="s">
        <v>105</v>
      </c>
      <c r="E97" s="44" t="s">
        <v>71</v>
      </c>
      <c r="F97" s="40"/>
      <c r="G97" s="40"/>
      <c r="H97" s="40">
        <v>11000</v>
      </c>
      <c r="I97" s="18"/>
      <c r="J97" s="20"/>
      <c r="K97" s="19"/>
      <c r="L97" s="20"/>
    </row>
    <row r="98" spans="1:12" ht="12.75">
      <c r="A98" s="185" t="s">
        <v>173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7"/>
    </row>
    <row r="99" spans="1:12" ht="12.75">
      <c r="A99" s="68"/>
      <c r="B99" s="2" t="s">
        <v>11</v>
      </c>
      <c r="C99" s="68"/>
      <c r="D99" s="68"/>
      <c r="E99" s="68"/>
      <c r="F99" s="29">
        <f>SUM(F100:F103)</f>
        <v>2291930.97</v>
      </c>
      <c r="G99" s="29">
        <f aca="true" t="shared" si="14" ref="G99:L99">SUM(G100:G103)</f>
        <v>1159195.08</v>
      </c>
      <c r="H99" s="29">
        <f t="shared" si="14"/>
        <v>338870</v>
      </c>
      <c r="I99" s="29">
        <f t="shared" si="14"/>
        <v>997498.5800000001</v>
      </c>
      <c r="J99" s="29">
        <f t="shared" si="14"/>
        <v>1133958.37</v>
      </c>
      <c r="K99" s="29">
        <f t="shared" si="14"/>
        <v>370013.7100000001</v>
      </c>
      <c r="L99" s="29">
        <f t="shared" si="14"/>
        <v>1222078.7</v>
      </c>
    </row>
    <row r="100" spans="1:12" ht="36">
      <c r="A100" s="22">
        <v>52</v>
      </c>
      <c r="B100" s="31" t="s">
        <v>174</v>
      </c>
      <c r="C100" s="28" t="s">
        <v>34</v>
      </c>
      <c r="D100" s="34" t="s">
        <v>135</v>
      </c>
      <c r="E100" s="44" t="s">
        <v>57</v>
      </c>
      <c r="F100" s="40">
        <v>187378.49</v>
      </c>
      <c r="G100" s="40"/>
      <c r="H100" s="40">
        <v>107173.5</v>
      </c>
      <c r="I100" s="18"/>
      <c r="J100" s="40">
        <v>107173.5</v>
      </c>
      <c r="K100" s="19"/>
      <c r="L100" s="20"/>
    </row>
    <row r="101" spans="1:14" ht="36">
      <c r="A101" s="22">
        <v>53</v>
      </c>
      <c r="B101" s="64" t="s">
        <v>27</v>
      </c>
      <c r="C101" s="28" t="s">
        <v>34</v>
      </c>
      <c r="D101" s="34" t="s">
        <v>39</v>
      </c>
      <c r="E101" s="44" t="s">
        <v>71</v>
      </c>
      <c r="F101" s="43">
        <v>1159195.08</v>
      </c>
      <c r="G101" s="43">
        <v>1159195.08</v>
      </c>
      <c r="H101" s="40">
        <v>161696.5</v>
      </c>
      <c r="I101" s="40">
        <f>G101-H101</f>
        <v>997498.5800000001</v>
      </c>
      <c r="J101" s="78">
        <v>627484.87</v>
      </c>
      <c r="K101" s="78">
        <f>I101-J101</f>
        <v>370013.7100000001</v>
      </c>
      <c r="L101" s="78">
        <v>692778.7</v>
      </c>
      <c r="N101" s="99"/>
    </row>
    <row r="102" spans="1:14" ht="36">
      <c r="A102" s="22">
        <v>54</v>
      </c>
      <c r="B102" s="32" t="s">
        <v>60</v>
      </c>
      <c r="C102" s="28" t="s">
        <v>34</v>
      </c>
      <c r="D102" s="27" t="s">
        <v>204</v>
      </c>
      <c r="E102" s="27" t="s">
        <v>71</v>
      </c>
      <c r="F102" s="40">
        <v>817357.4</v>
      </c>
      <c r="G102" s="40"/>
      <c r="H102" s="40">
        <v>70000</v>
      </c>
      <c r="I102" s="18"/>
      <c r="J102" s="98">
        <v>335300</v>
      </c>
      <c r="K102" s="97"/>
      <c r="L102" s="98">
        <v>465300</v>
      </c>
      <c r="N102" s="99"/>
    </row>
    <row r="103" spans="1:14" ht="36">
      <c r="A103" s="22">
        <v>55</v>
      </c>
      <c r="B103" s="31" t="s">
        <v>175</v>
      </c>
      <c r="C103" s="28" t="s">
        <v>34</v>
      </c>
      <c r="D103" s="34" t="s">
        <v>108</v>
      </c>
      <c r="E103" s="44" t="s">
        <v>176</v>
      </c>
      <c r="F103" s="40">
        <v>128000</v>
      </c>
      <c r="G103" s="40"/>
      <c r="H103" s="40"/>
      <c r="I103" s="18"/>
      <c r="J103" s="98">
        <v>64000</v>
      </c>
      <c r="K103" s="19"/>
      <c r="L103" s="98">
        <v>64000</v>
      </c>
      <c r="N103" s="99"/>
    </row>
    <row r="104" spans="1:12" ht="12.75">
      <c r="A104" s="139" t="s">
        <v>221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2"/>
    </row>
    <row r="105" spans="1:12" ht="12.75">
      <c r="A105" s="22"/>
      <c r="B105" s="2" t="s">
        <v>11</v>
      </c>
      <c r="C105" s="17"/>
      <c r="D105" s="17"/>
      <c r="E105" s="16"/>
      <c r="F105" s="77">
        <f>F106+F107+F108</f>
        <v>0</v>
      </c>
      <c r="G105" s="77">
        <f>G106+G107+G108</f>
        <v>0</v>
      </c>
      <c r="H105" s="80">
        <f>H106+H107+H108+H109+H110</f>
        <v>1129340.9999999998</v>
      </c>
      <c r="I105" s="80">
        <f>I106+I107+I108+I109+I110</f>
        <v>0</v>
      </c>
      <c r="J105" s="80">
        <f>J106+J107+J108+J109+J110</f>
        <v>459478.8</v>
      </c>
      <c r="K105" s="80">
        <f>K106+K107+K108+K109+K110</f>
        <v>0</v>
      </c>
      <c r="L105" s="80">
        <f>L106+L107+L108+L109+L110</f>
        <v>365869.3</v>
      </c>
    </row>
    <row r="106" spans="1:12" ht="60">
      <c r="A106" s="22">
        <v>56</v>
      </c>
      <c r="B106" s="48" t="s">
        <v>219</v>
      </c>
      <c r="C106" s="42" t="s">
        <v>117</v>
      </c>
      <c r="D106" s="22" t="s">
        <v>113</v>
      </c>
      <c r="E106" s="16"/>
      <c r="F106" s="20"/>
      <c r="G106" s="20"/>
      <c r="H106" s="78">
        <v>12614.4</v>
      </c>
      <c r="I106" s="79"/>
      <c r="J106" s="78"/>
      <c r="K106" s="78"/>
      <c r="L106" s="78"/>
    </row>
    <row r="107" spans="1:12" ht="62.25" customHeight="1">
      <c r="A107" s="22">
        <v>57</v>
      </c>
      <c r="B107" s="48" t="s">
        <v>227</v>
      </c>
      <c r="C107" s="42" t="s">
        <v>117</v>
      </c>
      <c r="D107" s="22" t="s">
        <v>116</v>
      </c>
      <c r="E107" s="16"/>
      <c r="F107" s="20"/>
      <c r="G107" s="20"/>
      <c r="H107" s="78">
        <v>9114.7</v>
      </c>
      <c r="I107" s="79"/>
      <c r="J107" s="78"/>
      <c r="K107" s="78"/>
      <c r="L107" s="78"/>
    </row>
    <row r="108" spans="1:12" ht="73.5" customHeight="1">
      <c r="A108" s="22">
        <v>58</v>
      </c>
      <c r="B108" s="48" t="s">
        <v>217</v>
      </c>
      <c r="C108" s="42" t="s">
        <v>117</v>
      </c>
      <c r="D108" s="22"/>
      <c r="E108" s="16"/>
      <c r="F108" s="20"/>
      <c r="G108" s="20"/>
      <c r="H108" s="78">
        <v>462290.3</v>
      </c>
      <c r="I108" s="79"/>
      <c r="J108" s="78">
        <v>459478.8</v>
      </c>
      <c r="K108" s="78"/>
      <c r="L108" s="78">
        <v>365869.3</v>
      </c>
    </row>
    <row r="109" spans="1:12" ht="73.5" customHeight="1">
      <c r="A109" s="22">
        <v>59</v>
      </c>
      <c r="B109" s="48" t="s">
        <v>218</v>
      </c>
      <c r="C109" s="42" t="s">
        <v>117</v>
      </c>
      <c r="D109" s="22"/>
      <c r="E109" s="16"/>
      <c r="F109" s="20"/>
      <c r="G109" s="20"/>
      <c r="H109" s="78">
        <v>626156.7</v>
      </c>
      <c r="I109" s="79"/>
      <c r="J109" s="78"/>
      <c r="K109" s="78"/>
      <c r="L109" s="78"/>
    </row>
    <row r="110" spans="1:12" ht="86.25" customHeight="1">
      <c r="A110" s="22">
        <v>60</v>
      </c>
      <c r="B110" s="48" t="s">
        <v>220</v>
      </c>
      <c r="C110" s="42" t="s">
        <v>117</v>
      </c>
      <c r="D110" s="22"/>
      <c r="E110" s="16"/>
      <c r="F110" s="20"/>
      <c r="G110" s="20"/>
      <c r="H110" s="78">
        <v>19164.9</v>
      </c>
      <c r="I110" s="79"/>
      <c r="J110" s="78"/>
      <c r="K110" s="78"/>
      <c r="L110" s="78"/>
    </row>
    <row r="111" spans="1:12" ht="12.75" customHeight="1">
      <c r="A111" s="162" t="s">
        <v>137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7"/>
    </row>
    <row r="112" spans="1:12" ht="12.75">
      <c r="A112" s="42"/>
      <c r="B112" s="2" t="s">
        <v>11</v>
      </c>
      <c r="C112" s="6"/>
      <c r="D112" s="6"/>
      <c r="E112" s="6"/>
      <c r="F112" s="29">
        <f>F114</f>
        <v>1161067.37</v>
      </c>
      <c r="G112" s="29">
        <f aca="true" t="shared" si="15" ref="G112:L112">G114</f>
        <v>1161067.37</v>
      </c>
      <c r="H112" s="29">
        <f t="shared" si="15"/>
        <v>189984.27000000002</v>
      </c>
      <c r="I112" s="29">
        <f t="shared" si="15"/>
        <v>999441.3700000001</v>
      </c>
      <c r="J112" s="29">
        <f t="shared" si="15"/>
        <v>591310.56</v>
      </c>
      <c r="K112" s="29">
        <f t="shared" si="15"/>
        <v>704441.3700000001</v>
      </c>
      <c r="L112" s="29">
        <f t="shared" si="15"/>
        <v>353310</v>
      </c>
    </row>
    <row r="113" spans="1:12" ht="12.75">
      <c r="A113" s="138" t="s">
        <v>3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</row>
    <row r="114" spans="1:12" ht="12.75">
      <c r="A114" s="58"/>
      <c r="B114" s="2" t="s">
        <v>11</v>
      </c>
      <c r="C114" s="21"/>
      <c r="D114" s="21"/>
      <c r="E114" s="21"/>
      <c r="F114" s="26">
        <f>F116+F121</f>
        <v>1161067.37</v>
      </c>
      <c r="G114" s="26">
        <f aca="true" t="shared" si="16" ref="G114:L114">G116+G121</f>
        <v>1161067.37</v>
      </c>
      <c r="H114" s="26">
        <f t="shared" si="16"/>
        <v>189984.27000000002</v>
      </c>
      <c r="I114" s="26">
        <f t="shared" si="16"/>
        <v>999441.3700000001</v>
      </c>
      <c r="J114" s="26">
        <f t="shared" si="16"/>
        <v>591310.56</v>
      </c>
      <c r="K114" s="26">
        <f t="shared" si="16"/>
        <v>704441.3700000001</v>
      </c>
      <c r="L114" s="26">
        <f t="shared" si="16"/>
        <v>353310</v>
      </c>
    </row>
    <row r="115" spans="1:12" ht="12.75">
      <c r="A115" s="185" t="s">
        <v>118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7"/>
    </row>
    <row r="116" spans="1:12" ht="12.75">
      <c r="A116" s="69"/>
      <c r="B116" s="2" t="s">
        <v>11</v>
      </c>
      <c r="C116" s="69"/>
      <c r="D116" s="69"/>
      <c r="E116" s="69"/>
      <c r="F116" s="26">
        <f>SUM(F117:F119)</f>
        <v>1112607.37</v>
      </c>
      <c r="G116" s="26">
        <f aca="true" t="shared" si="17" ref="G116:L116">SUM(G117:G119)</f>
        <v>1112607.37</v>
      </c>
      <c r="H116" s="26">
        <f t="shared" si="17"/>
        <v>137926</v>
      </c>
      <c r="I116" s="26">
        <f t="shared" si="17"/>
        <v>999441.3700000001</v>
      </c>
      <c r="J116" s="26">
        <f t="shared" si="17"/>
        <v>327500</v>
      </c>
      <c r="K116" s="26">
        <f t="shared" si="17"/>
        <v>704441.3700000001</v>
      </c>
      <c r="L116" s="26">
        <f t="shared" si="17"/>
        <v>295000</v>
      </c>
    </row>
    <row r="117" spans="1:15" ht="36">
      <c r="A117" s="58">
        <v>61</v>
      </c>
      <c r="B117" s="3" t="s">
        <v>25</v>
      </c>
      <c r="C117" s="33" t="s">
        <v>34</v>
      </c>
      <c r="D117" s="34" t="s">
        <v>45</v>
      </c>
      <c r="E117" s="34" t="s">
        <v>37</v>
      </c>
      <c r="F117" s="88">
        <v>1112607.37</v>
      </c>
      <c r="G117" s="88">
        <f>F117</f>
        <v>1112607.37</v>
      </c>
      <c r="H117" s="91">
        <v>113166</v>
      </c>
      <c r="I117" s="88">
        <f>G117-H117</f>
        <v>999441.3700000001</v>
      </c>
      <c r="J117" s="88">
        <v>295000</v>
      </c>
      <c r="K117" s="88">
        <f>I117-J117</f>
        <v>704441.3700000001</v>
      </c>
      <c r="L117" s="88">
        <v>295000</v>
      </c>
      <c r="O117" s="126"/>
    </row>
    <row r="118" spans="1:15" ht="37.5" customHeight="1">
      <c r="A118" s="58">
        <v>62</v>
      </c>
      <c r="B118" s="41" t="s">
        <v>78</v>
      </c>
      <c r="C118" s="33" t="s">
        <v>34</v>
      </c>
      <c r="D118" s="34" t="s">
        <v>13</v>
      </c>
      <c r="E118" s="34" t="s">
        <v>71</v>
      </c>
      <c r="F118" s="88"/>
      <c r="G118" s="88"/>
      <c r="H118" s="88">
        <v>7500</v>
      </c>
      <c r="I118" s="88"/>
      <c r="J118" s="88">
        <v>7500</v>
      </c>
      <c r="K118" s="88"/>
      <c r="L118" s="88"/>
      <c r="O118" s="126"/>
    </row>
    <row r="119" spans="1:12" ht="36">
      <c r="A119" s="58">
        <v>63</v>
      </c>
      <c r="B119" s="48" t="s">
        <v>77</v>
      </c>
      <c r="C119" s="42" t="s">
        <v>34</v>
      </c>
      <c r="D119" s="34" t="s">
        <v>124</v>
      </c>
      <c r="E119" s="34" t="s">
        <v>71</v>
      </c>
      <c r="F119" s="88"/>
      <c r="G119" s="88"/>
      <c r="H119" s="88">
        <v>17260</v>
      </c>
      <c r="I119" s="88"/>
      <c r="J119" s="88">
        <v>25000</v>
      </c>
      <c r="K119" s="88"/>
      <c r="L119" s="88"/>
    </row>
    <row r="120" spans="1:12" ht="12.75">
      <c r="A120" s="185" t="s">
        <v>173</v>
      </c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7"/>
    </row>
    <row r="121" spans="1:14" ht="12.75">
      <c r="A121" s="58"/>
      <c r="B121" s="2" t="s">
        <v>11</v>
      </c>
      <c r="C121" s="42"/>
      <c r="D121" s="34"/>
      <c r="E121" s="34"/>
      <c r="F121" s="89">
        <f>SUM(F122:F128)</f>
        <v>48460</v>
      </c>
      <c r="G121" s="89">
        <f aca="true" t="shared" si="18" ref="G121:L121">SUM(G122:G128)</f>
        <v>48460</v>
      </c>
      <c r="H121" s="89">
        <f>SUM(H122:H129)</f>
        <v>52058.270000000004</v>
      </c>
      <c r="I121" s="89">
        <f t="shared" si="18"/>
        <v>0</v>
      </c>
      <c r="J121" s="89">
        <f t="shared" si="18"/>
        <v>263810.56</v>
      </c>
      <c r="K121" s="89">
        <f t="shared" si="18"/>
        <v>0</v>
      </c>
      <c r="L121" s="89">
        <f t="shared" si="18"/>
        <v>58310</v>
      </c>
      <c r="N121" s="99"/>
    </row>
    <row r="122" spans="1:12" ht="48" customHeight="1">
      <c r="A122" s="58">
        <v>64</v>
      </c>
      <c r="B122" s="41" t="s">
        <v>177</v>
      </c>
      <c r="C122" s="33" t="s">
        <v>34</v>
      </c>
      <c r="D122" s="34" t="s">
        <v>13</v>
      </c>
      <c r="E122" s="34" t="s">
        <v>57</v>
      </c>
      <c r="F122" s="43">
        <v>48460</v>
      </c>
      <c r="G122" s="43">
        <v>48460</v>
      </c>
      <c r="H122" s="43">
        <v>16770.5</v>
      </c>
      <c r="I122" s="43"/>
      <c r="J122" s="43">
        <v>39530.56</v>
      </c>
      <c r="K122" s="43"/>
      <c r="L122" s="36"/>
    </row>
    <row r="123" spans="1:12" ht="47.25" customHeight="1">
      <c r="A123" s="58">
        <v>65</v>
      </c>
      <c r="B123" s="41" t="s">
        <v>178</v>
      </c>
      <c r="C123" s="33" t="s">
        <v>34</v>
      </c>
      <c r="D123" s="34" t="s">
        <v>13</v>
      </c>
      <c r="E123" s="35">
        <v>2021</v>
      </c>
      <c r="F123" s="43"/>
      <c r="G123" s="43"/>
      <c r="H123" s="43"/>
      <c r="I123" s="43"/>
      <c r="J123" s="43"/>
      <c r="K123" s="43"/>
      <c r="L123" s="43">
        <v>58310</v>
      </c>
    </row>
    <row r="124" spans="1:12" ht="48">
      <c r="A124" s="58">
        <v>66</v>
      </c>
      <c r="B124" s="41" t="s">
        <v>179</v>
      </c>
      <c r="C124" s="33" t="s">
        <v>34</v>
      </c>
      <c r="D124" s="34" t="s">
        <v>13</v>
      </c>
      <c r="E124" s="34" t="s">
        <v>71</v>
      </c>
      <c r="F124" s="43"/>
      <c r="G124" s="43"/>
      <c r="H124" s="40">
        <v>3795.81</v>
      </c>
      <c r="I124" s="43"/>
      <c r="J124" s="43">
        <v>56070</v>
      </c>
      <c r="K124" s="43"/>
      <c r="L124" s="43">
        <v>0</v>
      </c>
    </row>
    <row r="125" spans="1:12" ht="48">
      <c r="A125" s="58">
        <v>67</v>
      </c>
      <c r="B125" s="41" t="s">
        <v>180</v>
      </c>
      <c r="C125" s="33" t="s">
        <v>34</v>
      </c>
      <c r="D125" s="34" t="s">
        <v>13</v>
      </c>
      <c r="E125" s="34" t="s">
        <v>71</v>
      </c>
      <c r="F125" s="43"/>
      <c r="G125" s="43"/>
      <c r="H125" s="40">
        <v>3800.44</v>
      </c>
      <c r="I125" s="43"/>
      <c r="J125" s="43">
        <v>56070</v>
      </c>
      <c r="K125" s="43"/>
      <c r="L125" s="43">
        <v>0</v>
      </c>
    </row>
    <row r="126" spans="1:12" ht="48" customHeight="1">
      <c r="A126" s="58">
        <v>68</v>
      </c>
      <c r="B126" s="41" t="s">
        <v>181</v>
      </c>
      <c r="C126" s="33" t="s">
        <v>34</v>
      </c>
      <c r="D126" s="34" t="s">
        <v>13</v>
      </c>
      <c r="E126" s="34" t="s">
        <v>71</v>
      </c>
      <c r="F126" s="43"/>
      <c r="G126" s="43"/>
      <c r="H126" s="40">
        <v>3800.02</v>
      </c>
      <c r="I126" s="43"/>
      <c r="J126" s="43">
        <v>56070</v>
      </c>
      <c r="K126" s="43"/>
      <c r="L126" s="43">
        <v>0</v>
      </c>
    </row>
    <row r="127" spans="1:12" ht="48">
      <c r="A127" s="58">
        <v>69</v>
      </c>
      <c r="B127" s="41" t="s">
        <v>182</v>
      </c>
      <c r="C127" s="33" t="s">
        <v>34</v>
      </c>
      <c r="D127" s="34" t="s">
        <v>13</v>
      </c>
      <c r="E127" s="35">
        <v>2020</v>
      </c>
      <c r="F127" s="43"/>
      <c r="G127" s="43"/>
      <c r="H127" s="43">
        <v>3800.5</v>
      </c>
      <c r="I127" s="43"/>
      <c r="J127" s="43">
        <v>56070</v>
      </c>
      <c r="K127" s="43"/>
      <c r="L127" s="43">
        <v>0</v>
      </c>
    </row>
    <row r="128" spans="1:12" ht="36">
      <c r="A128" s="58">
        <v>70</v>
      </c>
      <c r="B128" s="41" t="s">
        <v>183</v>
      </c>
      <c r="C128" s="33" t="s">
        <v>34</v>
      </c>
      <c r="D128" s="34" t="s">
        <v>216</v>
      </c>
      <c r="E128" s="35">
        <v>2019</v>
      </c>
      <c r="F128" s="43"/>
      <c r="G128" s="43"/>
      <c r="H128" s="43">
        <v>15091</v>
      </c>
      <c r="I128" s="43"/>
      <c r="J128" s="43">
        <v>0</v>
      </c>
      <c r="K128" s="43"/>
      <c r="L128" s="43">
        <v>0</v>
      </c>
    </row>
    <row r="129" spans="1:12" ht="36">
      <c r="A129" s="58">
        <v>71</v>
      </c>
      <c r="B129" s="41" t="s">
        <v>192</v>
      </c>
      <c r="C129" s="33" t="s">
        <v>34</v>
      </c>
      <c r="D129" s="34" t="s">
        <v>215</v>
      </c>
      <c r="E129" s="35">
        <v>2019</v>
      </c>
      <c r="F129" s="43"/>
      <c r="G129" s="43"/>
      <c r="H129" s="43">
        <v>5000</v>
      </c>
      <c r="I129" s="43"/>
      <c r="J129" s="43">
        <v>0</v>
      </c>
      <c r="K129" s="43"/>
      <c r="L129" s="43">
        <v>0</v>
      </c>
    </row>
    <row r="130" spans="1:12" ht="12.75" customHeight="1">
      <c r="A130" s="182" t="s">
        <v>122</v>
      </c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4"/>
    </row>
    <row r="131" spans="1:12" ht="12.75">
      <c r="A131" s="42"/>
      <c r="B131" s="2" t="s">
        <v>11</v>
      </c>
      <c r="C131" s="6"/>
      <c r="D131" s="6"/>
      <c r="E131" s="6"/>
      <c r="F131" s="29">
        <f>F133</f>
        <v>935963.28</v>
      </c>
      <c r="G131" s="29">
        <f aca="true" t="shared" si="19" ref="G131:L131">G133</f>
        <v>294586.21</v>
      </c>
      <c r="H131" s="29">
        <f t="shared" si="19"/>
        <v>67271.43</v>
      </c>
      <c r="I131" s="29">
        <f t="shared" si="19"/>
        <v>434000</v>
      </c>
      <c r="J131" s="29">
        <f t="shared" si="19"/>
        <v>93282.29999999999</v>
      </c>
      <c r="K131" s="29">
        <f t="shared" si="19"/>
        <v>419000</v>
      </c>
      <c r="L131" s="29">
        <f t="shared" si="19"/>
        <v>44182.31</v>
      </c>
    </row>
    <row r="132" spans="1:12" ht="12.75">
      <c r="A132" s="138" t="s">
        <v>3</v>
      </c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</row>
    <row r="133" spans="1:12" ht="12.75">
      <c r="A133" s="58"/>
      <c r="B133" s="2" t="s">
        <v>11</v>
      </c>
      <c r="C133" s="6"/>
      <c r="D133" s="6"/>
      <c r="E133" s="6"/>
      <c r="F133" s="29">
        <f aca="true" t="shared" si="20" ref="F133:L133">F134+F151+F159</f>
        <v>935963.28</v>
      </c>
      <c r="G133" s="29">
        <f t="shared" si="20"/>
        <v>294586.21</v>
      </c>
      <c r="H133" s="29">
        <f t="shared" si="20"/>
        <v>67271.43</v>
      </c>
      <c r="I133" s="29">
        <f t="shared" si="20"/>
        <v>434000</v>
      </c>
      <c r="J133" s="29">
        <f t="shared" si="20"/>
        <v>93282.29999999999</v>
      </c>
      <c r="K133" s="29">
        <f t="shared" si="20"/>
        <v>419000</v>
      </c>
      <c r="L133" s="29">
        <f t="shared" si="20"/>
        <v>44182.31</v>
      </c>
    </row>
    <row r="134" spans="1:12" ht="12.75">
      <c r="A134" s="68"/>
      <c r="B134" s="2" t="s">
        <v>11</v>
      </c>
      <c r="C134" s="68"/>
      <c r="D134" s="68"/>
      <c r="E134" s="68"/>
      <c r="F134" s="29">
        <f aca="true" t="shared" si="21" ref="F134:L134">SUM(F135:F149)</f>
        <v>836645.8</v>
      </c>
      <c r="G134" s="29">
        <f t="shared" si="21"/>
        <v>209000</v>
      </c>
      <c r="H134" s="29">
        <f t="shared" si="21"/>
        <v>11151.320000000002</v>
      </c>
      <c r="I134" s="29">
        <f t="shared" si="21"/>
        <v>404000</v>
      </c>
      <c r="J134" s="29">
        <f t="shared" si="21"/>
        <v>83204.79999999999</v>
      </c>
      <c r="K134" s="29">
        <f t="shared" si="21"/>
        <v>404000</v>
      </c>
      <c r="L134" s="29">
        <f t="shared" si="21"/>
        <v>34241.11</v>
      </c>
    </row>
    <row r="135" spans="1:12" s="101" customFormat="1" ht="24">
      <c r="A135" s="58">
        <v>72</v>
      </c>
      <c r="B135" s="48" t="s">
        <v>79</v>
      </c>
      <c r="C135" s="33" t="s">
        <v>34</v>
      </c>
      <c r="D135" s="34" t="s">
        <v>80</v>
      </c>
      <c r="E135" s="44" t="s">
        <v>71</v>
      </c>
      <c r="F135" s="40"/>
      <c r="G135" s="40"/>
      <c r="H135" s="40"/>
      <c r="I135" s="40"/>
      <c r="J135" s="95"/>
      <c r="K135" s="40"/>
      <c r="L135" s="95"/>
    </row>
    <row r="136" spans="1:12" s="101" customFormat="1" ht="24">
      <c r="A136" s="58">
        <v>73</v>
      </c>
      <c r="B136" s="48" t="s">
        <v>24</v>
      </c>
      <c r="C136" s="42" t="s">
        <v>34</v>
      </c>
      <c r="D136" s="34" t="s">
        <v>10</v>
      </c>
      <c r="E136" s="34" t="s">
        <v>20</v>
      </c>
      <c r="F136" s="88">
        <f>432645.8+209000</f>
        <v>641645.8</v>
      </c>
      <c r="G136" s="88">
        <v>209000</v>
      </c>
      <c r="H136" s="88"/>
      <c r="I136" s="88">
        <f>G136</f>
        <v>209000</v>
      </c>
      <c r="J136" s="95">
        <v>1489.7</v>
      </c>
      <c r="K136" s="88">
        <f>I136</f>
        <v>209000</v>
      </c>
      <c r="L136" s="95">
        <v>25452.73</v>
      </c>
    </row>
    <row r="137" spans="1:12" ht="36">
      <c r="A137" s="59">
        <v>74</v>
      </c>
      <c r="B137" s="38" t="s">
        <v>61</v>
      </c>
      <c r="C137" s="33" t="s">
        <v>34</v>
      </c>
      <c r="D137" s="34" t="s">
        <v>41</v>
      </c>
      <c r="E137" s="34" t="s">
        <v>71</v>
      </c>
      <c r="F137" s="40">
        <v>15000</v>
      </c>
      <c r="G137" s="40"/>
      <c r="H137" s="40"/>
      <c r="I137" s="40">
        <v>15000</v>
      </c>
      <c r="J137" s="93"/>
      <c r="K137" s="40">
        <v>15000</v>
      </c>
      <c r="L137" s="87"/>
    </row>
    <row r="138" spans="1:12" ht="36">
      <c r="A138" s="59">
        <v>75</v>
      </c>
      <c r="B138" s="38" t="s">
        <v>62</v>
      </c>
      <c r="C138" s="33" t="s">
        <v>34</v>
      </c>
      <c r="D138" s="34" t="s">
        <v>41</v>
      </c>
      <c r="E138" s="34" t="s">
        <v>71</v>
      </c>
      <c r="F138" s="40">
        <v>15000</v>
      </c>
      <c r="G138" s="40"/>
      <c r="H138" s="40"/>
      <c r="I138" s="40">
        <v>15000</v>
      </c>
      <c r="J138" s="87"/>
      <c r="K138" s="40">
        <v>15000</v>
      </c>
      <c r="L138" s="87"/>
    </row>
    <row r="139" spans="1:12" ht="36">
      <c r="A139" s="59">
        <v>76</v>
      </c>
      <c r="B139" s="38" t="s">
        <v>82</v>
      </c>
      <c r="C139" s="33" t="s">
        <v>34</v>
      </c>
      <c r="D139" s="34" t="s">
        <v>41</v>
      </c>
      <c r="E139" s="34" t="s">
        <v>71</v>
      </c>
      <c r="F139" s="40">
        <v>15000</v>
      </c>
      <c r="G139" s="40"/>
      <c r="H139" s="40"/>
      <c r="I139" s="40">
        <v>15000</v>
      </c>
      <c r="J139" s="87"/>
      <c r="K139" s="40">
        <v>15000</v>
      </c>
      <c r="L139" s="87">
        <v>4394.19</v>
      </c>
    </row>
    <row r="140" spans="1:12" ht="36">
      <c r="A140" s="59">
        <v>77</v>
      </c>
      <c r="B140" s="38" t="s">
        <v>63</v>
      </c>
      <c r="C140" s="33" t="s">
        <v>34</v>
      </c>
      <c r="D140" s="34" t="s">
        <v>41</v>
      </c>
      <c r="E140" s="34" t="s">
        <v>71</v>
      </c>
      <c r="F140" s="40">
        <v>15000</v>
      </c>
      <c r="G140" s="40"/>
      <c r="H140" s="40"/>
      <c r="I140" s="40">
        <v>15000</v>
      </c>
      <c r="J140" s="87"/>
      <c r="K140" s="40">
        <v>15000</v>
      </c>
      <c r="L140" s="87">
        <v>4394.19</v>
      </c>
    </row>
    <row r="141" spans="1:12" ht="36">
      <c r="A141" s="59">
        <v>78</v>
      </c>
      <c r="B141" s="38" t="s">
        <v>64</v>
      </c>
      <c r="C141" s="33" t="s">
        <v>34</v>
      </c>
      <c r="D141" s="34" t="s">
        <v>41</v>
      </c>
      <c r="E141" s="34" t="s">
        <v>71</v>
      </c>
      <c r="F141" s="40">
        <v>15000</v>
      </c>
      <c r="G141" s="40"/>
      <c r="H141" s="40"/>
      <c r="I141" s="40">
        <v>15000</v>
      </c>
      <c r="J141" s="87"/>
      <c r="K141" s="40">
        <v>15000</v>
      </c>
      <c r="L141" s="87"/>
    </row>
    <row r="142" spans="1:12" ht="36">
      <c r="A142" s="59">
        <v>79</v>
      </c>
      <c r="B142" s="38" t="s">
        <v>65</v>
      </c>
      <c r="C142" s="33" t="s">
        <v>34</v>
      </c>
      <c r="D142" s="34" t="s">
        <v>41</v>
      </c>
      <c r="E142" s="34" t="s">
        <v>71</v>
      </c>
      <c r="F142" s="40">
        <v>15000</v>
      </c>
      <c r="G142" s="40"/>
      <c r="H142" s="40"/>
      <c r="I142" s="40">
        <v>15000</v>
      </c>
      <c r="J142" s="87"/>
      <c r="K142" s="40">
        <v>15000</v>
      </c>
      <c r="L142" s="87"/>
    </row>
    <row r="143" spans="1:12" ht="36">
      <c r="A143" s="59">
        <v>80</v>
      </c>
      <c r="B143" s="38" t="s">
        <v>66</v>
      </c>
      <c r="C143" s="33" t="s">
        <v>34</v>
      </c>
      <c r="D143" s="34" t="s">
        <v>41</v>
      </c>
      <c r="E143" s="34" t="s">
        <v>71</v>
      </c>
      <c r="F143" s="40">
        <v>15000</v>
      </c>
      <c r="G143" s="40"/>
      <c r="H143" s="40">
        <v>1609</v>
      </c>
      <c r="I143" s="40">
        <v>15000</v>
      </c>
      <c r="J143" s="94">
        <v>20000</v>
      </c>
      <c r="K143" s="40">
        <v>15000</v>
      </c>
      <c r="L143" s="94"/>
    </row>
    <row r="144" spans="1:12" ht="36">
      <c r="A144" s="59">
        <v>81</v>
      </c>
      <c r="B144" s="38" t="s">
        <v>89</v>
      </c>
      <c r="C144" s="33" t="s">
        <v>34</v>
      </c>
      <c r="D144" s="34" t="s">
        <v>41</v>
      </c>
      <c r="E144" s="34" t="s">
        <v>71</v>
      </c>
      <c r="F144" s="40">
        <v>15000</v>
      </c>
      <c r="G144" s="92"/>
      <c r="H144" s="50">
        <v>1603.63</v>
      </c>
      <c r="I144" s="40">
        <v>15000</v>
      </c>
      <c r="J144" s="92"/>
      <c r="K144" s="40">
        <v>15000</v>
      </c>
      <c r="L144" s="92"/>
    </row>
    <row r="145" spans="1:12" ht="36">
      <c r="A145" s="59">
        <v>82</v>
      </c>
      <c r="B145" s="38" t="s">
        <v>90</v>
      </c>
      <c r="C145" s="33" t="s">
        <v>34</v>
      </c>
      <c r="D145" s="34" t="s">
        <v>41</v>
      </c>
      <c r="E145" s="34" t="s">
        <v>71</v>
      </c>
      <c r="F145" s="40">
        <v>15000</v>
      </c>
      <c r="G145" s="92"/>
      <c r="H145" s="50">
        <v>1598.1</v>
      </c>
      <c r="I145" s="40">
        <v>15000</v>
      </c>
      <c r="J145" s="50">
        <v>20000</v>
      </c>
      <c r="K145" s="40">
        <v>15000</v>
      </c>
      <c r="L145" s="92"/>
    </row>
    <row r="146" spans="1:12" ht="36">
      <c r="A146" s="59">
        <v>83</v>
      </c>
      <c r="B146" s="38" t="s">
        <v>91</v>
      </c>
      <c r="C146" s="33" t="s">
        <v>34</v>
      </c>
      <c r="D146" s="34" t="s">
        <v>41</v>
      </c>
      <c r="E146" s="34" t="s">
        <v>71</v>
      </c>
      <c r="F146" s="40">
        <v>15000</v>
      </c>
      <c r="G146" s="92"/>
      <c r="H146" s="50">
        <v>1598.69</v>
      </c>
      <c r="I146" s="40">
        <v>15000</v>
      </c>
      <c r="J146" s="50">
        <v>20000</v>
      </c>
      <c r="K146" s="40">
        <v>15000</v>
      </c>
      <c r="L146" s="92"/>
    </row>
    <row r="147" spans="1:12" ht="36">
      <c r="A147" s="59">
        <v>84</v>
      </c>
      <c r="B147" s="38" t="s">
        <v>92</v>
      </c>
      <c r="C147" s="33" t="s">
        <v>34</v>
      </c>
      <c r="D147" s="34" t="s">
        <v>41</v>
      </c>
      <c r="E147" s="34" t="s">
        <v>71</v>
      </c>
      <c r="F147" s="40">
        <v>15000</v>
      </c>
      <c r="G147" s="92"/>
      <c r="H147" s="50">
        <v>1568.44</v>
      </c>
      <c r="I147" s="40">
        <v>15000</v>
      </c>
      <c r="J147" s="50"/>
      <c r="K147" s="40">
        <v>15000</v>
      </c>
      <c r="L147" s="92"/>
    </row>
    <row r="148" spans="1:12" ht="36">
      <c r="A148" s="59">
        <v>85</v>
      </c>
      <c r="B148" s="38" t="s">
        <v>93</v>
      </c>
      <c r="C148" s="33" t="s">
        <v>34</v>
      </c>
      <c r="D148" s="34" t="s">
        <v>41</v>
      </c>
      <c r="E148" s="34" t="s">
        <v>71</v>
      </c>
      <c r="F148" s="40">
        <v>15000</v>
      </c>
      <c r="G148" s="92"/>
      <c r="H148" s="50">
        <v>1600.28</v>
      </c>
      <c r="I148" s="40">
        <v>15000</v>
      </c>
      <c r="J148" s="50">
        <v>1715.1</v>
      </c>
      <c r="K148" s="40">
        <v>15000</v>
      </c>
      <c r="L148" s="92"/>
    </row>
    <row r="149" spans="1:12" ht="36">
      <c r="A149" s="59">
        <v>86</v>
      </c>
      <c r="B149" s="38" t="s">
        <v>94</v>
      </c>
      <c r="C149" s="33" t="s">
        <v>34</v>
      </c>
      <c r="D149" s="34" t="s">
        <v>41</v>
      </c>
      <c r="E149" s="34" t="s">
        <v>71</v>
      </c>
      <c r="F149" s="40">
        <v>15000</v>
      </c>
      <c r="G149" s="92"/>
      <c r="H149" s="50">
        <v>1573.18</v>
      </c>
      <c r="I149" s="40">
        <v>15000</v>
      </c>
      <c r="J149" s="50">
        <v>20000</v>
      </c>
      <c r="K149" s="40">
        <v>15000</v>
      </c>
      <c r="L149" s="92"/>
    </row>
    <row r="150" spans="1:12" ht="12.75">
      <c r="A150" s="176" t="s">
        <v>144</v>
      </c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  <c r="L150" s="178"/>
    </row>
    <row r="151" spans="1:12" ht="12.75">
      <c r="A151" s="69"/>
      <c r="B151" s="2" t="s">
        <v>11</v>
      </c>
      <c r="C151" s="69"/>
      <c r="D151" s="69"/>
      <c r="E151" s="69"/>
      <c r="F151" s="29">
        <f>SUM(F152:F157)</f>
        <v>88421.66</v>
      </c>
      <c r="G151" s="29">
        <f aca="true" t="shared" si="22" ref="G151:L151">SUM(G152:G157)</f>
        <v>85586.21</v>
      </c>
      <c r="H151" s="29">
        <f t="shared" si="22"/>
        <v>41920.10999999999</v>
      </c>
      <c r="I151" s="29">
        <f t="shared" si="22"/>
        <v>30000</v>
      </c>
      <c r="J151" s="29">
        <f t="shared" si="22"/>
        <v>10077.5</v>
      </c>
      <c r="K151" s="29">
        <f t="shared" si="22"/>
        <v>15000</v>
      </c>
      <c r="L151" s="29">
        <f t="shared" si="22"/>
        <v>9941.2</v>
      </c>
    </row>
    <row r="152" spans="1:12" ht="36">
      <c r="A152" s="58">
        <v>87</v>
      </c>
      <c r="B152" s="38" t="s">
        <v>53</v>
      </c>
      <c r="C152" s="33" t="s">
        <v>34</v>
      </c>
      <c r="D152" s="34" t="s">
        <v>41</v>
      </c>
      <c r="E152" s="34" t="s">
        <v>57</v>
      </c>
      <c r="F152" s="40">
        <v>18025.5</v>
      </c>
      <c r="G152" s="40">
        <f>F152</f>
        <v>18025.5</v>
      </c>
      <c r="H152" s="40">
        <v>18100</v>
      </c>
      <c r="I152" s="40"/>
      <c r="J152" s="40">
        <v>0</v>
      </c>
      <c r="K152" s="88">
        <v>0</v>
      </c>
      <c r="L152" s="88">
        <v>0</v>
      </c>
    </row>
    <row r="153" spans="1:12" ht="36">
      <c r="A153" s="58">
        <v>88</v>
      </c>
      <c r="B153" s="38" t="s">
        <v>54</v>
      </c>
      <c r="C153" s="33" t="s">
        <v>34</v>
      </c>
      <c r="D153" s="34" t="s">
        <v>41</v>
      </c>
      <c r="E153" s="34" t="s">
        <v>57</v>
      </c>
      <c r="F153" s="40">
        <v>16053.66</v>
      </c>
      <c r="G153" s="40">
        <v>16053.66</v>
      </c>
      <c r="H153" s="40">
        <v>16444.5</v>
      </c>
      <c r="I153" s="40"/>
      <c r="J153" s="40">
        <f>J152</f>
        <v>0</v>
      </c>
      <c r="K153" s="88">
        <v>0</v>
      </c>
      <c r="L153" s="88">
        <v>0</v>
      </c>
    </row>
    <row r="154" spans="1:12" ht="36">
      <c r="A154" s="58">
        <v>89</v>
      </c>
      <c r="B154" s="38" t="s">
        <v>55</v>
      </c>
      <c r="C154" s="33" t="s">
        <v>34</v>
      </c>
      <c r="D154" s="34" t="s">
        <v>41</v>
      </c>
      <c r="E154" s="34" t="s">
        <v>57</v>
      </c>
      <c r="F154" s="40">
        <v>15000</v>
      </c>
      <c r="G154" s="40">
        <f>F154</f>
        <v>15000</v>
      </c>
      <c r="H154" s="40">
        <v>289.52</v>
      </c>
      <c r="I154" s="40">
        <f>G154</f>
        <v>15000</v>
      </c>
      <c r="J154" s="95"/>
      <c r="K154" s="40">
        <v>0</v>
      </c>
      <c r="L154" s="109"/>
    </row>
    <row r="155" spans="1:12" ht="36">
      <c r="A155" s="58">
        <v>90</v>
      </c>
      <c r="B155" s="38" t="s">
        <v>56</v>
      </c>
      <c r="C155" s="33" t="s">
        <v>34</v>
      </c>
      <c r="D155" s="34" t="s">
        <v>41</v>
      </c>
      <c r="E155" s="34" t="s">
        <v>57</v>
      </c>
      <c r="F155" s="40">
        <v>15000</v>
      </c>
      <c r="G155" s="40">
        <f>F155</f>
        <v>15000</v>
      </c>
      <c r="H155" s="40">
        <v>289.52</v>
      </c>
      <c r="I155" s="40">
        <f>G155</f>
        <v>15000</v>
      </c>
      <c r="J155" s="88">
        <v>10077.5</v>
      </c>
      <c r="K155" s="40">
        <v>0</v>
      </c>
      <c r="L155" s="109"/>
    </row>
    <row r="156" spans="1:12" ht="36">
      <c r="A156" s="58">
        <v>91</v>
      </c>
      <c r="B156" s="38" t="s">
        <v>130</v>
      </c>
      <c r="C156" s="33" t="s">
        <v>34</v>
      </c>
      <c r="D156" s="34" t="s">
        <v>41</v>
      </c>
      <c r="E156" s="34" t="s">
        <v>71</v>
      </c>
      <c r="F156" s="40">
        <v>15000</v>
      </c>
      <c r="G156" s="40">
        <f>F156</f>
        <v>15000</v>
      </c>
      <c r="H156" s="40">
        <v>289.52</v>
      </c>
      <c r="I156" s="40"/>
      <c r="J156" s="88"/>
      <c r="K156" s="40">
        <v>15000</v>
      </c>
      <c r="L156" s="109">
        <v>9941.2</v>
      </c>
    </row>
    <row r="157" spans="1:12" ht="63" customHeight="1">
      <c r="A157" s="58">
        <v>92</v>
      </c>
      <c r="B157" s="38" t="s">
        <v>133</v>
      </c>
      <c r="C157" s="33" t="s">
        <v>34</v>
      </c>
      <c r="D157" s="34" t="s">
        <v>41</v>
      </c>
      <c r="E157" s="22" t="s">
        <v>134</v>
      </c>
      <c r="F157" s="50">
        <v>9342.5</v>
      </c>
      <c r="G157" s="50">
        <v>6507.05</v>
      </c>
      <c r="H157" s="50">
        <v>6507.05</v>
      </c>
      <c r="I157" s="40"/>
      <c r="J157" s="88"/>
      <c r="K157" s="40"/>
      <c r="L157" s="40"/>
    </row>
    <row r="158" spans="1:12" ht="15.75" customHeight="1">
      <c r="A158" s="185" t="s">
        <v>173</v>
      </c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7"/>
    </row>
    <row r="159" spans="1:12" ht="13.5" customHeight="1">
      <c r="A159" s="58"/>
      <c r="B159" s="2" t="s">
        <v>11</v>
      </c>
      <c r="C159" s="42"/>
      <c r="D159" s="34"/>
      <c r="E159" s="22"/>
      <c r="F159" s="82">
        <f>F160</f>
        <v>10895.82</v>
      </c>
      <c r="G159" s="82">
        <f aca="true" t="shared" si="23" ref="G159:L159">G160</f>
        <v>0</v>
      </c>
      <c r="H159" s="82">
        <f t="shared" si="23"/>
        <v>14200</v>
      </c>
      <c r="I159" s="82">
        <f t="shared" si="23"/>
        <v>0</v>
      </c>
      <c r="J159" s="82">
        <f t="shared" si="23"/>
        <v>0</v>
      </c>
      <c r="K159" s="82">
        <f t="shared" si="23"/>
        <v>0</v>
      </c>
      <c r="L159" s="82">
        <f t="shared" si="23"/>
        <v>0</v>
      </c>
    </row>
    <row r="160" spans="1:12" ht="36" customHeight="1">
      <c r="A160" s="58">
        <v>93</v>
      </c>
      <c r="B160" s="38" t="s">
        <v>56</v>
      </c>
      <c r="C160" s="33" t="s">
        <v>34</v>
      </c>
      <c r="D160" s="34" t="s">
        <v>41</v>
      </c>
      <c r="E160" s="22">
        <v>2019</v>
      </c>
      <c r="F160" s="50">
        <v>10895.82</v>
      </c>
      <c r="G160" s="50"/>
      <c r="H160" s="50">
        <v>14200</v>
      </c>
      <c r="I160" s="40"/>
      <c r="J160" s="88"/>
      <c r="K160" s="40"/>
      <c r="L160" s="40"/>
    </row>
    <row r="161" spans="1:12" ht="12.75">
      <c r="A161" s="147" t="s">
        <v>123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9"/>
    </row>
    <row r="162" spans="1:12" ht="12.75">
      <c r="A162" s="58"/>
      <c r="B162" s="2" t="s">
        <v>11</v>
      </c>
      <c r="C162" s="22"/>
      <c r="D162" s="27"/>
      <c r="E162" s="27"/>
      <c r="F162" s="96">
        <f>F164+F168</f>
        <v>0</v>
      </c>
      <c r="G162" s="96">
        <f aca="true" t="shared" si="24" ref="G162:L162">G164+G168</f>
        <v>0</v>
      </c>
      <c r="H162" s="96">
        <f t="shared" si="24"/>
        <v>61708.46</v>
      </c>
      <c r="I162" s="96">
        <f t="shared" si="24"/>
        <v>0</v>
      </c>
      <c r="J162" s="96">
        <f t="shared" si="24"/>
        <v>130667</v>
      </c>
      <c r="K162" s="96">
        <f t="shared" si="24"/>
        <v>0</v>
      </c>
      <c r="L162" s="96">
        <f t="shared" si="24"/>
        <v>164013</v>
      </c>
    </row>
    <row r="163" spans="1:12" ht="12.75">
      <c r="A163" s="138" t="s">
        <v>3</v>
      </c>
      <c r="B163" s="138"/>
      <c r="C163" s="138"/>
      <c r="D163" s="138"/>
      <c r="E163" s="138"/>
      <c r="F163" s="138"/>
      <c r="G163" s="138"/>
      <c r="H163" s="138"/>
      <c r="I163" s="138"/>
      <c r="J163" s="138"/>
      <c r="K163" s="138"/>
      <c r="L163" s="138"/>
    </row>
    <row r="164" spans="1:12" ht="12.75">
      <c r="A164" s="58"/>
      <c r="B164" s="2" t="s">
        <v>11</v>
      </c>
      <c r="C164" s="22"/>
      <c r="D164" s="27"/>
      <c r="E164" s="27"/>
      <c r="F164" s="96">
        <f>F165+F166</f>
        <v>0</v>
      </c>
      <c r="G164" s="96">
        <f aca="true" t="shared" si="25" ref="G164:L164">G165+G166</f>
        <v>0</v>
      </c>
      <c r="H164" s="96">
        <f t="shared" si="25"/>
        <v>11085.17</v>
      </c>
      <c r="I164" s="96">
        <f t="shared" si="25"/>
        <v>0</v>
      </c>
      <c r="J164" s="96">
        <f t="shared" si="25"/>
        <v>0</v>
      </c>
      <c r="K164" s="96">
        <f t="shared" si="25"/>
        <v>0</v>
      </c>
      <c r="L164" s="96">
        <f t="shared" si="25"/>
        <v>0</v>
      </c>
    </row>
    <row r="165" spans="1:12" ht="85.5" customHeight="1">
      <c r="A165" s="58">
        <v>94</v>
      </c>
      <c r="B165" s="31" t="s">
        <v>147</v>
      </c>
      <c r="C165" s="22" t="s">
        <v>34</v>
      </c>
      <c r="D165" s="27" t="s">
        <v>103</v>
      </c>
      <c r="E165" s="22" t="s">
        <v>71</v>
      </c>
      <c r="F165" s="42"/>
      <c r="G165" s="51"/>
      <c r="H165" s="40">
        <v>4469.91</v>
      </c>
      <c r="I165" s="51"/>
      <c r="J165" s="51"/>
      <c r="K165" s="51"/>
      <c r="L165" s="51"/>
    </row>
    <row r="166" spans="1:12" ht="24">
      <c r="A166" s="58">
        <v>95</v>
      </c>
      <c r="B166" s="31" t="s">
        <v>150</v>
      </c>
      <c r="C166" s="22" t="s">
        <v>34</v>
      </c>
      <c r="D166" s="42" t="s">
        <v>207</v>
      </c>
      <c r="E166" s="22" t="s">
        <v>71</v>
      </c>
      <c r="F166" s="40"/>
      <c r="G166" s="39"/>
      <c r="H166" s="40">
        <v>6615.26</v>
      </c>
      <c r="I166" s="39"/>
      <c r="J166" s="39"/>
      <c r="K166" s="39"/>
      <c r="L166" s="39"/>
    </row>
    <row r="167" spans="1:12" ht="12.75">
      <c r="A167" s="185" t="s">
        <v>173</v>
      </c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7"/>
    </row>
    <row r="168" spans="1:12" ht="12.75">
      <c r="A168" s="58"/>
      <c r="B168" s="2" t="s">
        <v>11</v>
      </c>
      <c r="C168" s="58"/>
      <c r="D168" s="58"/>
      <c r="E168" s="58"/>
      <c r="F168" s="29">
        <f>SUM(F169:F175)</f>
        <v>0</v>
      </c>
      <c r="G168" s="29">
        <f aca="true" t="shared" si="26" ref="G168:L168">SUM(G169:G175)</f>
        <v>0</v>
      </c>
      <c r="H168" s="29">
        <f t="shared" si="26"/>
        <v>50623.29</v>
      </c>
      <c r="I168" s="29">
        <f t="shared" si="26"/>
        <v>0</v>
      </c>
      <c r="J168" s="29">
        <f t="shared" si="26"/>
        <v>130667</v>
      </c>
      <c r="K168" s="29">
        <f t="shared" si="26"/>
        <v>0</v>
      </c>
      <c r="L168" s="29">
        <f t="shared" si="26"/>
        <v>164013</v>
      </c>
    </row>
    <row r="169" spans="1:12" ht="24">
      <c r="A169" s="58">
        <v>96</v>
      </c>
      <c r="B169" s="31" t="s">
        <v>148</v>
      </c>
      <c r="C169" s="22" t="s">
        <v>34</v>
      </c>
      <c r="D169" s="42" t="s">
        <v>114</v>
      </c>
      <c r="E169" s="22" t="s">
        <v>71</v>
      </c>
      <c r="F169" s="40"/>
      <c r="G169" s="40"/>
      <c r="H169" s="40">
        <v>2595.58</v>
      </c>
      <c r="I169" s="40"/>
      <c r="J169" s="40">
        <v>38348</v>
      </c>
      <c r="K169" s="40"/>
      <c r="L169" s="40">
        <v>57522</v>
      </c>
    </row>
    <row r="170" spans="1:12" ht="24">
      <c r="A170" s="58">
        <v>97</v>
      </c>
      <c r="B170" s="31" t="s">
        <v>149</v>
      </c>
      <c r="C170" s="22" t="s">
        <v>34</v>
      </c>
      <c r="D170" s="42" t="s">
        <v>114</v>
      </c>
      <c r="E170" s="22" t="s">
        <v>71</v>
      </c>
      <c r="F170" s="40"/>
      <c r="G170" s="40"/>
      <c r="H170" s="40">
        <v>7027.71</v>
      </c>
      <c r="I170" s="40"/>
      <c r="J170" s="40">
        <v>69819</v>
      </c>
      <c r="K170" s="40"/>
      <c r="L170" s="40">
        <v>106491</v>
      </c>
    </row>
    <row r="171" spans="1:12" ht="48">
      <c r="A171" s="58">
        <v>98</v>
      </c>
      <c r="B171" s="31" t="s">
        <v>189</v>
      </c>
      <c r="C171" s="22" t="s">
        <v>34</v>
      </c>
      <c r="D171" s="42" t="s">
        <v>13</v>
      </c>
      <c r="E171" s="22">
        <v>2019</v>
      </c>
      <c r="F171" s="40"/>
      <c r="G171" s="40"/>
      <c r="H171" s="40">
        <v>6000</v>
      </c>
      <c r="I171" s="40"/>
      <c r="J171" s="40"/>
      <c r="K171" s="40"/>
      <c r="L171" s="40"/>
    </row>
    <row r="172" spans="1:12" ht="60">
      <c r="A172" s="58">
        <v>99</v>
      </c>
      <c r="B172" s="31" t="s">
        <v>188</v>
      </c>
      <c r="C172" s="22" t="s">
        <v>34</v>
      </c>
      <c r="D172" s="42" t="s">
        <v>208</v>
      </c>
      <c r="E172" s="22">
        <v>2019</v>
      </c>
      <c r="F172" s="40"/>
      <c r="G172" s="40"/>
      <c r="H172" s="40">
        <v>6000</v>
      </c>
      <c r="I172" s="40"/>
      <c r="J172" s="40"/>
      <c r="K172" s="40"/>
      <c r="L172" s="40"/>
    </row>
    <row r="173" spans="1:12" ht="60">
      <c r="A173" s="58">
        <v>100</v>
      </c>
      <c r="B173" s="31" t="s">
        <v>187</v>
      </c>
      <c r="C173" s="22" t="s">
        <v>34</v>
      </c>
      <c r="D173" s="42" t="s">
        <v>208</v>
      </c>
      <c r="E173" s="22">
        <v>2019</v>
      </c>
      <c r="F173" s="40"/>
      <c r="G173" s="40"/>
      <c r="H173" s="40">
        <v>6000</v>
      </c>
      <c r="I173" s="40"/>
      <c r="J173" s="40"/>
      <c r="K173" s="40"/>
      <c r="L173" s="40"/>
    </row>
    <row r="174" spans="1:12" ht="24">
      <c r="A174" s="58">
        <v>101</v>
      </c>
      <c r="B174" s="31" t="s">
        <v>186</v>
      </c>
      <c r="C174" s="22" t="s">
        <v>34</v>
      </c>
      <c r="D174" s="42" t="s">
        <v>214</v>
      </c>
      <c r="E174" s="22">
        <v>2019</v>
      </c>
      <c r="F174" s="40"/>
      <c r="G174" s="40"/>
      <c r="H174" s="40">
        <v>15000</v>
      </c>
      <c r="I174" s="40"/>
      <c r="J174" s="40">
        <v>10500</v>
      </c>
      <c r="K174" s="40"/>
      <c r="L174" s="40"/>
    </row>
    <row r="175" spans="1:12" ht="36">
      <c r="A175" s="58">
        <v>102</v>
      </c>
      <c r="B175" s="31" t="s">
        <v>185</v>
      </c>
      <c r="C175" s="22" t="s">
        <v>34</v>
      </c>
      <c r="D175" s="42" t="s">
        <v>213</v>
      </c>
      <c r="E175" s="22">
        <v>2019</v>
      </c>
      <c r="F175" s="40"/>
      <c r="G175" s="40"/>
      <c r="H175" s="40">
        <v>8000</v>
      </c>
      <c r="I175" s="40"/>
      <c r="J175" s="40">
        <v>12000</v>
      </c>
      <c r="K175" s="40"/>
      <c r="L175" s="40"/>
    </row>
    <row r="176" spans="1:12" ht="12.75">
      <c r="A176" s="53"/>
      <c r="B176" s="146" t="s">
        <v>184</v>
      </c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</row>
    <row r="177" spans="1:12" ht="12.75">
      <c r="A177" s="53"/>
      <c r="B177" s="7"/>
      <c r="C177" s="8"/>
      <c r="D177" s="8"/>
      <c r="E177" s="8"/>
      <c r="F177" s="14"/>
      <c r="G177" s="14"/>
      <c r="H177" s="14"/>
      <c r="I177" s="14"/>
      <c r="J177" s="14"/>
      <c r="K177" s="14"/>
      <c r="L177" s="14"/>
    </row>
    <row r="178" spans="1:12" ht="12.75">
      <c r="A178" s="53"/>
      <c r="B178" s="7"/>
      <c r="C178" s="8"/>
      <c r="D178" s="8"/>
      <c r="E178" s="8"/>
      <c r="F178" s="14"/>
      <c r="G178" s="14"/>
      <c r="H178" s="14"/>
      <c r="I178" s="14"/>
      <c r="J178" s="14"/>
      <c r="K178" s="14"/>
      <c r="L178" s="14"/>
    </row>
    <row r="179" spans="1:12" ht="12.75">
      <c r="A179" s="53"/>
      <c r="B179" s="7"/>
      <c r="C179" s="8"/>
      <c r="D179" s="8"/>
      <c r="E179" s="8"/>
      <c r="F179" s="14"/>
      <c r="G179" s="14"/>
      <c r="H179" s="14"/>
      <c r="I179" s="14"/>
      <c r="J179" s="14"/>
      <c r="K179" s="14"/>
      <c r="L179" s="14"/>
    </row>
    <row r="180" spans="1:12" ht="12.75">
      <c r="A180" s="53"/>
      <c r="B180" s="7"/>
      <c r="C180" s="8"/>
      <c r="D180" s="8"/>
      <c r="E180" s="8"/>
      <c r="F180" s="14"/>
      <c r="G180" s="14"/>
      <c r="H180" s="14"/>
      <c r="I180" s="14"/>
      <c r="J180" s="14"/>
      <c r="K180" s="14"/>
      <c r="L180" s="14"/>
    </row>
    <row r="181" spans="1:12" ht="12.75">
      <c r="A181" s="53"/>
      <c r="B181" s="7"/>
      <c r="C181" s="8"/>
      <c r="D181" s="8"/>
      <c r="E181" s="8"/>
      <c r="F181" s="14"/>
      <c r="G181" s="14"/>
      <c r="H181" s="14"/>
      <c r="I181" s="14"/>
      <c r="J181" s="14"/>
      <c r="K181" s="14"/>
      <c r="L181" s="14"/>
    </row>
    <row r="182" spans="1:12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"/>
    </row>
    <row r="183" spans="1:12" ht="12.75">
      <c r="A183" s="53"/>
      <c r="B183" s="7"/>
      <c r="C183" s="8"/>
      <c r="D183" s="8"/>
      <c r="E183" s="8"/>
      <c r="F183" s="14"/>
      <c r="G183" s="14"/>
      <c r="H183" s="14"/>
      <c r="I183" s="14"/>
      <c r="J183" s="14"/>
      <c r="K183" s="14"/>
      <c r="L183" s="14"/>
    </row>
    <row r="184" spans="1:12" ht="12.75">
      <c r="A184" s="53"/>
      <c r="B184" s="7"/>
      <c r="C184" s="8"/>
      <c r="D184" s="8"/>
      <c r="E184" s="8"/>
      <c r="F184" s="14"/>
      <c r="G184" s="14"/>
      <c r="H184" s="14"/>
      <c r="I184" s="14"/>
      <c r="J184" s="14"/>
      <c r="K184" s="14"/>
      <c r="L184" s="14"/>
    </row>
    <row r="185" spans="1:12" ht="12.75">
      <c r="A185" s="53"/>
      <c r="B185" s="7"/>
      <c r="C185" s="8"/>
      <c r="D185" s="8"/>
      <c r="E185" s="8"/>
      <c r="F185" s="14"/>
      <c r="G185" s="14"/>
      <c r="H185" s="14"/>
      <c r="I185" s="14"/>
      <c r="J185" s="14"/>
      <c r="K185" s="14"/>
      <c r="L185" s="14"/>
    </row>
    <row r="186" spans="1:12" ht="12.75">
      <c r="A186" s="53"/>
      <c r="B186" s="7"/>
      <c r="C186" s="8"/>
      <c r="D186" s="8"/>
      <c r="E186" s="8"/>
      <c r="F186" s="14"/>
      <c r="G186" s="14"/>
      <c r="H186" s="14"/>
      <c r="I186" s="14"/>
      <c r="J186" s="14"/>
      <c r="K186" s="14"/>
      <c r="L186" s="14"/>
    </row>
    <row r="187" spans="1:12" ht="12.75">
      <c r="A187" s="53"/>
      <c r="B187" s="7"/>
      <c r="C187" s="8"/>
      <c r="D187" s="8"/>
      <c r="E187" s="8"/>
      <c r="F187" s="14"/>
      <c r="G187" s="14"/>
      <c r="H187" s="14"/>
      <c r="I187" s="14"/>
      <c r="J187" s="14"/>
      <c r="K187" s="14"/>
      <c r="L187" s="14"/>
    </row>
    <row r="188" spans="1:12" ht="12.75">
      <c r="A188" s="53"/>
      <c r="B188" s="7"/>
      <c r="C188" s="8"/>
      <c r="D188" s="8"/>
      <c r="E188" s="8"/>
      <c r="F188" s="14"/>
      <c r="G188" s="14"/>
      <c r="H188" s="14"/>
      <c r="I188" s="14"/>
      <c r="J188" s="14"/>
      <c r="K188" s="14"/>
      <c r="L188" s="14"/>
    </row>
    <row r="189" spans="1:12" ht="12.75">
      <c r="A189" s="53"/>
      <c r="B189" s="7"/>
      <c r="C189" s="8"/>
      <c r="D189" s="8"/>
      <c r="E189" s="8"/>
      <c r="F189" s="14"/>
      <c r="G189" s="14"/>
      <c r="H189" s="14"/>
      <c r="I189" s="14"/>
      <c r="J189" s="14"/>
      <c r="K189" s="14"/>
      <c r="L189" s="14"/>
    </row>
    <row r="190" spans="1:12" ht="12.75">
      <c r="A190" s="53"/>
      <c r="B190" s="7"/>
      <c r="C190" s="8"/>
      <c r="D190" s="8"/>
      <c r="E190" s="8"/>
      <c r="F190" s="14"/>
      <c r="G190" s="14"/>
      <c r="H190" s="14"/>
      <c r="I190" s="14"/>
      <c r="J190" s="14"/>
      <c r="K190" s="14"/>
      <c r="L190" s="14"/>
    </row>
    <row r="191" spans="1:12" ht="12.75">
      <c r="A191" s="53"/>
      <c r="B191" s="7"/>
      <c r="C191" s="8"/>
      <c r="D191" s="8"/>
      <c r="E191" s="8"/>
      <c r="F191" s="14"/>
      <c r="G191" s="14"/>
      <c r="H191" s="14"/>
      <c r="I191" s="14"/>
      <c r="J191" s="14"/>
      <c r="K191" s="14"/>
      <c r="L191" s="14"/>
    </row>
    <row r="192" spans="1:12" ht="12.75">
      <c r="A192" s="53"/>
      <c r="B192" s="7"/>
      <c r="C192" s="8"/>
      <c r="D192" s="8"/>
      <c r="E192" s="8"/>
      <c r="F192" s="14"/>
      <c r="G192" s="14"/>
      <c r="H192" s="14"/>
      <c r="I192" s="14"/>
      <c r="J192" s="14"/>
      <c r="K192" s="14"/>
      <c r="L192" s="14"/>
    </row>
    <row r="193" spans="1:12" ht="12.75">
      <c r="A193" s="53"/>
      <c r="B193" s="7"/>
      <c r="C193" s="8"/>
      <c r="D193" s="8"/>
      <c r="E193" s="8"/>
      <c r="F193" s="14"/>
      <c r="G193" s="14"/>
      <c r="H193" s="14"/>
      <c r="I193" s="14"/>
      <c r="J193" s="14"/>
      <c r="K193" s="14"/>
      <c r="L193" s="14"/>
    </row>
    <row r="194" spans="1:12" ht="12.75">
      <c r="A194" s="53"/>
      <c r="B194" s="7"/>
      <c r="C194" s="8"/>
      <c r="D194" s="8"/>
      <c r="E194" s="8"/>
      <c r="F194" s="14"/>
      <c r="G194" s="14"/>
      <c r="H194" s="14"/>
      <c r="I194" s="14"/>
      <c r="J194" s="14"/>
      <c r="K194" s="14"/>
      <c r="L194" s="14"/>
    </row>
    <row r="195" spans="1:12" ht="12.75">
      <c r="A195" s="53"/>
      <c r="B195" s="7"/>
      <c r="C195" s="8"/>
      <c r="D195" s="8"/>
      <c r="E195" s="8"/>
      <c r="F195" s="14"/>
      <c r="G195" s="14"/>
      <c r="H195" s="14"/>
      <c r="I195" s="14"/>
      <c r="J195" s="14"/>
      <c r="K195" s="14"/>
      <c r="L195" s="14"/>
    </row>
    <row r="196" spans="1:12" ht="12.75">
      <c r="A196" s="53"/>
      <c r="B196" s="7"/>
      <c r="C196" s="8"/>
      <c r="D196" s="8"/>
      <c r="E196" s="8"/>
      <c r="F196" s="14"/>
      <c r="G196" s="14"/>
      <c r="H196" s="14"/>
      <c r="I196" s="14"/>
      <c r="J196" s="14"/>
      <c r="K196" s="14"/>
      <c r="L196" s="14"/>
    </row>
    <row r="197" spans="1:12" ht="12.75">
      <c r="A197" s="53"/>
      <c r="B197" s="7"/>
      <c r="C197" s="8"/>
      <c r="D197" s="8"/>
      <c r="E197" s="8"/>
      <c r="F197" s="14"/>
      <c r="G197" s="14"/>
      <c r="H197" s="14"/>
      <c r="I197" s="14"/>
      <c r="J197" s="14"/>
      <c r="K197" s="14"/>
      <c r="L197" s="14"/>
    </row>
    <row r="198" spans="1:12" ht="12.75">
      <c r="A198" s="53"/>
      <c r="B198" s="7"/>
      <c r="C198" s="8"/>
      <c r="D198" s="8"/>
      <c r="E198" s="8"/>
      <c r="F198" s="14"/>
      <c r="G198" s="14"/>
      <c r="H198" s="14"/>
      <c r="I198" s="14"/>
      <c r="J198" s="14"/>
      <c r="K198" s="14"/>
      <c r="L198" s="14"/>
    </row>
    <row r="199" spans="1:12" ht="12.75">
      <c r="A199" s="53"/>
      <c r="B199" s="7"/>
      <c r="C199" s="8"/>
      <c r="D199" s="8"/>
      <c r="E199" s="8"/>
      <c r="F199" s="14"/>
      <c r="G199" s="14"/>
      <c r="H199" s="14"/>
      <c r="I199" s="14"/>
      <c r="J199" s="14"/>
      <c r="K199" s="14"/>
      <c r="L199" s="14"/>
    </row>
    <row r="200" spans="1:12" ht="12.75">
      <c r="A200" s="53"/>
      <c r="B200" s="7"/>
      <c r="C200" s="8"/>
      <c r="D200" s="8"/>
      <c r="E200" s="8"/>
      <c r="F200" s="14"/>
      <c r="G200" s="14"/>
      <c r="H200" s="14"/>
      <c r="I200" s="14"/>
      <c r="J200" s="14"/>
      <c r="K200" s="14"/>
      <c r="L200" s="14"/>
    </row>
    <row r="201" spans="1:12" ht="12.75">
      <c r="A201" s="53"/>
      <c r="B201" s="7"/>
      <c r="C201" s="8"/>
      <c r="D201" s="8"/>
      <c r="E201" s="8"/>
      <c r="F201" s="14"/>
      <c r="G201" s="14"/>
      <c r="H201" s="14"/>
      <c r="I201" s="14"/>
      <c r="J201" s="14"/>
      <c r="K201" s="14"/>
      <c r="L201" s="14"/>
    </row>
    <row r="202" spans="1:12" ht="12.75">
      <c r="A202" s="53"/>
      <c r="B202" s="7"/>
      <c r="C202" s="8"/>
      <c r="D202" s="8"/>
      <c r="E202" s="8"/>
      <c r="F202" s="14"/>
      <c r="G202" s="14"/>
      <c r="H202" s="14"/>
      <c r="I202" s="14"/>
      <c r="J202" s="14"/>
      <c r="K202" s="14"/>
      <c r="L202" s="14"/>
    </row>
    <row r="203" spans="1:12" ht="12.75">
      <c r="A203" s="53"/>
      <c r="B203" s="7"/>
      <c r="C203" s="8"/>
      <c r="D203" s="8"/>
      <c r="E203" s="8"/>
      <c r="F203" s="14"/>
      <c r="G203" s="14"/>
      <c r="H203" s="14"/>
      <c r="I203" s="14"/>
      <c r="J203" s="14"/>
      <c r="K203" s="14"/>
      <c r="L203" s="14"/>
    </row>
    <row r="204" spans="1:12" ht="12.75">
      <c r="A204" s="53"/>
      <c r="B204" s="7"/>
      <c r="C204" s="8"/>
      <c r="D204" s="8"/>
      <c r="E204" s="8"/>
      <c r="F204" s="14"/>
      <c r="G204" s="14"/>
      <c r="H204" s="14"/>
      <c r="I204" s="14"/>
      <c r="J204" s="14"/>
      <c r="K204" s="14"/>
      <c r="L204" s="14"/>
    </row>
    <row r="205" spans="1:12" ht="12.75">
      <c r="A205" s="53"/>
      <c r="B205" s="7"/>
      <c r="C205" s="8"/>
      <c r="D205" s="8"/>
      <c r="E205" s="8"/>
      <c r="F205" s="14"/>
      <c r="G205" s="14"/>
      <c r="H205" s="14"/>
      <c r="I205" s="14"/>
      <c r="J205" s="14"/>
      <c r="K205" s="14"/>
      <c r="L205" s="14"/>
    </row>
    <row r="206" spans="1:12" ht="12.75">
      <c r="A206" s="53"/>
      <c r="B206" s="7"/>
      <c r="C206" s="8"/>
      <c r="D206" s="8"/>
      <c r="E206" s="8"/>
      <c r="F206" s="14"/>
      <c r="G206" s="14"/>
      <c r="H206" s="14"/>
      <c r="I206" s="14"/>
      <c r="J206" s="14"/>
      <c r="K206" s="14"/>
      <c r="L206" s="14"/>
    </row>
    <row r="207" spans="1:12" ht="12.75">
      <c r="A207" s="53"/>
      <c r="B207" s="7"/>
      <c r="C207" s="8"/>
      <c r="D207" s="8"/>
      <c r="E207" s="8"/>
      <c r="F207" s="14"/>
      <c r="G207" s="14"/>
      <c r="H207" s="14"/>
      <c r="I207" s="14"/>
      <c r="J207" s="14"/>
      <c r="K207" s="14"/>
      <c r="L207" s="14"/>
    </row>
    <row r="208" spans="1:12" ht="12.75">
      <c r="A208" s="53"/>
      <c r="B208" s="7"/>
      <c r="C208" s="8"/>
      <c r="D208" s="8"/>
      <c r="E208" s="8"/>
      <c r="F208" s="14"/>
      <c r="G208" s="14"/>
      <c r="H208" s="14"/>
      <c r="I208" s="14"/>
      <c r="J208" s="14"/>
      <c r="K208" s="14"/>
      <c r="L208" s="14"/>
    </row>
    <row r="209" spans="1:12" ht="12.75">
      <c r="A209" s="53"/>
      <c r="B209" s="7"/>
      <c r="C209" s="8"/>
      <c r="D209" s="8"/>
      <c r="E209" s="8"/>
      <c r="F209" s="14"/>
      <c r="G209" s="14"/>
      <c r="H209" s="14"/>
      <c r="I209" s="14"/>
      <c r="J209" s="14"/>
      <c r="K209" s="14"/>
      <c r="L209" s="14"/>
    </row>
    <row r="210" spans="1:12" ht="12.75">
      <c r="A210" s="53"/>
      <c r="B210" s="7"/>
      <c r="C210" s="8"/>
      <c r="D210" s="8"/>
      <c r="E210" s="8"/>
      <c r="F210" s="14"/>
      <c r="G210" s="14"/>
      <c r="H210" s="14"/>
      <c r="I210" s="14"/>
      <c r="J210" s="14"/>
      <c r="K210" s="14"/>
      <c r="L210" s="14"/>
    </row>
    <row r="211" spans="1:12" ht="12.75">
      <c r="A211" s="53"/>
      <c r="B211" s="7"/>
      <c r="C211" s="8"/>
      <c r="D211" s="8"/>
      <c r="E211" s="8"/>
      <c r="F211" s="14"/>
      <c r="G211" s="14"/>
      <c r="H211" s="14"/>
      <c r="I211" s="14"/>
      <c r="J211" s="14"/>
      <c r="K211" s="14"/>
      <c r="L211" s="14"/>
    </row>
    <row r="212" spans="1:12" ht="12.75">
      <c r="A212" s="53"/>
      <c r="B212" s="7"/>
      <c r="C212" s="8"/>
      <c r="D212" s="8"/>
      <c r="E212" s="8"/>
      <c r="F212" s="14"/>
      <c r="G212" s="14"/>
      <c r="H212" s="14"/>
      <c r="I212" s="14"/>
      <c r="J212" s="14"/>
      <c r="K212" s="14"/>
      <c r="L212" s="14"/>
    </row>
    <row r="213" spans="1:12" ht="12.75">
      <c r="A213" s="53"/>
      <c r="B213" s="7"/>
      <c r="C213" s="8"/>
      <c r="D213" s="8"/>
      <c r="E213" s="8"/>
      <c r="F213" s="14"/>
      <c r="G213" s="14"/>
      <c r="H213" s="14"/>
      <c r="I213" s="14"/>
      <c r="J213" s="14"/>
      <c r="K213" s="14"/>
      <c r="L213" s="14"/>
    </row>
    <row r="214" spans="1:12" ht="12.75">
      <c r="A214" s="53"/>
      <c r="B214" s="7"/>
      <c r="C214" s="8"/>
      <c r="D214" s="8"/>
      <c r="E214" s="8"/>
      <c r="F214" s="14"/>
      <c r="G214" s="14"/>
      <c r="H214" s="14"/>
      <c r="I214" s="14"/>
      <c r="J214" s="14"/>
      <c r="K214" s="14"/>
      <c r="L214" s="14"/>
    </row>
    <row r="215" spans="1:12" ht="12.75">
      <c r="A215" s="53"/>
      <c r="B215" s="7"/>
      <c r="C215" s="8"/>
      <c r="D215" s="8"/>
      <c r="E215" s="8"/>
      <c r="F215" s="14"/>
      <c r="G215" s="14"/>
      <c r="H215" s="14"/>
      <c r="I215" s="14"/>
      <c r="J215" s="14"/>
      <c r="K215" s="14"/>
      <c r="L215" s="14"/>
    </row>
    <row r="216" spans="1:12" ht="12.75">
      <c r="A216" s="53"/>
      <c r="B216" s="7"/>
      <c r="C216" s="8"/>
      <c r="D216" s="8"/>
      <c r="E216" s="8"/>
      <c r="F216" s="14"/>
      <c r="G216" s="14"/>
      <c r="H216" s="14"/>
      <c r="I216" s="14"/>
      <c r="J216" s="14"/>
      <c r="K216" s="14"/>
      <c r="L216" s="14"/>
    </row>
    <row r="217" spans="1:12" ht="12.75">
      <c r="A217" s="53"/>
      <c r="B217" s="7"/>
      <c r="C217" s="8"/>
      <c r="D217" s="8"/>
      <c r="E217" s="8"/>
      <c r="F217" s="14"/>
      <c r="G217" s="14"/>
      <c r="H217" s="14"/>
      <c r="I217" s="14"/>
      <c r="J217" s="14"/>
      <c r="K217" s="14"/>
      <c r="L217" s="14"/>
    </row>
    <row r="218" spans="1:12" ht="12.75">
      <c r="A218" s="53"/>
      <c r="B218" s="7"/>
      <c r="C218" s="8"/>
      <c r="D218" s="8"/>
      <c r="E218" s="8"/>
      <c r="F218" s="14"/>
      <c r="G218" s="14"/>
      <c r="H218" s="14"/>
      <c r="I218" s="14"/>
      <c r="J218" s="14"/>
      <c r="K218" s="14"/>
      <c r="L218" s="14"/>
    </row>
    <row r="219" spans="1:12" ht="12.75">
      <c r="A219" s="53"/>
      <c r="B219" s="7"/>
      <c r="C219" s="8"/>
      <c r="D219" s="8"/>
      <c r="E219" s="8"/>
      <c r="F219" s="14"/>
      <c r="G219" s="14"/>
      <c r="H219" s="14"/>
      <c r="I219" s="14"/>
      <c r="J219" s="14"/>
      <c r="K219" s="14"/>
      <c r="L219" s="14"/>
    </row>
    <row r="220" spans="1:12" ht="12.75">
      <c r="A220" s="53"/>
      <c r="B220" s="7"/>
      <c r="C220" s="8"/>
      <c r="D220" s="8"/>
      <c r="E220" s="8"/>
      <c r="F220" s="14"/>
      <c r="G220" s="14"/>
      <c r="H220" s="14"/>
      <c r="I220" s="14"/>
      <c r="J220" s="14"/>
      <c r="K220" s="14"/>
      <c r="L220" s="14"/>
    </row>
    <row r="221" spans="1:12" ht="12.75">
      <c r="A221" s="53"/>
      <c r="B221" s="7"/>
      <c r="C221" s="8"/>
      <c r="D221" s="8"/>
      <c r="E221" s="8"/>
      <c r="F221" s="14"/>
      <c r="G221" s="14"/>
      <c r="H221" s="14"/>
      <c r="I221" s="14"/>
      <c r="J221" s="14"/>
      <c r="K221" s="14"/>
      <c r="L221" s="14"/>
    </row>
    <row r="222" spans="1:12" ht="12.75">
      <c r="A222" s="53"/>
      <c r="B222" s="7"/>
      <c r="C222" s="8"/>
      <c r="D222" s="8"/>
      <c r="E222" s="8"/>
      <c r="F222" s="14"/>
      <c r="G222" s="14"/>
      <c r="H222" s="14"/>
      <c r="I222" s="14"/>
      <c r="J222" s="14"/>
      <c r="K222" s="14"/>
      <c r="L222" s="14"/>
    </row>
    <row r="223" spans="1:12" ht="12.75">
      <c r="A223" s="53"/>
      <c r="B223" s="7"/>
      <c r="C223" s="8"/>
      <c r="D223" s="8"/>
      <c r="E223" s="8"/>
      <c r="F223" s="14"/>
      <c r="G223" s="14"/>
      <c r="H223" s="14"/>
      <c r="I223" s="14"/>
      <c r="J223" s="14"/>
      <c r="K223" s="14"/>
      <c r="L223" s="14"/>
    </row>
    <row r="224" spans="1:12" ht="12.75">
      <c r="A224" s="53"/>
      <c r="B224" s="7"/>
      <c r="C224" s="8"/>
      <c r="D224" s="8"/>
      <c r="E224" s="8"/>
      <c r="F224" s="14"/>
      <c r="G224" s="14"/>
      <c r="H224" s="14"/>
      <c r="I224" s="14"/>
      <c r="J224" s="14"/>
      <c r="K224" s="14"/>
      <c r="L224" s="14"/>
    </row>
    <row r="225" spans="1:12" ht="12.75">
      <c r="A225" s="53"/>
      <c r="B225" s="7"/>
      <c r="C225" s="8"/>
      <c r="D225" s="8"/>
      <c r="E225" s="8"/>
      <c r="F225" s="14"/>
      <c r="G225" s="14"/>
      <c r="H225" s="14"/>
      <c r="I225" s="14"/>
      <c r="J225" s="14"/>
      <c r="K225" s="14"/>
      <c r="L225" s="14"/>
    </row>
    <row r="226" spans="1:12" ht="12.75">
      <c r="A226" s="53"/>
      <c r="B226" s="7"/>
      <c r="C226" s="8"/>
      <c r="D226" s="8"/>
      <c r="E226" s="8"/>
      <c r="F226" s="14"/>
      <c r="G226" s="14"/>
      <c r="H226" s="14"/>
      <c r="I226" s="14"/>
      <c r="J226" s="14"/>
      <c r="K226" s="14"/>
      <c r="L226" s="14"/>
    </row>
    <row r="227" spans="1:12" ht="12.75">
      <c r="A227" s="53"/>
      <c r="B227" s="7"/>
      <c r="C227" s="8"/>
      <c r="D227" s="8"/>
      <c r="E227" s="8"/>
      <c r="F227" s="14"/>
      <c r="G227" s="14"/>
      <c r="H227" s="14"/>
      <c r="I227" s="14"/>
      <c r="J227" s="14"/>
      <c r="K227" s="14"/>
      <c r="L227" s="14"/>
    </row>
    <row r="228" spans="1:12" ht="12.75">
      <c r="A228" s="53"/>
      <c r="B228" s="7"/>
      <c r="C228" s="8"/>
      <c r="D228" s="8"/>
      <c r="E228" s="8"/>
      <c r="F228" s="14"/>
      <c r="G228" s="14"/>
      <c r="H228" s="14"/>
      <c r="I228" s="14"/>
      <c r="J228" s="14"/>
      <c r="K228" s="14"/>
      <c r="L228" s="14"/>
    </row>
    <row r="229" spans="1:12" ht="12.75">
      <c r="A229" s="53"/>
      <c r="B229" s="7"/>
      <c r="C229" s="8"/>
      <c r="D229" s="8"/>
      <c r="E229" s="8"/>
      <c r="F229" s="14"/>
      <c r="G229" s="14"/>
      <c r="H229" s="14"/>
      <c r="I229" s="14"/>
      <c r="J229" s="14"/>
      <c r="K229" s="14"/>
      <c r="L229" s="14"/>
    </row>
    <row r="230" spans="1:12" ht="12.75">
      <c r="A230" s="53"/>
      <c r="B230" s="7"/>
      <c r="C230" s="8"/>
      <c r="D230" s="8"/>
      <c r="E230" s="8"/>
      <c r="F230" s="14"/>
      <c r="G230" s="14"/>
      <c r="H230" s="14"/>
      <c r="I230" s="14"/>
      <c r="J230" s="14"/>
      <c r="K230" s="14"/>
      <c r="L230" s="14"/>
    </row>
    <row r="231" spans="1:12" ht="12.75">
      <c r="A231" s="53"/>
      <c r="B231" s="7"/>
      <c r="C231" s="8"/>
      <c r="D231" s="8"/>
      <c r="E231" s="8"/>
      <c r="F231" s="14"/>
      <c r="G231" s="14"/>
      <c r="H231" s="14"/>
      <c r="I231" s="14"/>
      <c r="J231" s="14"/>
      <c r="K231" s="14"/>
      <c r="L231" s="14"/>
    </row>
    <row r="232" spans="1:12" ht="12.75">
      <c r="A232" s="53"/>
      <c r="B232" s="7"/>
      <c r="C232" s="8"/>
      <c r="D232" s="8"/>
      <c r="E232" s="8"/>
      <c r="F232" s="14"/>
      <c r="G232" s="14"/>
      <c r="H232" s="14"/>
      <c r="I232" s="14"/>
      <c r="J232" s="14"/>
      <c r="K232" s="14"/>
      <c r="L232" s="14"/>
    </row>
    <row r="233" spans="1:12" ht="12.75">
      <c r="A233" s="53"/>
      <c r="B233" s="7"/>
      <c r="C233" s="8"/>
      <c r="D233" s="8"/>
      <c r="E233" s="8"/>
      <c r="F233" s="14"/>
      <c r="G233" s="14"/>
      <c r="H233" s="14"/>
      <c r="I233" s="14"/>
      <c r="J233" s="14"/>
      <c r="K233" s="14"/>
      <c r="L233" s="14"/>
    </row>
    <row r="234" spans="1:12" ht="12.75">
      <c r="A234" s="53"/>
      <c r="B234" s="7"/>
      <c r="C234" s="8"/>
      <c r="D234" s="8"/>
      <c r="E234" s="8"/>
      <c r="F234" s="14"/>
      <c r="G234" s="14"/>
      <c r="H234" s="14"/>
      <c r="I234" s="14"/>
      <c r="J234" s="14"/>
      <c r="K234" s="14"/>
      <c r="L234" s="14"/>
    </row>
    <row r="235" spans="1:12" ht="12.75">
      <c r="A235" s="53"/>
      <c r="B235" s="7"/>
      <c r="C235" s="8"/>
      <c r="D235" s="8"/>
      <c r="E235" s="8"/>
      <c r="F235" s="14"/>
      <c r="G235" s="14"/>
      <c r="H235" s="14"/>
      <c r="I235" s="14"/>
      <c r="J235" s="14"/>
      <c r="K235" s="14"/>
      <c r="L235" s="14"/>
    </row>
    <row r="236" spans="1:12" ht="12.75">
      <c r="A236" s="53"/>
      <c r="B236" s="7"/>
      <c r="C236" s="8"/>
      <c r="D236" s="8"/>
      <c r="E236" s="8"/>
      <c r="F236" s="14"/>
      <c r="G236" s="14"/>
      <c r="H236" s="14"/>
      <c r="I236" s="14"/>
      <c r="J236" s="14"/>
      <c r="K236" s="14"/>
      <c r="L236" s="14"/>
    </row>
    <row r="237" spans="1:12" ht="12.75">
      <c r="A237" s="53"/>
      <c r="B237" s="7"/>
      <c r="C237" s="8"/>
      <c r="D237" s="8"/>
      <c r="E237" s="8"/>
      <c r="F237" s="14"/>
      <c r="G237" s="14"/>
      <c r="H237" s="14"/>
      <c r="I237" s="14"/>
      <c r="J237" s="14"/>
      <c r="K237" s="14"/>
      <c r="L237" s="14"/>
    </row>
    <row r="238" spans="1:12" ht="12.75">
      <c r="A238" s="53"/>
      <c r="B238" s="7"/>
      <c r="C238" s="8"/>
      <c r="D238" s="8"/>
      <c r="E238" s="8"/>
      <c r="F238" s="14"/>
      <c r="G238" s="14"/>
      <c r="H238" s="14"/>
      <c r="I238" s="14"/>
      <c r="J238" s="14"/>
      <c r="K238" s="14"/>
      <c r="L238" s="14"/>
    </row>
    <row r="239" spans="1:12" ht="12.75">
      <c r="A239" s="53"/>
      <c r="B239" s="7"/>
      <c r="C239" s="8"/>
      <c r="D239" s="8"/>
      <c r="E239" s="8"/>
      <c r="F239" s="14"/>
      <c r="G239" s="14"/>
      <c r="H239" s="14"/>
      <c r="I239" s="14"/>
      <c r="J239" s="14"/>
      <c r="K239" s="14"/>
      <c r="L239" s="14"/>
    </row>
    <row r="240" spans="1:12" ht="12.75">
      <c r="A240" s="53"/>
      <c r="B240" s="7"/>
      <c r="C240" s="8"/>
      <c r="D240" s="8"/>
      <c r="E240" s="8"/>
      <c r="F240" s="14"/>
      <c r="G240" s="14"/>
      <c r="H240" s="14"/>
      <c r="I240" s="14"/>
      <c r="J240" s="14"/>
      <c r="K240" s="14"/>
      <c r="L240" s="14"/>
    </row>
    <row r="241" spans="1:12" ht="12.75">
      <c r="A241" s="53"/>
      <c r="B241" s="7"/>
      <c r="C241" s="8"/>
      <c r="D241" s="8"/>
      <c r="E241" s="8"/>
      <c r="F241" s="14"/>
      <c r="G241" s="14"/>
      <c r="H241" s="14"/>
      <c r="I241" s="14"/>
      <c r="J241" s="14"/>
      <c r="K241" s="14"/>
      <c r="L241" s="14"/>
    </row>
    <row r="242" spans="1:12" ht="12.75">
      <c r="A242" s="53"/>
      <c r="B242" s="7"/>
      <c r="C242" s="8"/>
      <c r="D242" s="8"/>
      <c r="E242" s="8"/>
      <c r="F242" s="14"/>
      <c r="G242" s="14"/>
      <c r="H242" s="14"/>
      <c r="I242" s="14"/>
      <c r="J242" s="14"/>
      <c r="K242" s="14"/>
      <c r="L242" s="14"/>
    </row>
    <row r="243" spans="1:12" ht="12.75">
      <c r="A243" s="53"/>
      <c r="B243" s="7"/>
      <c r="C243" s="8"/>
      <c r="D243" s="8"/>
      <c r="E243" s="8"/>
      <c r="F243" s="14"/>
      <c r="G243" s="14"/>
      <c r="H243" s="14"/>
      <c r="I243" s="14"/>
      <c r="J243" s="14"/>
      <c r="K243" s="14"/>
      <c r="L243" s="14"/>
    </row>
    <row r="244" spans="1:12" ht="12.75">
      <c r="A244" s="53"/>
      <c r="B244" s="7"/>
      <c r="C244" s="8"/>
      <c r="D244" s="8"/>
      <c r="E244" s="8"/>
      <c r="F244" s="14"/>
      <c r="G244" s="14"/>
      <c r="H244" s="14"/>
      <c r="I244" s="14"/>
      <c r="J244" s="14"/>
      <c r="K244" s="14"/>
      <c r="L244" s="14"/>
    </row>
    <row r="245" spans="1:12" ht="12.75">
      <c r="A245" s="53"/>
      <c r="B245" s="7"/>
      <c r="C245" s="8"/>
      <c r="D245" s="8"/>
      <c r="E245" s="8"/>
      <c r="F245" s="14"/>
      <c r="G245" s="14"/>
      <c r="H245" s="14"/>
      <c r="I245" s="14"/>
      <c r="J245" s="14"/>
      <c r="K245" s="14"/>
      <c r="L245" s="14"/>
    </row>
    <row r="246" spans="1:12" ht="12.75">
      <c r="A246" s="53"/>
      <c r="B246" s="7"/>
      <c r="C246" s="8"/>
      <c r="D246" s="8"/>
      <c r="E246" s="8"/>
      <c r="F246" s="14"/>
      <c r="G246" s="14"/>
      <c r="H246" s="14"/>
      <c r="I246" s="14"/>
      <c r="J246" s="14"/>
      <c r="K246" s="14"/>
      <c r="L246" s="14"/>
    </row>
    <row r="247" spans="1:12" ht="12.75">
      <c r="A247" s="53"/>
      <c r="B247" s="7"/>
      <c r="C247" s="8"/>
      <c r="D247" s="8"/>
      <c r="E247" s="8"/>
      <c r="F247" s="14"/>
      <c r="G247" s="14"/>
      <c r="H247" s="14"/>
      <c r="I247" s="14"/>
      <c r="J247" s="14"/>
      <c r="K247" s="14"/>
      <c r="L247" s="14"/>
    </row>
    <row r="248" spans="1:12" ht="12.75">
      <c r="A248" s="53"/>
      <c r="B248" s="7"/>
      <c r="C248" s="8"/>
      <c r="D248" s="8"/>
      <c r="E248" s="8"/>
      <c r="F248" s="14"/>
      <c r="G248" s="14"/>
      <c r="H248" s="14"/>
      <c r="I248" s="14"/>
      <c r="J248" s="14"/>
      <c r="K248" s="14"/>
      <c r="L248" s="14"/>
    </row>
    <row r="249" spans="1:12" ht="12.75">
      <c r="A249" s="53"/>
      <c r="B249" s="7"/>
      <c r="C249" s="8"/>
      <c r="D249" s="8"/>
      <c r="E249" s="8"/>
      <c r="F249" s="14"/>
      <c r="G249" s="14"/>
      <c r="H249" s="14"/>
      <c r="I249" s="14"/>
      <c r="J249" s="14"/>
      <c r="K249" s="14"/>
      <c r="L249" s="14"/>
    </row>
    <row r="250" spans="1:12" ht="12.75">
      <c r="A250" s="53"/>
      <c r="B250" s="7"/>
      <c r="C250" s="8"/>
      <c r="D250" s="8"/>
      <c r="E250" s="8"/>
      <c r="F250" s="14"/>
      <c r="G250" s="14"/>
      <c r="H250" s="14"/>
      <c r="I250" s="14"/>
      <c r="J250" s="14"/>
      <c r="K250" s="14"/>
      <c r="L250" s="14"/>
    </row>
    <row r="251" spans="1:12" ht="12.75">
      <c r="A251" s="53"/>
      <c r="B251" s="7"/>
      <c r="C251" s="8"/>
      <c r="D251" s="8"/>
      <c r="E251" s="8"/>
      <c r="F251" s="14"/>
      <c r="G251" s="14"/>
      <c r="H251" s="14"/>
      <c r="I251" s="14"/>
      <c r="J251" s="14"/>
      <c r="K251" s="14"/>
      <c r="L251" s="14"/>
    </row>
    <row r="252" spans="1:12" ht="12.75">
      <c r="A252" s="53"/>
      <c r="B252" s="7"/>
      <c r="C252" s="8"/>
      <c r="D252" s="8"/>
      <c r="E252" s="8"/>
      <c r="F252" s="14"/>
      <c r="G252" s="14"/>
      <c r="H252" s="14"/>
      <c r="I252" s="14"/>
      <c r="J252" s="14"/>
      <c r="K252" s="14"/>
      <c r="L252" s="14"/>
    </row>
    <row r="253" spans="1:12" ht="12.75">
      <c r="A253" s="53"/>
      <c r="B253" s="7"/>
      <c r="C253" s="8"/>
      <c r="D253" s="8"/>
      <c r="E253" s="8"/>
      <c r="F253" s="14"/>
      <c r="G253" s="14"/>
      <c r="H253" s="14"/>
      <c r="I253" s="14"/>
      <c r="J253" s="14"/>
      <c r="K253" s="14"/>
      <c r="L253" s="14"/>
    </row>
    <row r="254" spans="1:12" ht="12.75">
      <c r="A254" s="53"/>
      <c r="B254" s="7"/>
      <c r="C254" s="8"/>
      <c r="D254" s="8"/>
      <c r="E254" s="8"/>
      <c r="F254" s="14"/>
      <c r="G254" s="14"/>
      <c r="H254" s="14"/>
      <c r="I254" s="14"/>
      <c r="J254" s="14"/>
      <c r="K254" s="14"/>
      <c r="L254" s="14"/>
    </row>
    <row r="255" spans="1:12" ht="12.75">
      <c r="A255" s="53"/>
      <c r="B255" s="7"/>
      <c r="C255" s="8"/>
      <c r="D255" s="8"/>
      <c r="E255" s="8"/>
      <c r="F255" s="14"/>
      <c r="G255" s="14"/>
      <c r="H255" s="14"/>
      <c r="I255" s="14"/>
      <c r="J255" s="14"/>
      <c r="K255" s="14"/>
      <c r="L255" s="14"/>
    </row>
    <row r="256" spans="1:12" ht="12.75">
      <c r="A256" s="53"/>
      <c r="B256" s="7"/>
      <c r="C256" s="8"/>
      <c r="D256" s="8"/>
      <c r="E256" s="8"/>
      <c r="F256" s="14"/>
      <c r="G256" s="14"/>
      <c r="H256" s="14"/>
      <c r="I256" s="14"/>
      <c r="J256" s="14"/>
      <c r="K256" s="14"/>
      <c r="L256" s="14"/>
    </row>
    <row r="257" spans="1:12" ht="12.75">
      <c r="A257" s="53"/>
      <c r="B257" s="7"/>
      <c r="C257" s="8"/>
      <c r="D257" s="8"/>
      <c r="E257" s="8"/>
      <c r="F257" s="14"/>
      <c r="G257" s="14"/>
      <c r="H257" s="14"/>
      <c r="I257" s="14"/>
      <c r="J257" s="14"/>
      <c r="K257" s="14"/>
      <c r="L257" s="14"/>
    </row>
    <row r="258" spans="1:12" ht="12.75">
      <c r="A258" s="53"/>
      <c r="B258" s="7"/>
      <c r="C258" s="8"/>
      <c r="D258" s="8"/>
      <c r="E258" s="8"/>
      <c r="F258" s="14"/>
      <c r="G258" s="14"/>
      <c r="H258" s="14"/>
      <c r="I258" s="14"/>
      <c r="J258" s="14"/>
      <c r="K258" s="14"/>
      <c r="L258" s="14"/>
    </row>
    <row r="259" spans="1:12" ht="12.75">
      <c r="A259" s="53"/>
      <c r="B259" s="7"/>
      <c r="C259" s="8"/>
      <c r="D259" s="8"/>
      <c r="E259" s="8"/>
      <c r="F259" s="14"/>
      <c r="G259" s="14"/>
      <c r="H259" s="14"/>
      <c r="I259" s="14"/>
      <c r="J259" s="14"/>
      <c r="K259" s="14"/>
      <c r="L259" s="14"/>
    </row>
    <row r="260" spans="1:12" ht="12.75">
      <c r="A260" s="53"/>
      <c r="B260" s="7"/>
      <c r="C260" s="8"/>
      <c r="D260" s="8"/>
      <c r="E260" s="8"/>
      <c r="F260" s="14"/>
      <c r="G260" s="14"/>
      <c r="H260" s="14"/>
      <c r="I260" s="14"/>
      <c r="J260" s="14"/>
      <c r="K260" s="14"/>
      <c r="L260" s="14"/>
    </row>
    <row r="261" spans="1:12" ht="12.75">
      <c r="A261" s="53"/>
      <c r="B261" s="7"/>
      <c r="C261" s="8"/>
      <c r="D261" s="8"/>
      <c r="E261" s="8"/>
      <c r="F261" s="14"/>
      <c r="G261" s="14"/>
      <c r="H261" s="14"/>
      <c r="I261" s="14"/>
      <c r="J261" s="14"/>
      <c r="K261" s="14"/>
      <c r="L261" s="14"/>
    </row>
    <row r="262" spans="1:12" ht="12.75">
      <c r="A262" s="53"/>
      <c r="B262" s="7"/>
      <c r="C262" s="8"/>
      <c r="D262" s="8"/>
      <c r="E262" s="8"/>
      <c r="F262" s="14"/>
      <c r="G262" s="14"/>
      <c r="H262" s="14"/>
      <c r="I262" s="14"/>
      <c r="J262" s="14"/>
      <c r="K262" s="14"/>
      <c r="L262" s="14"/>
    </row>
    <row r="263" spans="1:12" ht="12.75">
      <c r="A263" s="53"/>
      <c r="B263" s="7"/>
      <c r="C263" s="8"/>
      <c r="D263" s="8"/>
      <c r="E263" s="8"/>
      <c r="F263" s="14"/>
      <c r="G263" s="14"/>
      <c r="H263" s="14"/>
      <c r="I263" s="14"/>
      <c r="J263" s="14"/>
      <c r="K263" s="14"/>
      <c r="L263" s="14"/>
    </row>
    <row r="264" spans="1:12" ht="12.75">
      <c r="A264" s="53"/>
      <c r="B264" s="7"/>
      <c r="C264" s="8"/>
      <c r="D264" s="8"/>
      <c r="E264" s="8"/>
      <c r="F264" s="14"/>
      <c r="G264" s="14"/>
      <c r="H264" s="14"/>
      <c r="I264" s="14"/>
      <c r="J264" s="14"/>
      <c r="K264" s="14"/>
      <c r="L264" s="14"/>
    </row>
    <row r="265" spans="1:12" ht="12.75">
      <c r="A265" s="53"/>
      <c r="B265" s="7"/>
      <c r="C265" s="8"/>
      <c r="D265" s="8"/>
      <c r="E265" s="8"/>
      <c r="F265" s="14"/>
      <c r="G265" s="14"/>
      <c r="H265" s="14"/>
      <c r="I265" s="14"/>
      <c r="J265" s="14"/>
      <c r="K265" s="14"/>
      <c r="L265" s="14"/>
    </row>
    <row r="266" spans="1:12" ht="12.75">
      <c r="A266" s="53"/>
      <c r="B266" s="7"/>
      <c r="C266" s="8"/>
      <c r="D266" s="8"/>
      <c r="E266" s="8"/>
      <c r="F266" s="14"/>
      <c r="G266" s="14"/>
      <c r="H266" s="14"/>
      <c r="I266" s="14"/>
      <c r="J266" s="14"/>
      <c r="K266" s="14"/>
      <c r="L266" s="14"/>
    </row>
    <row r="267" spans="1:12" ht="12.75">
      <c r="A267" s="53"/>
      <c r="B267" s="7"/>
      <c r="C267" s="8"/>
      <c r="D267" s="8"/>
      <c r="E267" s="8"/>
      <c r="F267" s="14"/>
      <c r="G267" s="14"/>
      <c r="H267" s="14"/>
      <c r="I267" s="14"/>
      <c r="J267" s="14"/>
      <c r="K267" s="14"/>
      <c r="L267" s="14"/>
    </row>
    <row r="268" spans="1:12" ht="12.75">
      <c r="A268" s="53"/>
      <c r="B268" s="7"/>
      <c r="C268" s="8"/>
      <c r="D268" s="8"/>
      <c r="E268" s="8"/>
      <c r="F268" s="14"/>
      <c r="G268" s="14"/>
      <c r="H268" s="14"/>
      <c r="I268" s="14"/>
      <c r="J268" s="14"/>
      <c r="K268" s="14"/>
      <c r="L268" s="14"/>
    </row>
    <row r="269" spans="1:12" ht="12.75">
      <c r="A269" s="53"/>
      <c r="B269" s="7"/>
      <c r="C269" s="8"/>
      <c r="D269" s="8"/>
      <c r="E269" s="8"/>
      <c r="F269" s="14"/>
      <c r="G269" s="14"/>
      <c r="H269" s="14"/>
      <c r="I269" s="14"/>
      <c r="J269" s="14"/>
      <c r="K269" s="14"/>
      <c r="L269" s="14"/>
    </row>
    <row r="270" spans="1:12" ht="12.75">
      <c r="A270" s="53"/>
      <c r="B270" s="7"/>
      <c r="C270" s="8"/>
      <c r="D270" s="8"/>
      <c r="E270" s="8"/>
      <c r="F270" s="14"/>
      <c r="G270" s="14"/>
      <c r="H270" s="14"/>
      <c r="I270" s="14"/>
      <c r="J270" s="14"/>
      <c r="K270" s="14"/>
      <c r="L270" s="14"/>
    </row>
  </sheetData>
  <sheetProtection/>
  <mergeCells count="60">
    <mergeCell ref="A50:L50"/>
    <mergeCell ref="A46:L46"/>
    <mergeCell ref="A71:L71"/>
    <mergeCell ref="B72:E72"/>
    <mergeCell ref="J28:J29"/>
    <mergeCell ref="J64:J65"/>
    <mergeCell ref="A56:L56"/>
    <mergeCell ref="A58:L58"/>
    <mergeCell ref="A161:L161"/>
    <mergeCell ref="A163:L163"/>
    <mergeCell ref="A167:L167"/>
    <mergeCell ref="B176:L176"/>
    <mergeCell ref="A182:K182"/>
    <mergeCell ref="J19:J20"/>
    <mergeCell ref="L19:L20"/>
    <mergeCell ref="A44:L44"/>
    <mergeCell ref="A115:L115"/>
    <mergeCell ref="A120:L120"/>
    <mergeCell ref="A130:L130"/>
    <mergeCell ref="A132:L132"/>
    <mergeCell ref="A150:L150"/>
    <mergeCell ref="A158:L158"/>
    <mergeCell ref="A98:L98"/>
    <mergeCell ref="A104:L104"/>
    <mergeCell ref="A111:L111"/>
    <mergeCell ref="A113:L113"/>
    <mergeCell ref="A74:L74"/>
    <mergeCell ref="A77:L77"/>
    <mergeCell ref="A79:L79"/>
    <mergeCell ref="B80:E80"/>
    <mergeCell ref="B16:L16"/>
    <mergeCell ref="A17:L17"/>
    <mergeCell ref="A21:L21"/>
    <mergeCell ref="A31:L31"/>
    <mergeCell ref="A34:L34"/>
    <mergeCell ref="A37:L37"/>
    <mergeCell ref="B14:E14"/>
    <mergeCell ref="B15:E15"/>
    <mergeCell ref="K19:K20"/>
    <mergeCell ref="G6:H6"/>
    <mergeCell ref="I6:J6"/>
    <mergeCell ref="K6:L6"/>
    <mergeCell ref="G7:G11"/>
    <mergeCell ref="H7:H11"/>
    <mergeCell ref="D5:D11"/>
    <mergeCell ref="E5:E11"/>
    <mergeCell ref="B12:E12"/>
    <mergeCell ref="B13:E13"/>
    <mergeCell ref="I7:I11"/>
    <mergeCell ref="J7:J11"/>
    <mergeCell ref="K7:K11"/>
    <mergeCell ref="L7:L11"/>
    <mergeCell ref="A1:D1"/>
    <mergeCell ref="G1:L2"/>
    <mergeCell ref="B3:L3"/>
    <mergeCell ref="A5:A11"/>
    <mergeCell ref="B5:B11"/>
    <mergeCell ref="C5:C11"/>
    <mergeCell ref="F5:F11"/>
    <mergeCell ref="G5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colBreaks count="1" manualBreakCount="1">
    <brk id="12" max="27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SHUVALOVA</dc:creator>
  <cp:keywords/>
  <dc:description/>
  <cp:lastModifiedBy>shnyreva</cp:lastModifiedBy>
  <cp:lastPrinted>2019-10-18T02:38:23Z</cp:lastPrinted>
  <dcterms:created xsi:type="dcterms:W3CDTF">2009-11-17T01:12:17Z</dcterms:created>
  <dcterms:modified xsi:type="dcterms:W3CDTF">2019-11-06T06:55:58Z</dcterms:modified>
  <cp:category/>
  <cp:version/>
  <cp:contentType/>
  <cp:contentStatus/>
</cp:coreProperties>
</file>