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<sst xmlns="http://schemas.openxmlformats.org/spreadsheetml/2006/main" count="36" uniqueCount="36">
  <si>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</si>
  <si>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Налоги на совокупный доход</t>
  </si>
  <si>
    <t>Государственная пошлина</t>
  </si>
  <si>
    <t>Арендная плата за земельные участки</t>
  </si>
  <si>
    <t>Доходы от сдачи в аренду имущества</t>
  </si>
  <si>
    <t>Прочие неналоговые доходы</t>
  </si>
  <si>
    <t xml:space="preserve">                                            </t>
  </si>
  <si>
    <t xml:space="preserve">                                       </t>
  </si>
  <si>
    <t>Плата за негативное воздействие на окружающую среду</t>
  </si>
  <si>
    <t>Штрафы , санкции, возмщение ущерба</t>
  </si>
  <si>
    <t>Возврат остатков субсидий,субвенций и иных меж.тран-тов</t>
  </si>
  <si>
    <t>Дотации</t>
  </si>
  <si>
    <t>Субсидии</t>
  </si>
  <si>
    <t>Субвенции</t>
  </si>
  <si>
    <t>Иные межбюджетные трасферты</t>
  </si>
  <si>
    <t>Налоговые и неналоговые  (Собственные доходы)</t>
  </si>
  <si>
    <t xml:space="preserve">                    Наименование доходов</t>
  </si>
  <si>
    <t xml:space="preserve">              Налоговые доходы всего,            в том числе:</t>
  </si>
  <si>
    <t xml:space="preserve">            Неналоговые доходы ,                   в том числе:</t>
  </si>
  <si>
    <t>Доходы от использ. имущества  в том числе:</t>
  </si>
  <si>
    <t>Приложение № 1</t>
  </si>
  <si>
    <t>Налоги,сборы и регулярные платежи  за пользование природными ресурсами</t>
  </si>
  <si>
    <t>Задолженность и перерасчеты по отмененным налогам и сборам</t>
  </si>
  <si>
    <t>Доходы от продажи материальных и нематериальных активов</t>
  </si>
  <si>
    <t>Акцизы</t>
  </si>
  <si>
    <t>муниципального района "Могочинский район"</t>
  </si>
  <si>
    <t xml:space="preserve">                к постановлению администрации</t>
  </si>
  <si>
    <t>Доходы от оказания платных услуг и компенсации затрат государства</t>
  </si>
  <si>
    <r>
      <t xml:space="preserve">          Безвозмездные поступления             </t>
    </r>
    <r>
      <rPr>
        <sz val="10"/>
        <rFont val="Times New Roman"/>
        <family val="1"/>
      </rPr>
      <t>в том числе:</t>
    </r>
  </si>
  <si>
    <r>
      <rPr>
        <b/>
        <i/>
        <sz val="10"/>
        <rFont val="Times New Roman"/>
        <family val="1"/>
      </rPr>
      <t xml:space="preserve">Доходы бюджета  района -  Всего </t>
    </r>
    <r>
      <rPr>
        <b/>
        <sz val="10"/>
        <rFont val="Times New Roman"/>
        <family val="1"/>
      </rPr>
      <t xml:space="preserve"> </t>
    </r>
  </si>
  <si>
    <t>Возврат остатков субсидии, субвенций и иных межбюджетных трансфертов, имеющих целевое назначение, прошлых лет</t>
  </si>
  <si>
    <t>Уточненный план</t>
  </si>
  <si>
    <t>% Исполнения</t>
  </si>
  <si>
    <t xml:space="preserve">Отчет об исполнении бюджета муниципального района "Могочинский район" за  9 месяцев 2023г.               </t>
  </si>
  <si>
    <t>Фактическое исполнение на 01.10.2023г.</t>
  </si>
  <si>
    <t>№ 497  от 11  октября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</si>
</sst>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 ;\-#,##0.00\ "/>
    <numFmt numFmtId="182" formatCode="0.0%"/>
    <numFmt numFmtId="18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5" xfId="0" applyFont="1" applyBorder="1" applyAlignment="1">
      <alignment/>
    </xf>
    <xf numFmtId="182" fontId="2" fillId="0" borderId="19" xfId="0" applyNumberFormat="1" applyFont="1" applyBorder="1" applyAlignment="1">
      <alignment shrinkToFit="1"/>
    </xf>
    <xf numFmtId="182" fontId="6" fillId="0" borderId="19" xfId="0" applyNumberFormat="1" applyFont="1" applyBorder="1" applyAlignment="1">
      <alignment shrinkToFit="1"/>
    </xf>
    <xf numFmtId="182" fontId="6" fillId="0" borderId="20" xfId="0" applyNumberFormat="1" applyFont="1" applyBorder="1" applyAlignment="1">
      <alignment shrinkToFit="1"/>
    </xf>
    <xf numFmtId="182" fontId="4" fillId="0" borderId="19" xfId="0" applyNumberFormat="1" applyFont="1" applyBorder="1" applyAlignment="1">
      <alignment shrinkToFit="1"/>
    </xf>
    <xf numFmtId="182" fontId="6" fillId="0" borderId="21" xfId="0" applyNumberFormat="1" applyFont="1" applyBorder="1" applyAlignment="1">
      <alignment shrinkToFit="1"/>
    </xf>
    <xf numFmtId="0" fontId="4" fillId="31" borderId="15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182" fontId="4" fillId="31" borderId="19" xfId="0" applyNumberFormat="1" applyFont="1" applyFill="1" applyBorder="1" applyAlignment="1">
      <alignment shrinkToFit="1"/>
    </xf>
    <xf numFmtId="182" fontId="2" fillId="0" borderId="19" xfId="0" applyNumberFormat="1" applyFont="1" applyBorder="1" applyAlignment="1">
      <alignment horizontal="right" shrinkToFit="1"/>
    </xf>
    <xf numFmtId="183" fontId="4" fillId="0" borderId="20" xfId="0" applyNumberFormat="1" applyFont="1" applyFill="1" applyBorder="1" applyAlignment="1">
      <alignment shrinkToFit="1"/>
    </xf>
    <xf numFmtId="183" fontId="6" fillId="33" borderId="12" xfId="0" applyNumberFormat="1" applyFont="1" applyFill="1" applyBorder="1" applyAlignment="1">
      <alignment shrinkToFit="1"/>
    </xf>
    <xf numFmtId="183" fontId="6" fillId="33" borderId="19" xfId="0" applyNumberFormat="1" applyFont="1" applyFill="1" applyBorder="1" applyAlignment="1">
      <alignment shrinkToFit="1"/>
    </xf>
    <xf numFmtId="183" fontId="4" fillId="0" borderId="21" xfId="0" applyNumberFormat="1" applyFont="1" applyFill="1" applyBorder="1" applyAlignment="1">
      <alignment shrinkToFit="1"/>
    </xf>
    <xf numFmtId="183" fontId="6" fillId="33" borderId="16" xfId="0" applyNumberFormat="1" applyFont="1" applyFill="1" applyBorder="1" applyAlignment="1">
      <alignment shrinkToFit="1"/>
    </xf>
    <xf numFmtId="183" fontId="2" fillId="33" borderId="15" xfId="0" applyNumberFormat="1" applyFont="1" applyFill="1" applyBorder="1" applyAlignment="1">
      <alignment shrinkToFit="1"/>
    </xf>
    <xf numFmtId="183" fontId="2" fillId="33" borderId="19" xfId="0" applyNumberFormat="1" applyFont="1" applyFill="1" applyBorder="1" applyAlignment="1">
      <alignment shrinkToFit="1"/>
    </xf>
    <xf numFmtId="183" fontId="6" fillId="33" borderId="22" xfId="0" applyNumberFormat="1" applyFont="1" applyFill="1" applyBorder="1" applyAlignment="1">
      <alignment shrinkToFit="1"/>
    </xf>
    <xf numFmtId="183" fontId="6" fillId="33" borderId="21" xfId="0" applyNumberFormat="1" applyFont="1" applyFill="1" applyBorder="1" applyAlignment="1">
      <alignment shrinkToFit="1"/>
    </xf>
    <xf numFmtId="183" fontId="6" fillId="33" borderId="20" xfId="0" applyNumberFormat="1" applyFont="1" applyFill="1" applyBorder="1" applyAlignment="1">
      <alignment shrinkToFit="1"/>
    </xf>
    <xf numFmtId="183" fontId="6" fillId="33" borderId="23" xfId="0" applyNumberFormat="1" applyFont="1" applyFill="1" applyBorder="1" applyAlignment="1">
      <alignment shrinkToFit="1"/>
    </xf>
    <xf numFmtId="183" fontId="6" fillId="33" borderId="15" xfId="0" applyNumberFormat="1" applyFont="1" applyFill="1" applyBorder="1" applyAlignment="1">
      <alignment shrinkToFit="1"/>
    </xf>
    <xf numFmtId="183" fontId="6" fillId="0" borderId="15" xfId="0" applyNumberFormat="1" applyFont="1" applyFill="1" applyBorder="1" applyAlignment="1">
      <alignment shrinkToFit="1"/>
    </xf>
    <xf numFmtId="183" fontId="2" fillId="0" borderId="19" xfId="0" applyNumberFormat="1" applyFont="1" applyBorder="1" applyAlignment="1">
      <alignment shrinkToFit="1"/>
    </xf>
    <xf numFmtId="183" fontId="4" fillId="0" borderId="19" xfId="0" applyNumberFormat="1" applyFont="1" applyBorder="1" applyAlignment="1">
      <alignment shrinkToFit="1"/>
    </xf>
    <xf numFmtId="183" fontId="4" fillId="0" borderId="19" xfId="0" applyNumberFormat="1" applyFont="1" applyBorder="1" applyAlignment="1">
      <alignment/>
    </xf>
    <xf numFmtId="183" fontId="2" fillId="0" borderId="19" xfId="0" applyNumberFormat="1" applyFont="1" applyBorder="1" applyAlignment="1">
      <alignment/>
    </xf>
    <xf numFmtId="183" fontId="4" fillId="31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20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 wrapText="1" shrinkToFit="1"/>
    </xf>
    <xf numFmtId="0" fontId="5" fillId="0" borderId="21" xfId="0" applyFont="1" applyFill="1" applyBorder="1" applyAlignment="1">
      <alignment horizontal="center" wrapText="1" shrinkToFit="1"/>
    </xf>
    <xf numFmtId="0" fontId="5" fillId="0" borderId="2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83" fontId="6" fillId="0" borderId="20" xfId="0" applyNumberFormat="1" applyFont="1" applyFill="1" applyBorder="1" applyAlignment="1">
      <alignment horizontal="right" shrinkToFit="1"/>
    </xf>
    <xf numFmtId="183" fontId="6" fillId="0" borderId="21" xfId="0" applyNumberFormat="1" applyFont="1" applyFill="1" applyBorder="1" applyAlignment="1">
      <alignment horizontal="right" shrinkToFit="1"/>
    </xf>
    <xf numFmtId="183" fontId="6" fillId="0" borderId="20" xfId="0" applyNumberFormat="1" applyFont="1" applyBorder="1" applyAlignment="1">
      <alignment horizontal="right" shrinkToFit="1"/>
    </xf>
    <xf numFmtId="183" fontId="6" fillId="0" borderId="21" xfId="0" applyNumberFormat="1" applyFont="1" applyBorder="1" applyAlignment="1">
      <alignment horizontal="right" shrinkToFit="1"/>
    </xf>
    <xf numFmtId="182" fontId="6" fillId="0" borderId="20" xfId="0" applyNumberFormat="1" applyFont="1" applyBorder="1" applyAlignment="1">
      <alignment horizontal="right" shrinkToFit="1"/>
    </xf>
    <xf numFmtId="182" fontId="6" fillId="0" borderId="21" xfId="0" applyNumberFormat="1" applyFont="1" applyBorder="1" applyAlignment="1">
      <alignment horizontal="right" shrinkToFit="1"/>
    </xf>
    <xf numFmtId="183" fontId="6" fillId="33" borderId="20" xfId="0" applyNumberFormat="1" applyFont="1" applyFill="1" applyBorder="1" applyAlignment="1">
      <alignment horizontal="right" shrinkToFit="1"/>
    </xf>
    <xf numFmtId="183" fontId="6" fillId="33" borderId="21" xfId="0" applyNumberFormat="1" applyFont="1" applyFill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160" zoomScaleNormal="160" zoomScalePageLayoutView="0" workbookViewId="0" topLeftCell="A29">
      <selection activeCell="A6" sqref="A6:F6"/>
    </sheetView>
  </sheetViews>
  <sheetFormatPr defaultColWidth="9.00390625" defaultRowHeight="12.75"/>
  <cols>
    <col min="3" max="3" width="32.00390625" style="0" customWidth="1"/>
    <col min="4" max="4" width="19.125" style="0" customWidth="1"/>
    <col min="5" max="5" width="20.125" style="0" customWidth="1"/>
    <col min="6" max="6" width="17.625" style="0" customWidth="1"/>
    <col min="7" max="7" width="10.25390625" style="0" customWidth="1"/>
    <col min="8" max="9" width="9.125" style="0" customWidth="1"/>
    <col min="10" max="10" width="7.375" style="0" customWidth="1"/>
    <col min="11" max="11" width="10.00390625" style="0" customWidth="1"/>
    <col min="12" max="12" width="7.00390625" style="0" customWidth="1"/>
  </cols>
  <sheetData>
    <row r="1" spans="1:6" ht="12.75">
      <c r="A1" s="77" t="s">
        <v>20</v>
      </c>
      <c r="B1" s="77"/>
      <c r="C1" s="77"/>
      <c r="D1" s="77"/>
      <c r="E1" s="77"/>
      <c r="F1" s="77"/>
    </row>
    <row r="2" spans="1:6" ht="12.75">
      <c r="A2" s="77" t="s">
        <v>26</v>
      </c>
      <c r="B2" s="77"/>
      <c r="C2" s="77"/>
      <c r="D2" s="77"/>
      <c r="E2" s="77"/>
      <c r="F2" s="77"/>
    </row>
    <row r="3" spans="1:6" ht="12.75">
      <c r="A3" s="77" t="s">
        <v>25</v>
      </c>
      <c r="B3" s="77"/>
      <c r="C3" s="77"/>
      <c r="D3" s="77"/>
      <c r="E3" s="77"/>
      <c r="F3" s="77"/>
    </row>
    <row r="4" spans="1:6" s="46" customFormat="1" ht="12.75">
      <c r="A4" s="78" t="s">
        <v>35</v>
      </c>
      <c r="B4" s="78"/>
      <c r="C4" s="78"/>
      <c r="D4" s="78"/>
      <c r="E4" s="78"/>
      <c r="F4" s="78"/>
    </row>
    <row r="5" spans="1:6" ht="12.75">
      <c r="A5" s="2"/>
      <c r="B5" s="2"/>
      <c r="C5" s="2"/>
      <c r="D5" s="2"/>
      <c r="E5" s="2"/>
      <c r="F5" s="2"/>
    </row>
    <row r="6" spans="1:10" ht="38.25" customHeight="1">
      <c r="A6" s="79" t="s">
        <v>33</v>
      </c>
      <c r="B6" s="79"/>
      <c r="C6" s="79"/>
      <c r="D6" s="79"/>
      <c r="E6" s="79"/>
      <c r="F6" s="79"/>
      <c r="G6" s="1"/>
      <c r="H6" s="1"/>
      <c r="I6" s="1"/>
      <c r="J6" s="1"/>
    </row>
    <row r="7" spans="1:10" ht="14.25">
      <c r="A7" s="3"/>
      <c r="B7" s="4"/>
      <c r="C7" s="4"/>
      <c r="D7" s="4"/>
      <c r="E7" s="4"/>
      <c r="F7" s="4"/>
      <c r="G7" s="1"/>
      <c r="H7" s="1"/>
      <c r="I7" s="1"/>
      <c r="J7" s="1"/>
    </row>
    <row r="8" spans="1:6" ht="12.75">
      <c r="A8" s="56" t="s">
        <v>16</v>
      </c>
      <c r="B8" s="57"/>
      <c r="C8" s="58"/>
      <c r="D8" s="80" t="s">
        <v>31</v>
      </c>
      <c r="E8" s="83" t="s">
        <v>34</v>
      </c>
      <c r="F8" s="86" t="s">
        <v>32</v>
      </c>
    </row>
    <row r="9" spans="1:6" ht="15.75" customHeight="1">
      <c r="A9" s="59"/>
      <c r="B9" s="60"/>
      <c r="C9" s="61"/>
      <c r="D9" s="81"/>
      <c r="E9" s="84"/>
      <c r="F9" s="87"/>
    </row>
    <row r="10" spans="1:6" ht="17.25" customHeight="1">
      <c r="A10" s="62"/>
      <c r="B10" s="63"/>
      <c r="C10" s="64"/>
      <c r="D10" s="82"/>
      <c r="E10" s="85"/>
      <c r="F10" s="88"/>
    </row>
    <row r="11" spans="1:6" ht="20.25" customHeight="1">
      <c r="A11" s="65" t="s">
        <v>17</v>
      </c>
      <c r="B11" s="66"/>
      <c r="C11" s="67"/>
      <c r="D11" s="28">
        <f>SUM(D12:D19)</f>
        <v>378246.80000000005</v>
      </c>
      <c r="E11" s="28">
        <f>SUM(E12:E19)</f>
        <v>293546.2</v>
      </c>
      <c r="F11" s="18">
        <f>E11/D11</f>
        <v>0.7760705444170314</v>
      </c>
    </row>
    <row r="12" spans="1:6" ht="12.75">
      <c r="A12" s="7" t="s">
        <v>0</v>
      </c>
      <c r="B12" s="8"/>
      <c r="C12" s="9"/>
      <c r="D12" s="29">
        <v>133952.1</v>
      </c>
      <c r="E12" s="30">
        <v>106220.1</v>
      </c>
      <c r="F12" s="19">
        <f>E12/D12</f>
        <v>0.7929707708949691</v>
      </c>
    </row>
    <row r="13" spans="1:6" ht="12.75">
      <c r="A13" s="7" t="s">
        <v>1</v>
      </c>
      <c r="B13" s="8"/>
      <c r="C13" s="9"/>
      <c r="D13" s="29">
        <v>14172.1</v>
      </c>
      <c r="E13" s="29">
        <v>10135.1</v>
      </c>
      <c r="F13" s="20">
        <f>E13/D13</f>
        <v>0.7151445445629088</v>
      </c>
    </row>
    <row r="14" spans="1:6" ht="12.75">
      <c r="A14" s="89" t="s">
        <v>24</v>
      </c>
      <c r="B14" s="90"/>
      <c r="C14" s="91"/>
      <c r="D14" s="29">
        <v>16576.2</v>
      </c>
      <c r="E14" s="29">
        <v>12506.9</v>
      </c>
      <c r="F14" s="20">
        <f>E14/D14</f>
        <v>0.7545094774435636</v>
      </c>
    </row>
    <row r="15" spans="1:6" ht="12.75">
      <c r="A15" s="68" t="s">
        <v>21</v>
      </c>
      <c r="B15" s="69"/>
      <c r="C15" s="70"/>
      <c r="D15" s="98">
        <v>208769.4</v>
      </c>
      <c r="E15" s="98">
        <v>161631.1</v>
      </c>
      <c r="F15" s="96">
        <f>E15/D15</f>
        <v>0.7742087681432241</v>
      </c>
    </row>
    <row r="16" spans="1:6" ht="12.75">
      <c r="A16" s="71"/>
      <c r="B16" s="72"/>
      <c r="C16" s="73"/>
      <c r="D16" s="99"/>
      <c r="E16" s="99"/>
      <c r="F16" s="97"/>
    </row>
    <row r="17" spans="1:6" ht="12" customHeight="1">
      <c r="A17" s="10" t="s">
        <v>2</v>
      </c>
      <c r="B17" s="11"/>
      <c r="C17" s="12"/>
      <c r="D17" s="30">
        <v>4777</v>
      </c>
      <c r="E17" s="30">
        <v>3053</v>
      </c>
      <c r="F17" s="20">
        <f>E17/D17</f>
        <v>0.6391040401925895</v>
      </c>
    </row>
    <row r="18" spans="1:6" ht="12.75" hidden="1">
      <c r="A18" s="68" t="s">
        <v>22</v>
      </c>
      <c r="B18" s="69"/>
      <c r="C18" s="70"/>
      <c r="D18" s="92">
        <v>0</v>
      </c>
      <c r="E18" s="94">
        <v>0</v>
      </c>
      <c r="F18" s="96">
        <v>0</v>
      </c>
    </row>
    <row r="19" spans="1:6" ht="12.75" hidden="1">
      <c r="A19" s="71"/>
      <c r="B19" s="72"/>
      <c r="C19" s="73"/>
      <c r="D19" s="93"/>
      <c r="E19" s="95"/>
      <c r="F19" s="97"/>
    </row>
    <row r="20" spans="1:9" ht="21" customHeight="1">
      <c r="A20" s="13" t="s">
        <v>18</v>
      </c>
      <c r="B20" s="5"/>
      <c r="C20" s="6"/>
      <c r="D20" s="31">
        <f>D21+D24+D25+D26+D28+D29</f>
        <v>27260.5</v>
      </c>
      <c r="E20" s="31">
        <f>E21+E24+E25+E26+E28+E29</f>
        <v>23662</v>
      </c>
      <c r="F20" s="21">
        <f aca="true" t="shared" si="0" ref="F20:F29">E20/D20</f>
        <v>0.867995818125126</v>
      </c>
      <c r="I20" t="s">
        <v>7</v>
      </c>
    </row>
    <row r="21" spans="1:10" ht="13.5">
      <c r="A21" s="14" t="s">
        <v>19</v>
      </c>
      <c r="B21" s="15"/>
      <c r="C21" s="16"/>
      <c r="D21" s="32">
        <f>SUM(D22:D23)</f>
        <v>12350</v>
      </c>
      <c r="E21" s="32">
        <f>SUM(E22:E23)</f>
        <v>10401.1</v>
      </c>
      <c r="F21" s="19">
        <f t="shared" si="0"/>
        <v>0.8421943319838057</v>
      </c>
      <c r="J21" t="s">
        <v>6</v>
      </c>
    </row>
    <row r="22" spans="1:6" ht="12.75">
      <c r="A22" s="17" t="s">
        <v>3</v>
      </c>
      <c r="B22" s="5"/>
      <c r="C22" s="6"/>
      <c r="D22" s="33">
        <f>11000+1000</f>
        <v>12000</v>
      </c>
      <c r="E22" s="34">
        <v>10185.6</v>
      </c>
      <c r="F22" s="18">
        <f t="shared" si="0"/>
        <v>0.8488</v>
      </c>
    </row>
    <row r="23" spans="1:6" ht="15" customHeight="1">
      <c r="A23" s="17" t="s">
        <v>4</v>
      </c>
      <c r="B23" s="5"/>
      <c r="C23" s="6"/>
      <c r="D23" s="34">
        <v>350</v>
      </c>
      <c r="E23" s="34">
        <v>215.5</v>
      </c>
      <c r="F23" s="18">
        <f t="shared" si="0"/>
        <v>0.6157142857142858</v>
      </c>
    </row>
    <row r="24" spans="1:6" ht="26.25" customHeight="1">
      <c r="A24" s="74" t="s">
        <v>8</v>
      </c>
      <c r="B24" s="75"/>
      <c r="C24" s="76"/>
      <c r="D24" s="35">
        <v>2660</v>
      </c>
      <c r="E24" s="36">
        <v>2735.8</v>
      </c>
      <c r="F24" s="22">
        <f t="shared" si="0"/>
        <v>1.028496240601504</v>
      </c>
    </row>
    <row r="25" spans="1:6" ht="23.25" customHeight="1">
      <c r="A25" s="53" t="s">
        <v>27</v>
      </c>
      <c r="B25" s="54"/>
      <c r="C25" s="55"/>
      <c r="D25" s="37">
        <v>1295.3</v>
      </c>
      <c r="E25" s="37">
        <v>1234.2</v>
      </c>
      <c r="F25" s="19">
        <f t="shared" si="0"/>
        <v>0.9528294603566742</v>
      </c>
    </row>
    <row r="26" spans="1:6" ht="27.75" customHeight="1">
      <c r="A26" s="68" t="s">
        <v>23</v>
      </c>
      <c r="B26" s="69"/>
      <c r="C26" s="70"/>
      <c r="D26" s="37">
        <v>770</v>
      </c>
      <c r="E26" s="29">
        <v>682.9</v>
      </c>
      <c r="F26" s="19">
        <f t="shared" si="0"/>
        <v>0.8868831168831168</v>
      </c>
    </row>
    <row r="27" spans="1:6" ht="12.75" customHeight="1" hidden="1">
      <c r="A27" s="71"/>
      <c r="B27" s="72"/>
      <c r="C27" s="73"/>
      <c r="D27" s="36"/>
      <c r="E27" s="38"/>
      <c r="F27" s="22" t="e">
        <f t="shared" si="0"/>
        <v>#DIV/0!</v>
      </c>
    </row>
    <row r="28" spans="1:6" ht="12.75">
      <c r="A28" s="10" t="s">
        <v>9</v>
      </c>
      <c r="B28" s="11"/>
      <c r="C28" s="12"/>
      <c r="D28" s="39">
        <v>3638.5</v>
      </c>
      <c r="E28" s="30">
        <v>2005.6</v>
      </c>
      <c r="F28" s="19">
        <f t="shared" si="0"/>
        <v>0.5512161605057029</v>
      </c>
    </row>
    <row r="29" spans="1:6" ht="12" customHeight="1">
      <c r="A29" s="10" t="s">
        <v>5</v>
      </c>
      <c r="B29" s="11"/>
      <c r="C29" s="12"/>
      <c r="D29" s="39">
        <v>6546.7</v>
      </c>
      <c r="E29" s="36">
        <v>6602.4</v>
      </c>
      <c r="F29" s="19">
        <f t="shared" si="0"/>
        <v>1.0085081033192296</v>
      </c>
    </row>
    <row r="30" spans="1:6" ht="1.5" customHeight="1" hidden="1">
      <c r="A30" s="17"/>
      <c r="B30" s="5"/>
      <c r="C30" s="6"/>
      <c r="D30" s="40">
        <v>0</v>
      </c>
      <c r="E30" s="41">
        <v>0</v>
      </c>
      <c r="F30" s="18" t="e">
        <f aca="true" t="shared" si="1" ref="F30:F39">E30/D30</f>
        <v>#DIV/0!</v>
      </c>
    </row>
    <row r="31" spans="1:6" ht="12.75" customHeight="1" hidden="1">
      <c r="A31" s="17" t="s">
        <v>10</v>
      </c>
      <c r="B31" s="5"/>
      <c r="C31" s="6"/>
      <c r="D31" s="40">
        <v>0</v>
      </c>
      <c r="E31" s="41">
        <v>0</v>
      </c>
      <c r="F31" s="18" t="e">
        <f t="shared" si="1"/>
        <v>#DIV/0!</v>
      </c>
    </row>
    <row r="32" spans="1:6" ht="20.25" customHeight="1">
      <c r="A32" s="13" t="s">
        <v>15</v>
      </c>
      <c r="B32" s="5"/>
      <c r="C32" s="6"/>
      <c r="D32" s="42">
        <f>D11+D20+D30+D31</f>
        <v>405507.30000000005</v>
      </c>
      <c r="E32" s="42">
        <f>E11+E20+E30+E31</f>
        <v>317208.2</v>
      </c>
      <c r="F32" s="18">
        <f t="shared" si="1"/>
        <v>0.7822502825473179</v>
      </c>
    </row>
    <row r="33" spans="1:6" ht="18.75" customHeight="1">
      <c r="A33" s="13" t="s">
        <v>28</v>
      </c>
      <c r="B33" s="5"/>
      <c r="C33" s="6"/>
      <c r="D33" s="43">
        <f>SUM(D34:D38)</f>
        <v>674128.6</v>
      </c>
      <c r="E33" s="43">
        <f>SUM(E34:E38)</f>
        <v>503666.80000000005</v>
      </c>
      <c r="F33" s="21">
        <f t="shared" si="1"/>
        <v>0.7471375639603484</v>
      </c>
    </row>
    <row r="34" spans="1:6" ht="12.75">
      <c r="A34" s="50" t="s">
        <v>11</v>
      </c>
      <c r="B34" s="51"/>
      <c r="C34" s="52"/>
      <c r="D34" s="44">
        <v>73309.1</v>
      </c>
      <c r="E34" s="44">
        <v>54831.2</v>
      </c>
      <c r="F34" s="18">
        <f t="shared" si="1"/>
        <v>0.7479453437567777</v>
      </c>
    </row>
    <row r="35" spans="1:6" ht="12.75">
      <c r="A35" s="50" t="s">
        <v>12</v>
      </c>
      <c r="B35" s="51"/>
      <c r="C35" s="52"/>
      <c r="D35" s="44">
        <v>82485.2</v>
      </c>
      <c r="E35" s="44">
        <v>50502.1</v>
      </c>
      <c r="F35" s="18">
        <f t="shared" si="1"/>
        <v>0.6122565017724392</v>
      </c>
    </row>
    <row r="36" spans="1:6" ht="12.75">
      <c r="A36" s="50" t="s">
        <v>13</v>
      </c>
      <c r="B36" s="51"/>
      <c r="C36" s="52"/>
      <c r="D36" s="44">
        <v>325554.7</v>
      </c>
      <c r="E36" s="44">
        <v>267778</v>
      </c>
      <c r="F36" s="18">
        <f t="shared" si="1"/>
        <v>0.8225284414569963</v>
      </c>
    </row>
    <row r="37" spans="1:6" ht="12.75">
      <c r="A37" s="50" t="s">
        <v>14</v>
      </c>
      <c r="B37" s="51"/>
      <c r="C37" s="52"/>
      <c r="D37" s="44">
        <v>193334.2</v>
      </c>
      <c r="E37" s="44">
        <v>131110.1</v>
      </c>
      <c r="F37" s="18">
        <f t="shared" si="1"/>
        <v>0.678152649660536</v>
      </c>
    </row>
    <row r="38" spans="1:6" ht="39.75" customHeight="1">
      <c r="A38" s="47" t="s">
        <v>30</v>
      </c>
      <c r="B38" s="48"/>
      <c r="C38" s="49"/>
      <c r="D38" s="44">
        <v>-554.6</v>
      </c>
      <c r="E38" s="44">
        <v>-554.6</v>
      </c>
      <c r="F38" s="27"/>
    </row>
    <row r="39" spans="1:6" ht="20.25" customHeight="1">
      <c r="A39" s="23" t="s">
        <v>29</v>
      </c>
      <c r="B39" s="24"/>
      <c r="C39" s="25"/>
      <c r="D39" s="45">
        <f>D32+D33</f>
        <v>1079635.9</v>
      </c>
      <c r="E39" s="45">
        <f>E32+E33</f>
        <v>820875</v>
      </c>
      <c r="F39" s="26">
        <f t="shared" si="1"/>
        <v>0.7603257727906233</v>
      </c>
    </row>
  </sheetData>
  <sheetProtection/>
  <mergeCells count="27">
    <mergeCell ref="A18:C19"/>
    <mergeCell ref="D18:D19"/>
    <mergeCell ref="E18:E19"/>
    <mergeCell ref="F18:F19"/>
    <mergeCell ref="D15:D16"/>
    <mergeCell ref="E15:E16"/>
    <mergeCell ref="F15:F16"/>
    <mergeCell ref="A1:F1"/>
    <mergeCell ref="A2:F2"/>
    <mergeCell ref="A3:F3"/>
    <mergeCell ref="A4:F4"/>
    <mergeCell ref="A15:C16"/>
    <mergeCell ref="A6:F6"/>
    <mergeCell ref="D8:D10"/>
    <mergeCell ref="E8:E10"/>
    <mergeCell ref="F8:F10"/>
    <mergeCell ref="A14:C14"/>
    <mergeCell ref="A38:C38"/>
    <mergeCell ref="A37:C37"/>
    <mergeCell ref="A25:C25"/>
    <mergeCell ref="A8:C10"/>
    <mergeCell ref="A11:C11"/>
    <mergeCell ref="A26:C27"/>
    <mergeCell ref="A34:C34"/>
    <mergeCell ref="A35:C35"/>
    <mergeCell ref="A36:C36"/>
    <mergeCell ref="A24:C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Лучникова</dc:creator>
  <cp:keywords/>
  <dc:description/>
  <cp:lastModifiedBy>Елена Алексеевна</cp:lastModifiedBy>
  <cp:lastPrinted>2023-10-12T02:57:13Z</cp:lastPrinted>
  <dcterms:created xsi:type="dcterms:W3CDTF">2012-04-09T04:24:49Z</dcterms:created>
  <dcterms:modified xsi:type="dcterms:W3CDTF">2023-10-12T02:57:18Z</dcterms:modified>
  <cp:category/>
  <cp:version/>
  <cp:contentType/>
  <cp:contentStatus/>
</cp:coreProperties>
</file>