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76" activeTab="0"/>
  </bookViews>
  <sheets>
    <sheet name="Таблица 1" sheetId="1" r:id="rId1"/>
    <sheet name="Таблица 2" sheetId="2" r:id="rId2"/>
    <sheet name="Таблица 3 " sheetId="3" r:id="rId3"/>
  </sheets>
  <definedNames>
    <definedName name="JR_PAGE_ANCHOR_0_1">#REF!</definedName>
    <definedName name="а">#REF!</definedName>
    <definedName name="_xlnm.Print_Titles" localSheetId="2">'Таблица 3 '!$8:$8</definedName>
    <definedName name="_xlnm.Print_Area" localSheetId="0">'Таблица 1'!$A$1:$V$19</definedName>
    <definedName name="_xlnm.Print_Area" localSheetId="2">'Таблица 3 '!$A$1:$T$26</definedName>
  </definedNames>
  <calcPr fullCalcOnLoad="1"/>
</workbook>
</file>

<file path=xl/sharedStrings.xml><?xml version="1.0" encoding="utf-8"?>
<sst xmlns="http://schemas.openxmlformats.org/spreadsheetml/2006/main" count="183" uniqueCount="86">
  <si>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</si>
  <si>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</si>
  <si>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</si>
  <si>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</si>
  <si>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</si>
  <si>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</si>
  <si>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</si>
  <si>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кв.м.</t>
  </si>
  <si>
    <t>куб.м.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</si>
  <si>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</si>
  <si>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</si>
  <si>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</si>
  <si>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</si>
  <si>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</si>
  <si>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</si>
  <si>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</si>
  <si>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</si>
  <si>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</si>
  <si>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</si>
  <si>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</si>
  <si>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</si>
  <si>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</si>
  <si>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</si>
  <si>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</si>
  <si>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</si>
  <si>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</si>
  <si>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Ремонт крыши</t>
  </si>
  <si>
    <t>электроснабжения</t>
  </si>
  <si>
    <t>теплоснабжения</t>
  </si>
  <si>
    <t>12.2023</t>
  </si>
  <si>
    <t>12.2024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</si>
  <si>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</si>
  <si>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</si>
  <si>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</si>
  <si>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</si>
  <si>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</si>
  <si>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</si>
  <si>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</si>
  <si>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</si>
  <si>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</si>
  <si>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1990</t>
  </si>
  <si>
    <t>Виды, установленные частью 3 статьи 166 Жилищного Кодекса Российской Федерации</t>
  </si>
  <si>
    <t>ст. Семиозерный, ул. Энергетиков, д. 1</t>
  </si>
  <si>
    <t>Х</t>
  </si>
  <si>
    <t>горячего водоснабжения</t>
  </si>
  <si>
    <t>холодного водоснабжения</t>
  </si>
  <si>
    <t>водоотведения</t>
  </si>
  <si>
    <t>2023 год</t>
  </si>
  <si>
    <t>2024 год</t>
  </si>
  <si>
    <r>
      <t>ст. Семиозерный, ул. Энергетиков, д. 1</t>
    </r>
    <r>
      <rPr>
        <vertAlign val="superscript"/>
        <sz val="11"/>
        <rFont val="Times New Roman"/>
        <family val="1"/>
      </rPr>
      <t>(1,2,4)</t>
    </r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</si>
  <si>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</si>
  <si>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</si>
  <si>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</si>
  <si>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</si>
  <si>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</si>
  <si>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</si>
  <si>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</si>
  <si>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</si>
  <si>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</si>
  <si>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</si>
  <si>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</si>
  <si>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</si>
  <si>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</si>
  <si>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</si>
  <si>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</si>
  <si>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</si>
  <si>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</si>
  <si>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 xml:space="preserve">УТВЕРЖДЕН                                                                                            </t>
  </si>
  <si>
    <t>в том числе по сельскому поселению "Семиозёрнинское":</t>
  </si>
  <si>
    <t>сельское поселение "Семиозёрнинское"</t>
  </si>
  <si>
    <t>за счет средств собственников помещений в МКД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</si>
  <si>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</si>
  <si>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</si>
  <si>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</si>
  <si>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</si>
  <si>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</si>
  <si>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</si>
  <si>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</si>
  <si>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 xml:space="preserve">Таблица 3. Адресный перечень многоквартирных домов, расположенных на территории сельского поселения "Семиозёрнинское" Могочинского муниципального округа,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</si>
  <si>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>Итого по Могочинскому муниципальному округу</t>
  </si>
  <si>
    <t>Итого по Могочинскому муниципальному округу: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</si>
  <si>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 в сельском поселении "Семиозёрнинское" Могочинского муниципального округа</t>
  </si>
  <si>
    <t>Таблица 1. Адресный перечень и характеристика многоквартирных домов, расположенных на территории сельского поселения "Семиозёрнинское" Могочинского муниципального округа,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</si>
  <si>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в сельском поселении "Семиозёрниское" Могочинского муниципального округа</t>
  </si>
  <si>
    <t>Могочинский муниципальный округ, в том числе:</t>
  </si>
  <si>
    <t xml:space="preserve">постановлением администрации Могочинского муниципального округа № 557 от 10 ноября 2023 года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</si>
</sst>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###\ ###\ ###\ ##0"/>
    <numFmt numFmtId="167" formatCode="[$-419]General"/>
    <numFmt numFmtId="168" formatCode="#,##0.00&quot; &quot;[$руб.-419];[Red]&quot;-&quot;#,##0.00&quot; &quot;[$руб.-419]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7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168" fontId="3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right" vertical="center" wrapText="1"/>
    </xf>
    <xf numFmtId="0" fontId="11" fillId="33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33" borderId="10" xfId="67" applyFont="1" applyFill="1" applyBorder="1" applyAlignment="1">
      <alignment wrapText="1"/>
      <protection/>
    </xf>
    <xf numFmtId="4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76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3" borderId="0" xfId="76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0" xfId="76" applyFont="1" applyFill="1" applyBorder="1">
      <alignment/>
      <protection/>
    </xf>
    <xf numFmtId="0" fontId="3" fillId="33" borderId="0" xfId="76" applyFont="1" applyFill="1" applyBorder="1" applyAlignment="1">
      <alignment horizontal="left"/>
      <protection/>
    </xf>
    <xf numFmtId="0" fontId="3" fillId="33" borderId="0" xfId="76" applyFont="1" applyFill="1" applyBorder="1" applyAlignment="1">
      <alignment horizontal="center"/>
      <protection/>
    </xf>
    <xf numFmtId="0" fontId="3" fillId="0" borderId="0" xfId="76" applyFont="1" applyFill="1" applyBorder="1">
      <alignment/>
      <protection/>
    </xf>
    <xf numFmtId="0" fontId="3" fillId="33" borderId="13" xfId="76" applyFont="1" applyFill="1" applyBorder="1" applyAlignment="1">
      <alignment horizontal="center"/>
      <protection/>
    </xf>
    <xf numFmtId="0" fontId="3" fillId="33" borderId="13" xfId="76" applyFont="1" applyFill="1" applyBorder="1">
      <alignment/>
      <protection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89" applyFont="1" applyFill="1" applyBorder="1" applyAlignment="1">
      <alignment horizontal="center" wrapText="1"/>
      <protection/>
    </xf>
    <xf numFmtId="3" fontId="3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/>
    </xf>
    <xf numFmtId="166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54" fillId="34" borderId="11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0" fontId="3" fillId="0" borderId="11" xfId="76" applyNumberFormat="1" applyFont="1" applyBorder="1" applyAlignment="1">
      <alignment horizontal="center" vertical="center" textRotation="90" wrapText="1"/>
      <protection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5" fillId="33" borderId="0" xfId="76" applyFont="1" applyFill="1" applyAlignment="1">
      <alignment horizontal="center" vertical="center" wrapText="1" readingOrder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3" borderId="0" xfId="76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</cellXfs>
  <cellStyles count="1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3" xfId="70"/>
    <cellStyle name="Обычный 2 3" xfId="71"/>
    <cellStyle name="Обычный 2 4" xfId="72"/>
    <cellStyle name="Обычный 20" xfId="73"/>
    <cellStyle name="Обычный 21" xfId="74"/>
    <cellStyle name="Обычный 22" xfId="75"/>
    <cellStyle name="Обычный 23" xfId="76"/>
    <cellStyle name="Обычный 23 2" xfId="77"/>
    <cellStyle name="Обычный 24" xfId="78"/>
    <cellStyle name="Обычный 25" xfId="79"/>
    <cellStyle name="Обычный 3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4" xfId="86"/>
    <cellStyle name="Обычный 4 2" xfId="87"/>
    <cellStyle name="Обычный 4 3" xfId="88"/>
    <cellStyle name="Обычный 5" xfId="89"/>
    <cellStyle name="Обычный 5 2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10" xfId="103"/>
    <cellStyle name="Финансовый 11" xfId="104"/>
    <cellStyle name="Финансовый 12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3 2 2" xfId="110"/>
    <cellStyle name="Финансовый 2 3 2 2 2" xfId="111"/>
    <cellStyle name="Финансовый 2 3 2 2 2 2" xfId="112"/>
    <cellStyle name="Финансовый 2 3 2 3" xfId="113"/>
    <cellStyle name="Финансовый 2 3 2 4" xfId="114"/>
    <cellStyle name="Финансовый 2 3 3" xfId="115"/>
    <cellStyle name="Финансовый 2 3 3 2" xfId="116"/>
    <cellStyle name="Финансовый 2 3 4" xfId="117"/>
    <cellStyle name="Финансовый 2 3 5" xfId="118"/>
    <cellStyle name="Финансовый 2 4" xfId="119"/>
    <cellStyle name="Финансовый 2 4 2" xfId="120"/>
    <cellStyle name="Финансовый 2 4 2 2" xfId="121"/>
    <cellStyle name="Финансовый 2 4 3" xfId="122"/>
    <cellStyle name="Финансовый 2 4 4" xfId="123"/>
    <cellStyle name="Финансовый 2 5" xfId="124"/>
    <cellStyle name="Финансовый 2 5 2" xfId="125"/>
    <cellStyle name="Финансовый 2 6" xfId="126"/>
    <cellStyle name="Финансовый 2 7" xfId="127"/>
    <cellStyle name="Финансовый 2 8" xfId="128"/>
    <cellStyle name="Финансовый 2 9" xfId="129"/>
    <cellStyle name="Финансовый 3" xfId="130"/>
    <cellStyle name="Финансовый 3 2" xfId="131"/>
    <cellStyle name="Финансовый 3 2 2" xfId="132"/>
    <cellStyle name="Финансовый 3 2 2 2" xfId="133"/>
    <cellStyle name="Финансовый 3 2 3" xfId="134"/>
    <cellStyle name="Финансовый 3 2 4" xfId="135"/>
    <cellStyle name="Финансовый 3 3" xfId="136"/>
    <cellStyle name="Финансовый 3 3 2" xfId="137"/>
    <cellStyle name="Финансовый 3 4" xfId="138"/>
    <cellStyle name="Финансовый 3 5" xfId="139"/>
    <cellStyle name="Финансовый 4" xfId="140"/>
    <cellStyle name="Финансовый 4 2" xfId="141"/>
    <cellStyle name="Финансовый 5" xfId="142"/>
    <cellStyle name="Финансовый 5 2" xfId="143"/>
    <cellStyle name="Финансовый 5 2 2" xfId="144"/>
    <cellStyle name="Финансовый 5 3" xfId="145"/>
    <cellStyle name="Финансовый 5 4" xfId="146"/>
    <cellStyle name="Финансовый 6" xfId="147"/>
    <cellStyle name="Финансовый 6 2" xfId="148"/>
    <cellStyle name="Финансовый 7" xfId="149"/>
    <cellStyle name="Финансовый 8" xfId="150"/>
    <cellStyle name="Финансовый 9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="66" zoomScaleNormal="66" zoomScaleSheetLayoutView="66" zoomScalePageLayoutView="0" workbookViewId="0" topLeftCell="A1">
      <selection activeCell="K2" sqref="K2"/>
    </sheetView>
  </sheetViews>
  <sheetFormatPr defaultColWidth="9.140625" defaultRowHeight="15"/>
  <cols>
    <col min="1" max="1" width="7.140625" style="43" customWidth="1"/>
    <col min="2" max="2" width="52.421875" style="43" customWidth="1"/>
    <col min="3" max="3" width="17.140625" style="43" customWidth="1"/>
    <col min="4" max="5" width="9.140625" style="43" customWidth="1"/>
    <col min="6" max="6" width="18.421875" style="43" customWidth="1"/>
    <col min="7" max="7" width="9.28125" style="43" customWidth="1"/>
    <col min="8" max="8" width="9.140625" style="43" customWidth="1"/>
    <col min="9" max="9" width="12.421875" style="43" customWidth="1"/>
    <col min="10" max="10" width="11.7109375" style="43" customWidth="1"/>
    <col min="11" max="11" width="13.00390625" style="43" customWidth="1"/>
    <col min="12" max="12" width="10.8515625" style="43" customWidth="1"/>
    <col min="13" max="13" width="18.8515625" style="43" customWidth="1"/>
    <col min="14" max="14" width="11.00390625" style="43" customWidth="1"/>
    <col min="15" max="15" width="11.140625" style="43" customWidth="1"/>
    <col min="16" max="16" width="14.00390625" style="43" customWidth="1"/>
    <col min="17" max="18" width="16.57421875" style="43" customWidth="1"/>
    <col min="19" max="19" width="10.28125" style="43" customWidth="1"/>
    <col min="20" max="20" width="12.421875" style="44" customWidth="1"/>
    <col min="21" max="21" width="14.140625" style="44" customWidth="1"/>
    <col min="22" max="22" width="12.00390625" style="43" customWidth="1"/>
    <col min="23" max="16384" width="9.140625" style="4" customWidth="1"/>
  </cols>
  <sheetData>
    <row r="1" spans="1:22" s="1" customFormat="1" ht="23.25" customHeight="1">
      <c r="A1" s="20"/>
      <c r="B1" s="20"/>
      <c r="C1" s="21"/>
      <c r="D1" s="22"/>
      <c r="E1" s="21"/>
      <c r="F1" s="22"/>
      <c r="G1" s="22"/>
      <c r="H1" s="22"/>
      <c r="I1" s="23"/>
      <c r="J1" s="23"/>
      <c r="K1" s="23"/>
      <c r="L1" s="24"/>
      <c r="M1" s="23"/>
      <c r="N1" s="25"/>
      <c r="O1" s="26"/>
      <c r="P1" s="32"/>
      <c r="Q1" s="94" t="s">
        <v>67</v>
      </c>
      <c r="R1" s="94"/>
      <c r="S1" s="94"/>
      <c r="T1" s="94"/>
      <c r="U1" s="94"/>
      <c r="V1" s="94"/>
    </row>
    <row r="2" spans="1:22" s="1" customFormat="1" ht="57" customHeight="1">
      <c r="A2" s="20"/>
      <c r="B2" s="20"/>
      <c r="C2" s="21"/>
      <c r="D2" s="22"/>
      <c r="E2" s="21"/>
      <c r="F2" s="22"/>
      <c r="G2" s="22"/>
      <c r="H2" s="22"/>
      <c r="I2" s="23"/>
      <c r="J2" s="23"/>
      <c r="K2" s="23"/>
      <c r="L2" s="24"/>
      <c r="M2" s="23"/>
      <c r="N2" s="25"/>
      <c r="O2" s="27"/>
      <c r="P2" s="33"/>
      <c r="Q2" s="93" t="s">
        <v>85</v>
      </c>
      <c r="R2" s="93"/>
      <c r="S2" s="93"/>
      <c r="T2" s="93"/>
      <c r="U2" s="93"/>
      <c r="V2" s="93"/>
    </row>
    <row r="3" spans="1:22" s="1" customFormat="1" ht="18" customHeight="1">
      <c r="A3" s="20"/>
      <c r="B3" s="20"/>
      <c r="C3" s="21"/>
      <c r="D3" s="22"/>
      <c r="E3" s="21"/>
      <c r="F3" s="22"/>
      <c r="G3" s="22"/>
      <c r="H3" s="22"/>
      <c r="I3" s="23"/>
      <c r="J3" s="23"/>
      <c r="K3" s="23"/>
      <c r="L3" s="24"/>
      <c r="M3" s="23"/>
      <c r="N3" s="25"/>
      <c r="O3" s="27"/>
      <c r="P3" s="28"/>
      <c r="Q3" s="28"/>
      <c r="R3" s="28"/>
      <c r="S3" s="28"/>
      <c r="T3" s="28"/>
      <c r="U3" s="28"/>
      <c r="V3" s="12"/>
    </row>
    <row r="4" spans="1:22" s="29" customFormat="1" ht="36" customHeight="1">
      <c r="A4" s="92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s="19" customFormat="1" ht="6.75" customHeight="1">
      <c r="A5" s="30"/>
      <c r="B5" s="30"/>
      <c r="C5" s="30"/>
      <c r="D5" s="30"/>
      <c r="E5" s="30"/>
      <c r="F5" s="30"/>
      <c r="G5" s="30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41"/>
    </row>
    <row r="6" spans="1:22" s="29" customFormat="1" ht="34.5" customHeight="1">
      <c r="A6" s="91" t="s">
        <v>82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42"/>
    </row>
    <row r="7" spans="1:22" ht="45.75" customHeight="1">
      <c r="A7" s="95" t="s">
        <v>0</v>
      </c>
      <c r="B7" s="95" t="s">
        <v>1</v>
      </c>
      <c r="C7" s="95" t="s">
        <v>9</v>
      </c>
      <c r="D7" s="95" t="s">
        <v>10</v>
      </c>
      <c r="E7" s="95"/>
      <c r="F7" s="97" t="s">
        <v>11</v>
      </c>
      <c r="G7" s="97" t="s">
        <v>12</v>
      </c>
      <c r="H7" s="97" t="s">
        <v>13</v>
      </c>
      <c r="I7" s="97" t="s">
        <v>14</v>
      </c>
      <c r="J7" s="95" t="s">
        <v>35</v>
      </c>
      <c r="K7" s="95"/>
      <c r="L7" s="97" t="s">
        <v>50</v>
      </c>
      <c r="M7" s="95" t="s">
        <v>15</v>
      </c>
      <c r="N7" s="95"/>
      <c r="O7" s="95"/>
      <c r="P7" s="95"/>
      <c r="Q7" s="95"/>
      <c r="R7" s="95"/>
      <c r="S7" s="95"/>
      <c r="T7" s="88" t="s">
        <v>76</v>
      </c>
      <c r="U7" s="88" t="s">
        <v>77</v>
      </c>
      <c r="V7" s="97" t="s">
        <v>36</v>
      </c>
    </row>
    <row r="8" spans="1:22" ht="15" customHeight="1">
      <c r="A8" s="95"/>
      <c r="B8" s="95"/>
      <c r="C8" s="95"/>
      <c r="D8" s="97" t="s">
        <v>16</v>
      </c>
      <c r="E8" s="97" t="s">
        <v>37</v>
      </c>
      <c r="F8" s="95"/>
      <c r="G8" s="95"/>
      <c r="H8" s="95"/>
      <c r="I8" s="95"/>
      <c r="J8" s="88" t="s">
        <v>38</v>
      </c>
      <c r="K8" s="97" t="s">
        <v>51</v>
      </c>
      <c r="L8" s="95"/>
      <c r="M8" s="88" t="s">
        <v>38</v>
      </c>
      <c r="N8" s="95" t="s">
        <v>17</v>
      </c>
      <c r="O8" s="95"/>
      <c r="P8" s="95"/>
      <c r="Q8" s="95"/>
      <c r="R8" s="95"/>
      <c r="S8" s="95"/>
      <c r="T8" s="89"/>
      <c r="U8" s="89"/>
      <c r="V8" s="95"/>
    </row>
    <row r="9" spans="1:22" ht="255" customHeight="1">
      <c r="A9" s="95"/>
      <c r="B9" s="95"/>
      <c r="C9" s="95"/>
      <c r="D9" s="95"/>
      <c r="E9" s="95"/>
      <c r="F9" s="95"/>
      <c r="G9" s="95"/>
      <c r="H9" s="95"/>
      <c r="I9" s="95"/>
      <c r="J9" s="89"/>
      <c r="K9" s="95"/>
      <c r="L9" s="95"/>
      <c r="M9" s="89"/>
      <c r="N9" s="85" t="s">
        <v>39</v>
      </c>
      <c r="O9" s="85" t="s">
        <v>18</v>
      </c>
      <c r="P9" s="85" t="s">
        <v>19</v>
      </c>
      <c r="Q9" s="35" t="s">
        <v>70</v>
      </c>
      <c r="R9" s="35" t="s">
        <v>52</v>
      </c>
      <c r="S9" s="35" t="s">
        <v>75</v>
      </c>
      <c r="T9" s="89"/>
      <c r="U9" s="89"/>
      <c r="V9" s="95"/>
    </row>
    <row r="10" spans="1:22" ht="24" customHeight="1">
      <c r="A10" s="96"/>
      <c r="B10" s="96"/>
      <c r="C10" s="95"/>
      <c r="D10" s="96"/>
      <c r="E10" s="96"/>
      <c r="F10" s="96"/>
      <c r="G10" s="96"/>
      <c r="H10" s="96"/>
      <c r="I10" s="14" t="s">
        <v>20</v>
      </c>
      <c r="J10" s="3" t="s">
        <v>20</v>
      </c>
      <c r="K10" s="14" t="s">
        <v>20</v>
      </c>
      <c r="L10" s="14" t="s">
        <v>21</v>
      </c>
      <c r="M10" s="3" t="s">
        <v>3</v>
      </c>
      <c r="N10" s="3" t="s">
        <v>3</v>
      </c>
      <c r="O10" s="3" t="s">
        <v>3</v>
      </c>
      <c r="P10" s="3" t="s">
        <v>3</v>
      </c>
      <c r="Q10" s="3" t="s">
        <v>3</v>
      </c>
      <c r="R10" s="3"/>
      <c r="S10" s="3" t="s">
        <v>3</v>
      </c>
      <c r="T10" s="3" t="s">
        <v>22</v>
      </c>
      <c r="U10" s="3" t="s">
        <v>22</v>
      </c>
      <c r="V10" s="96"/>
    </row>
    <row r="11" spans="1:22" ht="26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</row>
    <row r="12" spans="1:22" s="72" customFormat="1" ht="26.25" customHeight="1">
      <c r="A12" s="98" t="s">
        <v>47</v>
      </c>
      <c r="B12" s="9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s="19" customFormat="1" ht="30" customHeight="1">
      <c r="A13" s="90" t="s">
        <v>80</v>
      </c>
      <c r="B13" s="90"/>
      <c r="C13" s="34" t="s">
        <v>43</v>
      </c>
      <c r="D13" s="34" t="s">
        <v>43</v>
      </c>
      <c r="E13" s="34" t="s">
        <v>43</v>
      </c>
      <c r="F13" s="37" t="s">
        <v>43</v>
      </c>
      <c r="G13" s="34" t="s">
        <v>43</v>
      </c>
      <c r="H13" s="34" t="s">
        <v>43</v>
      </c>
      <c r="I13" s="36">
        <f>I14</f>
        <v>2437</v>
      </c>
      <c r="J13" s="36">
        <f aca="true" t="shared" si="0" ref="J13:S14">J14</f>
        <v>921</v>
      </c>
      <c r="K13" s="36">
        <f aca="true" t="shared" si="1" ref="K13:S13">K14</f>
        <v>53.6</v>
      </c>
      <c r="L13" s="45">
        <f t="shared" si="1"/>
        <v>38</v>
      </c>
      <c r="M13" s="36">
        <f t="shared" si="1"/>
        <v>2785349.79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2785349.79</v>
      </c>
      <c r="R13" s="36">
        <f t="shared" si="1"/>
        <v>2785349.79</v>
      </c>
      <c r="S13" s="36">
        <f t="shared" si="1"/>
        <v>0</v>
      </c>
      <c r="T13" s="34" t="s">
        <v>23</v>
      </c>
      <c r="U13" s="34" t="s">
        <v>23</v>
      </c>
      <c r="V13" s="34" t="s">
        <v>23</v>
      </c>
    </row>
    <row r="14" spans="1:22" s="19" customFormat="1" ht="30" customHeight="1">
      <c r="A14" s="90" t="s">
        <v>68</v>
      </c>
      <c r="B14" s="90"/>
      <c r="C14" s="34" t="s">
        <v>43</v>
      </c>
      <c r="D14" s="34" t="s">
        <v>43</v>
      </c>
      <c r="E14" s="34" t="s">
        <v>43</v>
      </c>
      <c r="F14" s="37" t="s">
        <v>43</v>
      </c>
      <c r="G14" s="34" t="s">
        <v>43</v>
      </c>
      <c r="H14" s="34" t="s">
        <v>43</v>
      </c>
      <c r="I14" s="36">
        <f>I15</f>
        <v>2437</v>
      </c>
      <c r="J14" s="36">
        <f t="shared" si="0"/>
        <v>921</v>
      </c>
      <c r="K14" s="36">
        <f t="shared" si="0"/>
        <v>53.6</v>
      </c>
      <c r="L14" s="45">
        <f t="shared" si="0"/>
        <v>38</v>
      </c>
      <c r="M14" s="36">
        <f t="shared" si="0"/>
        <v>2785349.79</v>
      </c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2785349.79</v>
      </c>
      <c r="R14" s="36">
        <f t="shared" si="0"/>
        <v>2785349.79</v>
      </c>
      <c r="S14" s="36">
        <f t="shared" si="0"/>
        <v>0</v>
      </c>
      <c r="T14" s="34" t="s">
        <v>23</v>
      </c>
      <c r="U14" s="34" t="s">
        <v>23</v>
      </c>
      <c r="V14" s="34" t="s">
        <v>23</v>
      </c>
    </row>
    <row r="15" spans="1:22" s="29" customFormat="1" ht="45">
      <c r="A15" s="52">
        <v>1</v>
      </c>
      <c r="B15" s="59" t="s">
        <v>42</v>
      </c>
      <c r="C15" s="69" t="s">
        <v>24</v>
      </c>
      <c r="D15" s="68" t="s">
        <v>40</v>
      </c>
      <c r="E15" s="52" t="s">
        <v>23</v>
      </c>
      <c r="F15" s="69"/>
      <c r="G15" s="52">
        <v>2</v>
      </c>
      <c r="H15" s="52">
        <v>2</v>
      </c>
      <c r="I15" s="67">
        <v>2437</v>
      </c>
      <c r="J15" s="67">
        <v>921</v>
      </c>
      <c r="K15" s="67">
        <v>53.6</v>
      </c>
      <c r="L15" s="70">
        <v>38</v>
      </c>
      <c r="M15" s="67">
        <f>SUM(N15:Q15)</f>
        <v>2785349.79</v>
      </c>
      <c r="N15" s="67">
        <v>0</v>
      </c>
      <c r="O15" s="67">
        <v>0</v>
      </c>
      <c r="P15" s="67">
        <v>0</v>
      </c>
      <c r="Q15" s="67">
        <f>R15</f>
        <v>2785349.79</v>
      </c>
      <c r="R15" s="67">
        <f>'Таблица 3 '!C12</f>
        <v>2785349.79</v>
      </c>
      <c r="S15" s="67">
        <v>0</v>
      </c>
      <c r="T15" s="56">
        <f>M15/J15</f>
        <v>3024.2668729641696</v>
      </c>
      <c r="U15" s="56">
        <v>3270.85</v>
      </c>
      <c r="V15" s="86" t="s">
        <v>29</v>
      </c>
    </row>
    <row r="16" spans="1:22" s="72" customFormat="1" ht="26.25" customHeight="1">
      <c r="A16" s="98" t="s">
        <v>48</v>
      </c>
      <c r="B16" s="9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7"/>
      <c r="S16" s="71"/>
      <c r="T16" s="71"/>
      <c r="U16" s="71"/>
      <c r="V16" s="71"/>
    </row>
    <row r="17" spans="1:22" s="19" customFormat="1" ht="30" customHeight="1">
      <c r="A17" s="90" t="s">
        <v>80</v>
      </c>
      <c r="B17" s="90"/>
      <c r="C17" s="34" t="s">
        <v>43</v>
      </c>
      <c r="D17" s="34" t="s">
        <v>43</v>
      </c>
      <c r="E17" s="34" t="s">
        <v>43</v>
      </c>
      <c r="F17" s="37" t="s">
        <v>43</v>
      </c>
      <c r="G17" s="34" t="s">
        <v>43</v>
      </c>
      <c r="H17" s="34" t="s">
        <v>43</v>
      </c>
      <c r="I17" s="36">
        <f>I18</f>
        <v>2437</v>
      </c>
      <c r="J17" s="36">
        <f aca="true" t="shared" si="2" ref="J17:S17">J18</f>
        <v>921</v>
      </c>
      <c r="K17" s="36">
        <f t="shared" si="2"/>
        <v>53.6</v>
      </c>
      <c r="L17" s="45">
        <f t="shared" si="2"/>
        <v>38</v>
      </c>
      <c r="M17" s="36">
        <f t="shared" si="2"/>
        <v>7392627.54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7392627.54</v>
      </c>
      <c r="R17" s="36">
        <f t="shared" si="2"/>
        <v>7392627.54</v>
      </c>
      <c r="S17" s="36">
        <f t="shared" si="2"/>
        <v>0</v>
      </c>
      <c r="T17" s="34" t="s">
        <v>23</v>
      </c>
      <c r="U17" s="34" t="s">
        <v>23</v>
      </c>
      <c r="V17" s="34" t="s">
        <v>23</v>
      </c>
    </row>
    <row r="18" spans="1:22" s="19" customFormat="1" ht="30" customHeight="1">
      <c r="A18" s="90" t="s">
        <v>68</v>
      </c>
      <c r="B18" s="90"/>
      <c r="C18" s="34" t="s">
        <v>43</v>
      </c>
      <c r="D18" s="34" t="s">
        <v>43</v>
      </c>
      <c r="E18" s="34" t="s">
        <v>43</v>
      </c>
      <c r="F18" s="37" t="s">
        <v>43</v>
      </c>
      <c r="G18" s="34" t="s">
        <v>43</v>
      </c>
      <c r="H18" s="34" t="s">
        <v>43</v>
      </c>
      <c r="I18" s="36">
        <f>I19</f>
        <v>2437</v>
      </c>
      <c r="J18" s="36">
        <f aca="true" t="shared" si="3" ref="J18:S18">J19</f>
        <v>921</v>
      </c>
      <c r="K18" s="36">
        <f t="shared" si="3"/>
        <v>53.6</v>
      </c>
      <c r="L18" s="45">
        <f t="shared" si="3"/>
        <v>38</v>
      </c>
      <c r="M18" s="36">
        <f t="shared" si="3"/>
        <v>7392627.54</v>
      </c>
      <c r="N18" s="36">
        <f t="shared" si="3"/>
        <v>0</v>
      </c>
      <c r="O18" s="36">
        <f t="shared" si="3"/>
        <v>0</v>
      </c>
      <c r="P18" s="36">
        <f t="shared" si="3"/>
        <v>0</v>
      </c>
      <c r="Q18" s="36">
        <f t="shared" si="3"/>
        <v>7392627.54</v>
      </c>
      <c r="R18" s="36">
        <f t="shared" si="3"/>
        <v>7392627.54</v>
      </c>
      <c r="S18" s="36">
        <f t="shared" si="3"/>
        <v>0</v>
      </c>
      <c r="T18" s="34" t="s">
        <v>23</v>
      </c>
      <c r="U18" s="34" t="s">
        <v>23</v>
      </c>
      <c r="V18" s="34" t="s">
        <v>23</v>
      </c>
    </row>
    <row r="19" spans="1:22" s="29" customFormat="1" ht="45">
      <c r="A19" s="52">
        <v>1</v>
      </c>
      <c r="B19" s="59" t="s">
        <v>42</v>
      </c>
      <c r="C19" s="69" t="s">
        <v>24</v>
      </c>
      <c r="D19" s="68" t="s">
        <v>40</v>
      </c>
      <c r="E19" s="52" t="s">
        <v>23</v>
      </c>
      <c r="F19" s="69"/>
      <c r="G19" s="52">
        <v>2</v>
      </c>
      <c r="H19" s="52">
        <v>2</v>
      </c>
      <c r="I19" s="67">
        <v>2437</v>
      </c>
      <c r="J19" s="67">
        <v>921</v>
      </c>
      <c r="K19" s="67">
        <v>53.6</v>
      </c>
      <c r="L19" s="70">
        <v>38</v>
      </c>
      <c r="M19" s="67">
        <f>SUM(N19:Q19)</f>
        <v>7392627.54</v>
      </c>
      <c r="N19" s="67">
        <v>0</v>
      </c>
      <c r="O19" s="67">
        <v>0</v>
      </c>
      <c r="P19" s="67">
        <v>0</v>
      </c>
      <c r="Q19" s="67">
        <f>'Таблица 3 '!C16</f>
        <v>7392627.54</v>
      </c>
      <c r="R19" s="67">
        <f>'Таблица 3 '!C16</f>
        <v>7392627.54</v>
      </c>
      <c r="S19" s="67">
        <v>0</v>
      </c>
      <c r="T19" s="56">
        <f>M19/J19</f>
        <v>8026.74</v>
      </c>
      <c r="U19" s="56">
        <v>8313.84</v>
      </c>
      <c r="V19" s="86" t="s">
        <v>30</v>
      </c>
    </row>
  </sheetData>
  <sheetProtection/>
  <mergeCells count="30">
    <mergeCell ref="A18:B18"/>
    <mergeCell ref="D8:D10"/>
    <mergeCell ref="V7:V10"/>
    <mergeCell ref="M7:S7"/>
    <mergeCell ref="N8:S8"/>
    <mergeCell ref="M8:M9"/>
    <mergeCell ref="F7:F10"/>
    <mergeCell ref="H7:H10"/>
    <mergeCell ref="U7:U9"/>
    <mergeCell ref="L7:L9"/>
    <mergeCell ref="K8:K9"/>
    <mergeCell ref="J8:J9"/>
    <mergeCell ref="A13:B13"/>
    <mergeCell ref="G7:G10"/>
    <mergeCell ref="A16:B16"/>
    <mergeCell ref="A12:B12"/>
    <mergeCell ref="A14:B14"/>
    <mergeCell ref="I7:I9"/>
    <mergeCell ref="J7:K7"/>
    <mergeCell ref="E8:E10"/>
    <mergeCell ref="T7:T9"/>
    <mergeCell ref="A17:B17"/>
    <mergeCell ref="A6:U6"/>
    <mergeCell ref="A4:V4"/>
    <mergeCell ref="Q2:V2"/>
    <mergeCell ref="Q1:V1"/>
    <mergeCell ref="A7:A10"/>
    <mergeCell ref="B7:B10"/>
    <mergeCell ref="C7:C10"/>
    <mergeCell ref="D7:E7"/>
  </mergeCells>
  <printOptions/>
  <pageMargins left="0.31496062992125984" right="0.11811023622047245" top="0.7480314960629921" bottom="0.7480314960629921" header="0.31496062992125984" footer="0.31496062992125984"/>
  <pageSetup firstPageNumber="2" useFirstPageNumber="1" horizontalDpi="600" verticalDpi="600" orientation="landscape" paperSize="9" scale="4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70" zoomScaleNormal="70" zoomScaleSheetLayoutView="70" zoomScalePageLayoutView="0" workbookViewId="0" topLeftCell="A1">
      <selection activeCell="B12" sqref="B12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6" width="10.7109375" style="0" customWidth="1"/>
    <col min="7" max="8" width="11.57421875" style="0" customWidth="1"/>
    <col min="9" max="9" width="10.7109375" style="0" customWidth="1"/>
    <col min="10" max="10" width="10.140625" style="0" customWidth="1"/>
    <col min="11" max="12" width="11.421875" style="0" customWidth="1"/>
    <col min="13" max="13" width="18.00390625" style="0" customWidth="1"/>
    <col min="14" max="14" width="20.8515625" style="0" customWidth="1"/>
  </cols>
  <sheetData>
    <row r="1" spans="1:14" ht="15">
      <c r="A1" s="48"/>
      <c r="B1" s="48"/>
      <c r="C1" s="48"/>
      <c r="D1" s="48"/>
      <c r="E1" s="48"/>
      <c r="F1" s="48"/>
      <c r="G1" s="48"/>
      <c r="H1" s="48"/>
      <c r="I1" s="48"/>
      <c r="J1" s="48"/>
      <c r="K1" s="100"/>
      <c r="L1" s="100"/>
      <c r="M1" s="100"/>
      <c r="N1" s="100"/>
    </row>
    <row r="2" spans="1:14" ht="36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51" customHeight="1">
      <c r="A4" s="102" t="s">
        <v>0</v>
      </c>
      <c r="B4" s="102" t="s">
        <v>58</v>
      </c>
      <c r="C4" s="104" t="s">
        <v>59</v>
      </c>
      <c r="D4" s="104" t="s">
        <v>60</v>
      </c>
      <c r="E4" s="102" t="s">
        <v>61</v>
      </c>
      <c r="F4" s="103"/>
      <c r="G4" s="103"/>
      <c r="H4" s="103"/>
      <c r="I4" s="103"/>
      <c r="J4" s="102" t="s">
        <v>15</v>
      </c>
      <c r="K4" s="103"/>
      <c r="L4" s="103"/>
      <c r="M4" s="103"/>
      <c r="N4" s="103"/>
    </row>
    <row r="5" spans="1:14" ht="55.5" customHeight="1">
      <c r="A5" s="103"/>
      <c r="B5" s="103"/>
      <c r="C5" s="105"/>
      <c r="D5" s="105"/>
      <c r="E5" s="53" t="s">
        <v>62</v>
      </c>
      <c r="F5" s="53" t="s">
        <v>63</v>
      </c>
      <c r="G5" s="53" t="s">
        <v>64</v>
      </c>
      <c r="H5" s="53" t="s">
        <v>65</v>
      </c>
      <c r="I5" s="55" t="s">
        <v>66</v>
      </c>
      <c r="J5" s="53" t="s">
        <v>62</v>
      </c>
      <c r="K5" s="53" t="s">
        <v>63</v>
      </c>
      <c r="L5" s="53" t="s">
        <v>64</v>
      </c>
      <c r="M5" s="53" t="s">
        <v>65</v>
      </c>
      <c r="N5" s="55" t="s">
        <v>66</v>
      </c>
    </row>
    <row r="6" spans="1:14" ht="15">
      <c r="A6" s="103"/>
      <c r="B6" s="103"/>
      <c r="C6" s="52" t="s">
        <v>7</v>
      </c>
      <c r="D6" s="52" t="s">
        <v>21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  <c r="J6" s="52" t="s">
        <v>3</v>
      </c>
      <c r="K6" s="52" t="s">
        <v>3</v>
      </c>
      <c r="L6" s="52" t="s">
        <v>3</v>
      </c>
      <c r="M6" s="52" t="s">
        <v>3</v>
      </c>
      <c r="N6" s="52" t="s">
        <v>3</v>
      </c>
    </row>
    <row r="7" spans="1:14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</row>
    <row r="8" spans="1:14" s="73" customFormat="1" ht="22.5" customHeight="1">
      <c r="A8" s="71"/>
      <c r="B8" s="79" t="s">
        <v>47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s="66" customFormat="1" ht="30.75" customHeight="1">
      <c r="A9" s="52"/>
      <c r="B9" s="58" t="s">
        <v>84</v>
      </c>
      <c r="C9" s="56">
        <f aca="true" t="shared" si="0" ref="C9:N9">SUM(C10:C10)</f>
        <v>2437</v>
      </c>
      <c r="D9" s="51">
        <f t="shared" si="0"/>
        <v>38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1</v>
      </c>
      <c r="I9" s="51">
        <f t="shared" si="0"/>
        <v>1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2785349.79</v>
      </c>
      <c r="N9" s="56">
        <f t="shared" si="0"/>
        <v>2785349.79</v>
      </c>
    </row>
    <row r="10" spans="1:14" s="66" customFormat="1" ht="19.5" customHeight="1">
      <c r="A10" s="52">
        <v>1</v>
      </c>
      <c r="B10" s="49" t="s">
        <v>69</v>
      </c>
      <c r="C10" s="56">
        <f>'Таблица 1'!I14</f>
        <v>2437</v>
      </c>
      <c r="D10" s="51">
        <f>'Таблица 1'!L14</f>
        <v>38</v>
      </c>
      <c r="E10" s="51">
        <v>0</v>
      </c>
      <c r="F10" s="51">
        <v>0</v>
      </c>
      <c r="G10" s="51">
        <v>0</v>
      </c>
      <c r="H10" s="51">
        <v>1</v>
      </c>
      <c r="I10" s="51">
        <f>H10</f>
        <v>1</v>
      </c>
      <c r="J10" s="56">
        <v>0</v>
      </c>
      <c r="K10" s="56">
        <v>0</v>
      </c>
      <c r="L10" s="56">
        <v>0</v>
      </c>
      <c r="M10" s="56">
        <f>'Таблица 1'!M14</f>
        <v>2785349.79</v>
      </c>
      <c r="N10" s="56">
        <f>M10</f>
        <v>2785349.79</v>
      </c>
    </row>
    <row r="11" spans="1:14" s="73" customFormat="1" ht="19.5" customHeight="1">
      <c r="A11" s="74"/>
      <c r="B11" s="78" t="s">
        <v>48</v>
      </c>
      <c r="C11" s="75"/>
      <c r="D11" s="76"/>
      <c r="E11" s="76"/>
      <c r="F11" s="76"/>
      <c r="G11" s="76"/>
      <c r="H11" s="76"/>
      <c r="I11" s="76"/>
      <c r="J11" s="77"/>
      <c r="K11" s="77"/>
      <c r="L11" s="77"/>
      <c r="M11" s="77"/>
      <c r="N11" s="77"/>
    </row>
    <row r="12" spans="1:14" s="66" customFormat="1" ht="33" customHeight="1">
      <c r="A12" s="52"/>
      <c r="B12" s="58" t="s">
        <v>84</v>
      </c>
      <c r="C12" s="56">
        <f>C13</f>
        <v>2437</v>
      </c>
      <c r="D12" s="51">
        <f aca="true" t="shared" si="1" ref="D12:N12">D13</f>
        <v>38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1</v>
      </c>
      <c r="I12" s="51">
        <f t="shared" si="1"/>
        <v>1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7392627.54</v>
      </c>
      <c r="N12" s="56">
        <f t="shared" si="1"/>
        <v>7392627.54</v>
      </c>
    </row>
    <row r="13" spans="1:14" s="66" customFormat="1" ht="19.5" customHeight="1">
      <c r="A13" s="52">
        <v>1</v>
      </c>
      <c r="B13" s="49" t="s">
        <v>69</v>
      </c>
      <c r="C13" s="56">
        <f>'Таблица 1'!I18</f>
        <v>2437</v>
      </c>
      <c r="D13" s="51">
        <f>'Таблица 1'!L18</f>
        <v>38</v>
      </c>
      <c r="E13" s="51">
        <v>0</v>
      </c>
      <c r="F13" s="51">
        <v>0</v>
      </c>
      <c r="G13" s="51">
        <v>0</v>
      </c>
      <c r="H13" s="51">
        <v>1</v>
      </c>
      <c r="I13" s="51">
        <f>H13</f>
        <v>1</v>
      </c>
      <c r="J13" s="56">
        <v>0</v>
      </c>
      <c r="K13" s="56">
        <v>0</v>
      </c>
      <c r="L13" s="56">
        <v>0</v>
      </c>
      <c r="M13" s="56">
        <f>'Таблица 1'!M18</f>
        <v>7392627.54</v>
      </c>
      <c r="N13" s="56">
        <f>M13</f>
        <v>7392627.54</v>
      </c>
    </row>
    <row r="14" spans="1:14" ht="26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ht="26.25" customHeight="1"/>
  </sheetData>
  <sheetProtection/>
  <mergeCells count="8"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L25"/>
  <sheetViews>
    <sheetView view="pageBreakPreview" zoomScale="70" zoomScaleNormal="70" zoomScaleSheetLayoutView="70" zoomScalePageLayoutView="0" workbookViewId="0" topLeftCell="A25">
      <selection activeCell="A2" sqref="A2:S2"/>
    </sheetView>
  </sheetViews>
  <sheetFormatPr defaultColWidth="9.140625" defaultRowHeight="15"/>
  <cols>
    <col min="1" max="1" width="6.8515625" style="7" customWidth="1"/>
    <col min="2" max="2" width="55.00390625" style="13" customWidth="1"/>
    <col min="3" max="3" width="17.140625" style="7" customWidth="1"/>
    <col min="4" max="4" width="17.7109375" style="7" customWidth="1"/>
    <col min="5" max="5" width="17.57421875" style="7" customWidth="1"/>
    <col min="6" max="6" width="16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8.00390625" style="7" customWidth="1"/>
    <col min="11" max="11" width="16.140625" style="7" customWidth="1"/>
    <col min="12" max="12" width="17.7109375" style="7" customWidth="1"/>
    <col min="13" max="13" width="15.28125" style="7" customWidth="1"/>
    <col min="14" max="14" width="17.421875" style="7" customWidth="1"/>
    <col min="15" max="15" width="15.8515625" style="7" customWidth="1"/>
    <col min="16" max="16" width="17.8515625" style="10" customWidth="1"/>
    <col min="17" max="17" width="17.00390625" style="7" customWidth="1"/>
    <col min="18" max="18" width="10.7109375" style="7" customWidth="1"/>
    <col min="19" max="19" width="18.140625" style="17" customWidth="1"/>
    <col min="20" max="20" width="11.140625" style="7" customWidth="1"/>
    <col min="21" max="131" width="9.140625" style="7" customWidth="1"/>
    <col min="132" max="132" width="6.8515625" style="7" customWidth="1"/>
    <col min="133" max="133" width="40.8515625" style="7" customWidth="1"/>
    <col min="134" max="134" width="14.28125" style="7" customWidth="1"/>
    <col min="135" max="135" width="14.00390625" style="7" customWidth="1"/>
    <col min="136" max="136" width="6.57421875" style="7" customWidth="1"/>
    <col min="137" max="137" width="9.00390625" style="7" customWidth="1"/>
    <col min="138" max="138" width="10.00390625" style="7" customWidth="1"/>
    <col min="139" max="139" width="13.421875" style="7" customWidth="1"/>
    <col min="140" max="140" width="10.140625" style="7" customWidth="1"/>
    <col min="141" max="141" width="11.7109375" style="7" customWidth="1"/>
    <col min="142" max="142" width="10.00390625" style="7" customWidth="1"/>
    <col min="143" max="143" width="13.7109375" style="7" customWidth="1"/>
    <col min="144" max="145" width="10.140625" style="7" customWidth="1"/>
    <col min="146" max="146" width="16.57421875" style="7" customWidth="1"/>
    <col min="147" max="147" width="17.00390625" style="7" customWidth="1"/>
    <col min="148" max="149" width="16.421875" style="7" customWidth="1"/>
    <col min="150" max="16384" width="9.140625" style="7" customWidth="1"/>
  </cols>
  <sheetData>
    <row r="1" spans="1:19" ht="15">
      <c r="A1" s="5"/>
      <c r="B1" s="1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5"/>
      <c r="R1" s="5"/>
      <c r="S1" s="15"/>
    </row>
    <row r="2" spans="1:19" ht="18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8.5" customHeight="1">
      <c r="A3" s="5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5"/>
      <c r="S3" s="15"/>
    </row>
    <row r="4" spans="1:20" ht="33.75" customHeight="1">
      <c r="A4" s="109" t="s">
        <v>0</v>
      </c>
      <c r="B4" s="118" t="s">
        <v>1</v>
      </c>
      <c r="C4" s="109" t="s">
        <v>4</v>
      </c>
      <c r="D4" s="109" t="s">
        <v>2</v>
      </c>
      <c r="E4" s="109"/>
      <c r="F4" s="109"/>
      <c r="G4" s="109"/>
      <c r="H4" s="109"/>
      <c r="I4" s="109"/>
      <c r="J4" s="116"/>
      <c r="K4" s="116"/>
      <c r="L4" s="116"/>
      <c r="M4" s="116"/>
      <c r="N4" s="116"/>
      <c r="O4" s="116"/>
      <c r="P4" s="109" t="s">
        <v>5</v>
      </c>
      <c r="Q4" s="116"/>
      <c r="R4" s="116"/>
      <c r="S4" s="116"/>
      <c r="T4" s="106" t="s">
        <v>41</v>
      </c>
    </row>
    <row r="5" spans="1:20" ht="29.25" customHeight="1">
      <c r="A5" s="109"/>
      <c r="B5" s="119"/>
      <c r="C5" s="109"/>
      <c r="D5" s="118" t="s">
        <v>25</v>
      </c>
      <c r="E5" s="109" t="s">
        <v>17</v>
      </c>
      <c r="F5" s="109"/>
      <c r="G5" s="109"/>
      <c r="H5" s="109"/>
      <c r="I5" s="109"/>
      <c r="J5" s="109" t="s">
        <v>31</v>
      </c>
      <c r="K5" s="109"/>
      <c r="L5" s="109" t="s">
        <v>26</v>
      </c>
      <c r="M5" s="109" t="s">
        <v>32</v>
      </c>
      <c r="N5" s="109" t="s">
        <v>33</v>
      </c>
      <c r="O5" s="109" t="s">
        <v>34</v>
      </c>
      <c r="P5" s="110" t="s">
        <v>71</v>
      </c>
      <c r="Q5" s="122" t="s">
        <v>72</v>
      </c>
      <c r="R5" s="122" t="s">
        <v>74</v>
      </c>
      <c r="S5" s="124" t="s">
        <v>73</v>
      </c>
      <c r="T5" s="107"/>
    </row>
    <row r="6" spans="1:20" ht="274.5" customHeight="1">
      <c r="A6" s="116"/>
      <c r="B6" s="119"/>
      <c r="C6" s="116"/>
      <c r="D6" s="120"/>
      <c r="E6" s="35" t="s">
        <v>27</v>
      </c>
      <c r="F6" s="35" t="s">
        <v>28</v>
      </c>
      <c r="G6" s="35" t="s">
        <v>44</v>
      </c>
      <c r="H6" s="35" t="s">
        <v>45</v>
      </c>
      <c r="I6" s="35" t="s">
        <v>46</v>
      </c>
      <c r="J6" s="109"/>
      <c r="K6" s="109"/>
      <c r="L6" s="109"/>
      <c r="M6" s="109"/>
      <c r="N6" s="109"/>
      <c r="O6" s="109"/>
      <c r="P6" s="111"/>
      <c r="Q6" s="123"/>
      <c r="R6" s="123"/>
      <c r="S6" s="125"/>
      <c r="T6" s="108"/>
    </row>
    <row r="7" spans="1:20" ht="19.5" customHeight="1">
      <c r="A7" s="117"/>
      <c r="B7" s="120"/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6</v>
      </c>
      <c r="K7" s="11" t="s">
        <v>3</v>
      </c>
      <c r="L7" s="11" t="s">
        <v>3</v>
      </c>
      <c r="M7" s="11" t="s">
        <v>7</v>
      </c>
      <c r="N7" s="11" t="s">
        <v>7</v>
      </c>
      <c r="O7" s="11" t="s">
        <v>8</v>
      </c>
      <c r="P7" s="9" t="s">
        <v>3</v>
      </c>
      <c r="Q7" s="11" t="s">
        <v>3</v>
      </c>
      <c r="R7" s="11" t="s">
        <v>3</v>
      </c>
      <c r="S7" s="16" t="s">
        <v>3</v>
      </c>
      <c r="T7" s="2" t="s">
        <v>3</v>
      </c>
    </row>
    <row r="8" spans="1:20" ht="18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82" customFormat="1" ht="26.25" customHeight="1">
      <c r="A9" s="113" t="s">
        <v>47</v>
      </c>
      <c r="B9" s="114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</row>
    <row r="10" spans="1:20" s="83" customFormat="1" ht="22.5" customHeight="1">
      <c r="A10" s="90" t="s">
        <v>79</v>
      </c>
      <c r="B10" s="90"/>
      <c r="C10" s="39">
        <f>C11</f>
        <v>2785349.79</v>
      </c>
      <c r="D10" s="39">
        <f>D11</f>
        <v>2674837.02</v>
      </c>
      <c r="E10" s="39">
        <v>533125.2</v>
      </c>
      <c r="F10" s="39">
        <f aca="true" t="shared" si="0" ref="F10:T10">F11</f>
        <v>1679940.84</v>
      </c>
      <c r="G10" s="39">
        <f t="shared" si="0"/>
        <v>0</v>
      </c>
      <c r="H10" s="39">
        <f t="shared" si="0"/>
        <v>461770.98</v>
      </c>
      <c r="I10" s="39">
        <f t="shared" si="0"/>
        <v>0</v>
      </c>
      <c r="J10" s="40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v>110512.77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</row>
    <row r="11" spans="1:20" s="83" customFormat="1" ht="22.5" customHeight="1">
      <c r="A11" s="90" t="s">
        <v>68</v>
      </c>
      <c r="B11" s="112"/>
      <c r="C11" s="39">
        <f>C12</f>
        <v>2785349.79</v>
      </c>
      <c r="D11" s="39">
        <f>D12</f>
        <v>2674837.02</v>
      </c>
      <c r="E11" s="39">
        <v>533125.2</v>
      </c>
      <c r="F11" s="39">
        <f>F12</f>
        <v>1679940.84</v>
      </c>
      <c r="G11" s="39">
        <f>G12</f>
        <v>0</v>
      </c>
      <c r="H11" s="39">
        <f>H12</f>
        <v>461770.98</v>
      </c>
      <c r="I11" s="39">
        <f>I12</f>
        <v>0</v>
      </c>
      <c r="J11" s="40">
        <f>J12</f>
        <v>0</v>
      </c>
      <c r="K11" s="39">
        <f>K12</f>
        <v>0</v>
      </c>
      <c r="L11" s="39">
        <f>L12</f>
        <v>0</v>
      </c>
      <c r="M11" s="39">
        <f>M12</f>
        <v>0</v>
      </c>
      <c r="N11" s="39">
        <f>N12</f>
        <v>0</v>
      </c>
      <c r="O11" s="39">
        <f>O12</f>
        <v>0</v>
      </c>
      <c r="P11" s="39">
        <v>110512.77</v>
      </c>
      <c r="Q11" s="39">
        <f>Q12</f>
        <v>0</v>
      </c>
      <c r="R11" s="39">
        <f>R12</f>
        <v>0</v>
      </c>
      <c r="S11" s="39">
        <f>S12</f>
        <v>0</v>
      </c>
      <c r="T11" s="39">
        <f>T12</f>
        <v>0</v>
      </c>
    </row>
    <row r="12" spans="1:20" s="83" customFormat="1" ht="22.5" customHeight="1">
      <c r="A12" s="52">
        <v>1</v>
      </c>
      <c r="B12" s="59" t="s">
        <v>49</v>
      </c>
      <c r="C12" s="50">
        <f>D12+K12+L12+M12+N12+O12+P12+Q12+R12+S12+T12</f>
        <v>2785349.79</v>
      </c>
      <c r="D12" s="50">
        <f>SUM(E12:I12)</f>
        <v>2674837.02</v>
      </c>
      <c r="E12" s="39">
        <v>533125.2</v>
      </c>
      <c r="F12" s="50">
        <v>1679940.84</v>
      </c>
      <c r="G12" s="50">
        <v>0</v>
      </c>
      <c r="H12" s="50">
        <v>461770.98</v>
      </c>
      <c r="I12" s="50">
        <v>0</v>
      </c>
      <c r="J12" s="51">
        <v>0</v>
      </c>
      <c r="K12" s="50">
        <v>0</v>
      </c>
      <c r="L12" s="50"/>
      <c r="M12" s="50"/>
      <c r="N12" s="50"/>
      <c r="O12" s="50">
        <v>0</v>
      </c>
      <c r="P12" s="56">
        <v>110512.77</v>
      </c>
      <c r="Q12" s="56">
        <v>0</v>
      </c>
      <c r="R12" s="56">
        <v>0</v>
      </c>
      <c r="S12" s="38">
        <v>0</v>
      </c>
      <c r="T12" s="50">
        <v>0</v>
      </c>
    </row>
    <row r="13" spans="1:20" s="82" customFormat="1" ht="26.25" customHeight="1">
      <c r="A13" s="113" t="s">
        <v>48</v>
      </c>
      <c r="B13" s="114"/>
      <c r="C13" s="80"/>
      <c r="D13" s="80"/>
      <c r="E13" s="80"/>
      <c r="F13" s="80"/>
      <c r="G13" s="80"/>
      <c r="H13" s="80"/>
      <c r="I13" s="80"/>
      <c r="J13" s="87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1:20" s="83" customFormat="1" ht="22.5" customHeight="1">
      <c r="A14" s="90" t="s">
        <v>80</v>
      </c>
      <c r="B14" s="90"/>
      <c r="C14" s="39">
        <f>C15</f>
        <v>7392627.54</v>
      </c>
      <c r="D14" s="39">
        <f aca="true" t="shared" si="1" ref="D14:T14">D15</f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40">
        <f t="shared" si="1"/>
        <v>0</v>
      </c>
      <c r="K14" s="39">
        <f t="shared" si="1"/>
        <v>0</v>
      </c>
      <c r="L14" s="39">
        <f t="shared" si="1"/>
        <v>3827114.19</v>
      </c>
      <c r="M14" s="39">
        <f t="shared" si="1"/>
        <v>0</v>
      </c>
      <c r="N14" s="39">
        <f t="shared" si="1"/>
        <v>3565513.35</v>
      </c>
      <c r="O14" s="39">
        <f t="shared" si="1"/>
        <v>0</v>
      </c>
      <c r="P14" s="39"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9">
        <f t="shared" si="1"/>
        <v>0</v>
      </c>
    </row>
    <row r="15" spans="1:20" s="83" customFormat="1" ht="22.5" customHeight="1">
      <c r="A15" s="90" t="s">
        <v>68</v>
      </c>
      <c r="B15" s="112"/>
      <c r="C15" s="39">
        <f>C16</f>
        <v>7392627.54</v>
      </c>
      <c r="D15" s="39">
        <f aca="true" t="shared" si="2" ref="D15:T15">D16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40">
        <f t="shared" si="2"/>
        <v>0</v>
      </c>
      <c r="K15" s="39">
        <f t="shared" si="2"/>
        <v>0</v>
      </c>
      <c r="L15" s="39">
        <f t="shared" si="2"/>
        <v>3827114.19</v>
      </c>
      <c r="M15" s="39">
        <f t="shared" si="2"/>
        <v>0</v>
      </c>
      <c r="N15" s="39">
        <f t="shared" si="2"/>
        <v>3565513.35</v>
      </c>
      <c r="O15" s="39">
        <f t="shared" si="2"/>
        <v>0</v>
      </c>
      <c r="P15" s="39"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</row>
    <row r="16" spans="1:20" s="83" customFormat="1" ht="22.5" customHeight="1">
      <c r="A16" s="52">
        <v>1</v>
      </c>
      <c r="B16" s="59" t="s">
        <v>42</v>
      </c>
      <c r="C16" s="50">
        <f>D16+K16+L16+M16+N16+O16+P16+Q16+R16+S16+T16</f>
        <v>7392627.54</v>
      </c>
      <c r="D16" s="50">
        <f>SUM(E16:I16)</f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  <c r="K16" s="50">
        <v>0</v>
      </c>
      <c r="L16" s="50">
        <v>3827114.19</v>
      </c>
      <c r="M16" s="50">
        <v>0</v>
      </c>
      <c r="N16" s="50">
        <v>3565513.35</v>
      </c>
      <c r="O16" s="50">
        <v>0</v>
      </c>
      <c r="P16" s="56">
        <v>0</v>
      </c>
      <c r="Q16" s="56">
        <v>0</v>
      </c>
      <c r="R16" s="56">
        <v>0</v>
      </c>
      <c r="S16" s="38">
        <v>0</v>
      </c>
      <c r="T16" s="50">
        <v>0</v>
      </c>
    </row>
    <row r="17" spans="16:19" s="13" customFormat="1" ht="15">
      <c r="P17" s="10"/>
      <c r="S17" s="17"/>
    </row>
    <row r="18" spans="1:220" ht="15">
      <c r="A18" s="54"/>
      <c r="B18" s="57" t="s">
        <v>53</v>
      </c>
      <c r="C18" s="54"/>
      <c r="D18" s="54"/>
      <c r="E18" s="54"/>
      <c r="F18" s="54"/>
      <c r="G18" s="54"/>
      <c r="H18" s="54"/>
      <c r="I18" s="54"/>
      <c r="J18" s="54"/>
      <c r="K18" s="54"/>
      <c r="L18" s="47"/>
      <c r="M18" s="54"/>
      <c r="N18" s="54"/>
      <c r="O18" s="54"/>
      <c r="P18" s="54"/>
      <c r="Q18" s="54"/>
      <c r="R18" s="54"/>
      <c r="S18" s="54"/>
      <c r="T18" s="54"/>
      <c r="U18" s="47"/>
      <c r="V18" s="4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ht="15">
      <c r="A19" s="54"/>
      <c r="B19" s="121" t="s">
        <v>54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57"/>
      <c r="U19" s="47"/>
      <c r="V19" s="4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ht="15">
      <c r="A20" s="54"/>
      <c r="B20" s="121" t="s">
        <v>55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57"/>
      <c r="U20" s="47"/>
      <c r="V20" s="4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20" ht="15">
      <c r="A21" s="54"/>
      <c r="B21" s="121" t="s">
        <v>56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5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</row>
    <row r="22" spans="1:220" ht="15">
      <c r="A22" s="54"/>
      <c r="B22" s="121" t="s">
        <v>57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5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</row>
    <row r="23" spans="1:18" s="63" customFormat="1" ht="15">
      <c r="A23" s="60"/>
      <c r="B23" s="61"/>
      <c r="C23" s="60"/>
      <c r="D23" s="60"/>
      <c r="E23" s="60"/>
      <c r="F23" s="60"/>
      <c r="G23" s="62"/>
      <c r="H23" s="62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84" customFormat="1" ht="21" customHeight="1">
      <c r="A24" s="60"/>
      <c r="B24" s="61"/>
      <c r="C24" s="60"/>
      <c r="D24" s="60"/>
      <c r="E24" s="60"/>
      <c r="F24" s="60"/>
      <c r="G24" s="64"/>
      <c r="H24" s="64"/>
      <c r="I24" s="65"/>
      <c r="J24" s="65"/>
      <c r="K24" s="65"/>
      <c r="L24" s="60"/>
      <c r="M24" s="60"/>
      <c r="N24" s="60"/>
      <c r="O24" s="60"/>
      <c r="P24" s="60"/>
      <c r="Q24" s="60"/>
      <c r="R24" s="60"/>
    </row>
    <row r="25" spans="1:18" s="84" customFormat="1" ht="21.75" customHeight="1">
      <c r="A25" s="60"/>
      <c r="B25" s="61"/>
      <c r="C25" s="60"/>
      <c r="D25" s="60"/>
      <c r="E25" s="60"/>
      <c r="F25" s="60"/>
      <c r="G25" s="62"/>
      <c r="H25" s="62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="17" customFormat="1" ht="15"/>
  </sheetData>
  <sheetProtection/>
  <mergeCells count="28">
    <mergeCell ref="A9:B9"/>
    <mergeCell ref="B19:S19"/>
    <mergeCell ref="B20:S20"/>
    <mergeCell ref="B21:S21"/>
    <mergeCell ref="B22:S22"/>
    <mergeCell ref="Q5:Q6"/>
    <mergeCell ref="R5:R6"/>
    <mergeCell ref="S5:S6"/>
    <mergeCell ref="A2:S2"/>
    <mergeCell ref="A4:A7"/>
    <mergeCell ref="B4:B7"/>
    <mergeCell ref="C4:C6"/>
    <mergeCell ref="D4:O4"/>
    <mergeCell ref="P4:S4"/>
    <mergeCell ref="D5:D6"/>
    <mergeCell ref="E5:I5"/>
    <mergeCell ref="J5:K6"/>
    <mergeCell ref="L5:L6"/>
    <mergeCell ref="T4:T6"/>
    <mergeCell ref="M5:M6"/>
    <mergeCell ref="N5:N6"/>
    <mergeCell ref="O5:O6"/>
    <mergeCell ref="P5:P6"/>
    <mergeCell ref="A15:B15"/>
    <mergeCell ref="A11:B11"/>
    <mergeCell ref="A10:B10"/>
    <mergeCell ref="A14:B14"/>
    <mergeCell ref="A13:B13"/>
  </mergeCells>
  <printOptions/>
  <pageMargins left="0.5118110236220472" right="0.11811023622047245" top="0.7480314960629921" bottom="0.7480314960629921" header="0.31496062992125984" footer="0.31496062992125984"/>
  <pageSetup firstPageNumber="26" useFirstPageNumber="1" horizontalDpi="600" verticalDpi="600" orientation="landscape" paperSize="9" scale="4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Алексеевна</cp:lastModifiedBy>
  <cp:lastPrinted>2023-11-10T02:34:45Z</cp:lastPrinted>
  <dcterms:created xsi:type="dcterms:W3CDTF">2019-01-09T06:44:55Z</dcterms:created>
  <dcterms:modified xsi:type="dcterms:W3CDTF">2023-11-13T04:23:02Z</dcterms:modified>
  <cp:category/>
  <cp:version/>
  <cp:contentType/>
  <cp:contentStatus/>
</cp:coreProperties>
</file>