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<sst xmlns="http://schemas.openxmlformats.org/spreadsheetml/2006/main" count="123" uniqueCount="122">
  <si>
    <t>% испол.</t>
  </si>
  <si>
    <t>Приложение № 2</t>
  </si>
  <si>
    <t>Расходы бюджета района</t>
  </si>
  <si>
    <t>Раздел 01 "Общегосударственные вопросы"</t>
  </si>
  <si>
    <t>Функционирование Главы МР</t>
  </si>
  <si>
    <t>Субвенции на охрану труда</t>
  </si>
  <si>
    <t>Обеспечение деятельности финансовых органов</t>
  </si>
  <si>
    <t>Раздел 03 "Национальная безопасность"</t>
  </si>
  <si>
    <t>Итого по раз.03 Национальная безопасность</t>
  </si>
  <si>
    <t>Раздел 04 "Национальная экономика"</t>
  </si>
  <si>
    <t>Итого по разделу 04 Национальная экономика</t>
  </si>
  <si>
    <t>Раздел 05 "Жилищно-коммунальное хозяйство"</t>
  </si>
  <si>
    <t>Итого по разделу 05 ЖКХ</t>
  </si>
  <si>
    <t>Раздел 07 "Образование"</t>
  </si>
  <si>
    <t>Дошкольное образование</t>
  </si>
  <si>
    <t>Итого по разделу 07 "Образование"</t>
  </si>
  <si>
    <t>Раздел 08 "Культура"</t>
  </si>
  <si>
    <t>Обеспечение деятельности клубов</t>
  </si>
  <si>
    <t>Итого по разделу 08 Культура</t>
  </si>
  <si>
    <t>Раздел 10 "Социальная политика"</t>
  </si>
  <si>
    <t>Пенсионное обеспечение</t>
  </si>
  <si>
    <t>Пособия по социальной помощи населению</t>
  </si>
  <si>
    <t>Итого по разделу 10 "Социальное обеспечение"</t>
  </si>
  <si>
    <t>Раздел 11 "ФК и спорт"</t>
  </si>
  <si>
    <t>Итого по разделу 11 "ФК и Спорт"</t>
  </si>
  <si>
    <t>ВСЕГО РАСХОДОВ</t>
  </si>
  <si>
    <t>Всего доходов</t>
  </si>
  <si>
    <t>Профицит +; дефицит-</t>
  </si>
  <si>
    <t>Контрольный орган</t>
  </si>
  <si>
    <t>Субвенции на административные комиссии</t>
  </si>
  <si>
    <t>Реализация государственных функций, связанных с общегосударственным управлением</t>
  </si>
  <si>
    <t>Функционирование законодательного органа власти</t>
  </si>
  <si>
    <t>Орган исполнительной власти администрации</t>
  </si>
  <si>
    <t>Обеспечение деятельности ЕДДС</t>
  </si>
  <si>
    <t>Обеспечение деятельности библиотек</t>
  </si>
  <si>
    <t>Муниципальная программа Развитие физкультуры и спорта в муниципальном районе</t>
  </si>
  <si>
    <t>Резервный фонд</t>
  </si>
  <si>
    <t>Уточненный план  (тыс. руб.)</t>
  </si>
  <si>
    <t>Фактическое исполнение    (тыс. руб.)</t>
  </si>
  <si>
    <t xml:space="preserve"> к постановлению администрации</t>
  </si>
  <si>
    <t>Единая субвенция в сфере гос.управления</t>
  </si>
  <si>
    <t>Группа хозяйственного обслуживания</t>
  </si>
  <si>
    <t>Общее образование</t>
  </si>
  <si>
    <t>Дополнительное образование</t>
  </si>
  <si>
    <t>Обеспечение бесплатным питанием детей из малоимущих семей, обучающихся в муниципальных общеобразовательных учреждениях</t>
  </si>
  <si>
    <t xml:space="preserve">Руководство и управление </t>
  </si>
  <si>
    <t>Организация и обеспечение отдыха и оздоровления детей в каникулярное время</t>
  </si>
  <si>
    <t>Осуществление государственного полномочия в сфере образования</t>
  </si>
  <si>
    <t>Осуществление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</si>
  <si>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Муниципальная программа "Профилактика безнадзорности и правонарушений несовершенолетних в муниципальном районе </t>
  </si>
  <si>
    <t>Муниципальная программа " Молодежная политика"</t>
  </si>
  <si>
    <t>Обеспечение составления списков присяжных заседателей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</si>
  <si>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муниципального района "Могочинский район"</t>
  </si>
  <si>
    <t xml:space="preserve">Муниципальноая программа "Профилактика правонарушений в муниципальном районе "Могочинский район" </t>
  </si>
  <si>
    <t>Поддержка дорожного хозяйства</t>
  </si>
  <si>
    <t>Раздел 06 "Охрана окружающей среды"</t>
  </si>
  <si>
    <t>Итого по разделу 06 Охрана окружающей среды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</si>
  <si>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</si>
  <si>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</si>
  <si>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Крайонего севера и приравненных к ним местностях.</t>
  </si>
  <si>
    <t>Обеспечение жильем детей-сирот</t>
  </si>
  <si>
    <t>Осуществление гос.полномочий в области соц.защиты</t>
  </si>
  <si>
    <t>Компенсация части родительской платы в д/садах</t>
  </si>
  <si>
    <t>Выплата на содержание детей,с ограниченными возможностями</t>
  </si>
  <si>
    <t>Содержание детей, достигшим 18 летнего возраста, но продолжающим обучение по очной форме обучения</t>
  </si>
  <si>
    <t>Содержание ребенка в семье опекуна, приемной семье, вознаграждение приемным родителям</t>
  </si>
  <si>
    <t>Содержание детей, находящихся на патронате</t>
  </si>
  <si>
    <t>Организация мероприятий при осуществлении деятельности по обращению с животными без владельцев</t>
  </si>
  <si>
    <t>Учебно-методкабинет</t>
  </si>
  <si>
    <t>Муниципальная программа  "Развитие исторических поселений муниципального района "Могочинский район"</t>
  </si>
  <si>
    <t>Муниципальная программа  "Развитие туризма на территории муниципального района "Могочинский район"</t>
  </si>
  <si>
    <t>Реализация мероприятий по комплексному развитию сельских территорий</t>
  </si>
  <si>
    <t>Осуществление гос.полномочия по организации соц.поддержки отдельных категорий граждан путем обеспечения льготного проезда</t>
  </si>
  <si>
    <t>Муниципальная программа "Управление и распоряжение муниципальной собственностью муниципального района "Могочинский район"</t>
  </si>
  <si>
    <t>Муниципальная программа Укрепление общественного здоровьямуниципального района "Могочинский район"</t>
  </si>
  <si>
    <t>Муниципальная программа Улучшение условий охраны труда в муниципальном районе "Могочинский район"</t>
  </si>
  <si>
    <t>Муниципальная программа  "Энергосбережение и повышение энергитической эффективности в муниципальном районе "Могочинский район"</t>
  </si>
  <si>
    <t>Муниципальная программа "Модернизация объектов жилищно-коммунального хозяйства  сельских территорий муниципального района "Могочинский район"</t>
  </si>
  <si>
    <t>Муниципальная программа Охрана окружающей среды муниципального района "Могочинский район"</t>
  </si>
  <si>
    <t>Муниципальная программа Развитие кадровой политики в муниципальном районе "Могочинский район"</t>
  </si>
  <si>
    <t>Итого по разделу 01 общегосударственные вопросы</t>
  </si>
  <si>
    <t>Средства, иным образом зарезервированные в составе утвержденных бюджетных асигнований</t>
  </si>
  <si>
    <t>Муниципальная программа "Укрепление материально-технической базы администрации муниципального района "Могочинский район"</t>
  </si>
  <si>
    <t>Муниципальная программа "Повышение безопасности дорожного движения на территории муниципального района "Могочинский район"</t>
  </si>
  <si>
    <t>Осуществление государственного полномочия по организации социальной поддержки отдельных категорий граждан</t>
  </si>
  <si>
    <t>Реализация программ формирование современной городской среды</t>
  </si>
  <si>
    <t>Дополнительная мера социальной поддержки отдельной категории граждан Российской Федерации в виде невзимания платы за присмотр и уход за их детьми, осваивающимими образовательные программы в муниципальных дошкольных образовательных организациях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</si>
  <si>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счет средств резервного фонда Правительства Российской Федерации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</si>
  <si>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</t>
  </si>
  <si>
    <t>Мероприятия по отрасли культура</t>
  </si>
  <si>
    <t>Раздел 12 "Средства массовой информации"</t>
  </si>
  <si>
    <t>Услуги по подготовке и размещению в печатных средствах массовой информации материалов по информированию населения о деятельности органов муниципальной власти</t>
  </si>
  <si>
    <t>Итого по разделу 12"Средства массовой информации"</t>
  </si>
  <si>
    <t>Мероприятия по ликвидации последствий ЧС</t>
  </si>
  <si>
    <t>Учреждение физической культуры и спорта</t>
  </si>
  <si>
    <t>Мероприятия в рамках ИМТ выделенных бюджету муниципального района "Могочинский район" в целях поощрения за повышение эффективности расходов и наращивание налогооблагаемой базы</t>
  </si>
  <si>
    <t>Разработка проектно-сметной документации для капитального ремонта образовательных организаций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</si>
  <si>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</si>
  <si>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Могочинского муниципального округа</t>
  </si>
  <si>
    <t>Отчет об исполнении бюджета Могочинского</t>
  </si>
  <si>
    <t xml:space="preserve">     муниципального округа по расходам за 1 квартал  2024 года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</si>
  <si>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</si>
  <si>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Раздел 02 "Национальная оборона"</t>
  </si>
  <si>
    <t>Итого по раз.03 Национальная оборона</t>
  </si>
  <si>
    <t>Осуществление первичного воинского учета органов местного самоуправления поселений, муниципальных и городских округов</t>
  </si>
  <si>
    <t>Стимулирующие выплаты должностным лицам, принимающим непосредственное участие в мероприятиях по выполнению доведенного до администрации задания по отбору граждан для прохождения военной службы по контракту</t>
  </si>
  <si>
    <t xml:space="preserve"> </t>
  </si>
  <si>
    <t>Мероприятия в области пожарной безопасности</t>
  </si>
  <si>
    <t>Муниципальная программа "Развитие малого и среднего предпринимательства в муниципальном районе "Могочинский район"</t>
  </si>
  <si>
    <t>Мероприятия в области жилищного хозяйства</t>
  </si>
  <si>
    <t>Мероприятия в области коммунального хозяйства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</si>
  <si>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</si>
  <si>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</si>
  <si>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</si>
  <si>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Мероприятия в области охраны окружающей среды</t>
  </si>
  <si>
    <t>Создание виртуальных концертных залов (ДШИ)</t>
  </si>
  <si>
    <t>Муниципальная программа  "Привлечение молодых специалистов для работы в учреждениях социальной сферы"</t>
  </si>
  <si>
    <t>Реализация мероприятий по обеспечению жильём молодых семей</t>
  </si>
  <si>
    <t>Реализация мероприятий плана социального развития центров экономического роста Забайкальского края (возведение универсальных спортивных площадок)</t>
  </si>
  <si>
    <t>расходы в социальной сфере, тыс.руб.</t>
  </si>
  <si>
    <t>в общем объеме расходов, %</t>
  </si>
  <si>
    <t>№ 549 от 10 апреля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</si>
</sst>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000000"/>
    <numFmt numFmtId="187" formatCode="0.0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80" fontId="6" fillId="33" borderId="11" xfId="0" applyNumberFormat="1" applyFont="1" applyFill="1" applyBorder="1" applyAlignment="1">
      <alignment/>
    </xf>
    <xf numFmtId="180" fontId="2" fillId="0" borderId="11" xfId="0" applyNumberFormat="1" applyFont="1" applyBorder="1" applyAlignment="1">
      <alignment/>
    </xf>
    <xf numFmtId="0" fontId="5" fillId="34" borderId="11" xfId="0" applyFont="1" applyFill="1" applyBorder="1" applyAlignment="1">
      <alignment/>
    </xf>
    <xf numFmtId="180" fontId="5" fillId="34" borderId="11" xfId="0" applyNumberFormat="1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 quotePrefix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194" fontId="0" fillId="0" borderId="11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="150" zoomScaleNormal="150" zoomScalePageLayoutView="0" workbookViewId="0" topLeftCell="A1">
      <selection activeCell="D5" sqref="D5"/>
    </sheetView>
  </sheetViews>
  <sheetFormatPr defaultColWidth="9.00390625" defaultRowHeight="12.75"/>
  <cols>
    <col min="1" max="1" width="52.75390625" style="0" customWidth="1"/>
    <col min="2" max="2" width="15.625" style="0" customWidth="1"/>
    <col min="3" max="3" width="15.00390625" style="0" customWidth="1"/>
    <col min="4" max="4" width="14.75390625" style="0" customWidth="1"/>
  </cols>
  <sheetData>
    <row r="1" spans="1:4" ht="12.75">
      <c r="A1" s="1"/>
      <c r="B1" s="1"/>
      <c r="C1" s="2"/>
      <c r="D1" s="2" t="s">
        <v>1</v>
      </c>
    </row>
    <row r="2" spans="1:4" ht="12.75">
      <c r="A2" s="1"/>
      <c r="B2" s="31" t="s">
        <v>39</v>
      </c>
      <c r="C2" s="31"/>
      <c r="D2" s="31"/>
    </row>
    <row r="3" spans="1:4" ht="12.75">
      <c r="A3" s="1"/>
      <c r="B3" s="31" t="s">
        <v>98</v>
      </c>
      <c r="C3" s="31"/>
      <c r="D3" s="31"/>
    </row>
    <row r="4" spans="1:4" s="24" customFormat="1" ht="12.75">
      <c r="A4" s="23"/>
      <c r="B4" s="1"/>
      <c r="C4" s="2"/>
      <c r="D4" s="2" t="s">
        <v>121</v>
      </c>
    </row>
    <row r="5" spans="1:4" ht="20.25" customHeight="1">
      <c r="A5" s="1"/>
      <c r="B5" s="1"/>
      <c r="C5" s="2"/>
      <c r="D5" s="2"/>
    </row>
    <row r="6" spans="1:4" ht="18.75">
      <c r="A6" s="32" t="s">
        <v>99</v>
      </c>
      <c r="B6" s="32"/>
      <c r="C6" s="32"/>
      <c r="D6" s="32"/>
    </row>
    <row r="7" spans="1:4" ht="18.75">
      <c r="A7" s="3" t="s">
        <v>100</v>
      </c>
      <c r="B7" s="3"/>
      <c r="C7" s="3"/>
      <c r="D7" s="3"/>
    </row>
    <row r="8" spans="1:4" ht="12.75">
      <c r="A8" s="33" t="s">
        <v>2</v>
      </c>
      <c r="B8" s="36" t="s">
        <v>37</v>
      </c>
      <c r="C8" s="36" t="s">
        <v>38</v>
      </c>
      <c r="D8" s="33" t="s">
        <v>0</v>
      </c>
    </row>
    <row r="9" spans="1:4" ht="12.75">
      <c r="A9" s="34"/>
      <c r="B9" s="37"/>
      <c r="C9" s="37"/>
      <c r="D9" s="34"/>
    </row>
    <row r="10" spans="1:4" ht="12.75">
      <c r="A10" s="35"/>
      <c r="B10" s="38"/>
      <c r="C10" s="38"/>
      <c r="D10" s="35"/>
    </row>
    <row r="11" spans="1:4" ht="18.75">
      <c r="A11" s="29" t="s">
        <v>3</v>
      </c>
      <c r="B11" s="30"/>
      <c r="C11" s="30"/>
      <c r="D11" s="30"/>
    </row>
    <row r="12" spans="1:4" ht="12.75">
      <c r="A12" s="8" t="s">
        <v>4</v>
      </c>
      <c r="B12" s="16">
        <v>2242.9</v>
      </c>
      <c r="C12" s="16">
        <v>578.1</v>
      </c>
      <c r="D12" s="10">
        <f aca="true" t="shared" si="0" ref="D12:D82">C12/B12</f>
        <v>0.25774666726113515</v>
      </c>
    </row>
    <row r="13" spans="1:4" ht="12.75">
      <c r="A13" s="8" t="s">
        <v>31</v>
      </c>
      <c r="B13" s="16">
        <v>2106.5</v>
      </c>
      <c r="C13" s="16">
        <v>554.8</v>
      </c>
      <c r="D13" s="10">
        <f t="shared" si="0"/>
        <v>0.2633752670306195</v>
      </c>
    </row>
    <row r="14" spans="1:4" ht="12.75">
      <c r="A14" s="8" t="s">
        <v>32</v>
      </c>
      <c r="B14" s="16">
        <v>74474.6</v>
      </c>
      <c r="C14" s="16">
        <v>14317.4</v>
      </c>
      <c r="D14" s="10">
        <f t="shared" si="0"/>
        <v>0.19224540984443017</v>
      </c>
    </row>
    <row r="15" spans="1:4" ht="12.75">
      <c r="A15" s="8" t="s">
        <v>5</v>
      </c>
      <c r="B15" s="16">
        <v>912.2</v>
      </c>
      <c r="C15" s="16">
        <v>163.7</v>
      </c>
      <c r="D15" s="10">
        <f t="shared" si="0"/>
        <v>0.17945625959219466</v>
      </c>
    </row>
    <row r="16" spans="1:4" ht="12.75">
      <c r="A16" s="8" t="s">
        <v>29</v>
      </c>
      <c r="B16" s="16">
        <v>2.9</v>
      </c>
      <c r="C16" s="16">
        <v>0</v>
      </c>
      <c r="D16" s="10">
        <f t="shared" si="0"/>
        <v>0</v>
      </c>
    </row>
    <row r="17" spans="1:4" ht="12.75">
      <c r="A17" s="8" t="s">
        <v>40</v>
      </c>
      <c r="B17" s="16">
        <v>810.8</v>
      </c>
      <c r="C17" s="16">
        <v>197.1</v>
      </c>
      <c r="D17" s="10">
        <f t="shared" si="0"/>
        <v>0.24309324124321657</v>
      </c>
    </row>
    <row r="18" spans="1:4" ht="27" customHeight="1">
      <c r="A18" s="13" t="s">
        <v>79</v>
      </c>
      <c r="B18" s="16">
        <v>150</v>
      </c>
      <c r="C18" s="16">
        <v>55.3</v>
      </c>
      <c r="D18" s="10">
        <f t="shared" si="0"/>
        <v>0.36866666666666664</v>
      </c>
    </row>
    <row r="19" spans="1:4" ht="12.75">
      <c r="A19" s="8" t="s">
        <v>6</v>
      </c>
      <c r="B19" s="16">
        <v>11632.7</v>
      </c>
      <c r="C19" s="16">
        <v>2410.5</v>
      </c>
      <c r="D19" s="10">
        <f t="shared" si="0"/>
        <v>0.20721758491149947</v>
      </c>
    </row>
    <row r="20" spans="1:4" ht="12.75">
      <c r="A20" s="8" t="s">
        <v>28</v>
      </c>
      <c r="B20" s="16">
        <v>2602.6</v>
      </c>
      <c r="C20" s="16">
        <v>658.3</v>
      </c>
      <c r="D20" s="10">
        <f t="shared" si="0"/>
        <v>0.2529393683239837</v>
      </c>
    </row>
    <row r="21" spans="1:4" ht="12.75">
      <c r="A21" s="13" t="s">
        <v>36</v>
      </c>
      <c r="B21" s="16">
        <v>500</v>
      </c>
      <c r="C21" s="16">
        <v>0</v>
      </c>
      <c r="D21" s="10">
        <f t="shared" si="0"/>
        <v>0</v>
      </c>
    </row>
    <row r="22" spans="1:4" ht="25.5">
      <c r="A22" s="13" t="s">
        <v>81</v>
      </c>
      <c r="B22" s="16">
        <v>41352.7</v>
      </c>
      <c r="C22" s="16">
        <v>0</v>
      </c>
      <c r="D22" s="10">
        <f t="shared" si="0"/>
        <v>0</v>
      </c>
    </row>
    <row r="23" spans="1:4" ht="12.75">
      <c r="A23" s="13" t="s">
        <v>51</v>
      </c>
      <c r="B23" s="16">
        <v>10.2</v>
      </c>
      <c r="C23" s="16">
        <v>0</v>
      </c>
      <c r="D23" s="10">
        <f t="shared" si="0"/>
        <v>0</v>
      </c>
    </row>
    <row r="24" spans="1:4" ht="25.5">
      <c r="A24" s="13" t="s">
        <v>74</v>
      </c>
      <c r="B24" s="8">
        <v>10</v>
      </c>
      <c r="C24" s="8">
        <v>0</v>
      </c>
      <c r="D24" s="10">
        <f t="shared" si="0"/>
        <v>0</v>
      </c>
    </row>
    <row r="25" spans="1:4" ht="25.5" customHeight="1">
      <c r="A25" s="13" t="s">
        <v>75</v>
      </c>
      <c r="B25" s="8">
        <v>209.3</v>
      </c>
      <c r="C25" s="8">
        <v>0</v>
      </c>
      <c r="D25" s="10">
        <f t="shared" si="0"/>
        <v>0</v>
      </c>
    </row>
    <row r="26" spans="1:4" ht="39.75" customHeight="1">
      <c r="A26" s="13" t="s">
        <v>82</v>
      </c>
      <c r="B26" s="8">
        <v>2065</v>
      </c>
      <c r="C26" s="8">
        <v>0</v>
      </c>
      <c r="D26" s="10">
        <f t="shared" si="0"/>
        <v>0</v>
      </c>
    </row>
    <row r="27" spans="1:4" ht="38.25" customHeight="1">
      <c r="A27" s="15" t="s">
        <v>76</v>
      </c>
      <c r="B27" s="8">
        <v>2200</v>
      </c>
      <c r="C27" s="8">
        <v>0</v>
      </c>
      <c r="D27" s="10">
        <f t="shared" si="0"/>
        <v>0</v>
      </c>
    </row>
    <row r="28" spans="1:4" ht="27" customHeight="1">
      <c r="A28" s="13" t="s">
        <v>30</v>
      </c>
      <c r="B28" s="8">
        <v>3747.9</v>
      </c>
      <c r="C28" s="8">
        <v>35.8</v>
      </c>
      <c r="D28" s="10">
        <f t="shared" si="0"/>
        <v>0.009552015795512153</v>
      </c>
    </row>
    <row r="29" spans="1:4" ht="52.5" customHeight="1">
      <c r="A29" s="25" t="s">
        <v>95</v>
      </c>
      <c r="B29" s="8">
        <v>3462.9</v>
      </c>
      <c r="C29" s="8">
        <v>0</v>
      </c>
      <c r="D29" s="10">
        <f t="shared" si="0"/>
        <v>0</v>
      </c>
    </row>
    <row r="30" spans="1:4" ht="15.75" customHeight="1">
      <c r="A30" s="20" t="s">
        <v>41</v>
      </c>
      <c r="B30" s="8">
        <v>121763.5</v>
      </c>
      <c r="C30" s="8">
        <v>22199.7</v>
      </c>
      <c r="D30" s="10">
        <f t="shared" si="0"/>
        <v>0.18231818237813466</v>
      </c>
    </row>
    <row r="31" spans="1:4" ht="13.5">
      <c r="A31" s="5" t="s">
        <v>80</v>
      </c>
      <c r="B31" s="11">
        <f>SUM(B12:B30)</f>
        <v>270256.69999999995</v>
      </c>
      <c r="C31" s="11">
        <f>SUM(C12:C30)</f>
        <v>41170.7</v>
      </c>
      <c r="D31" s="12">
        <f t="shared" si="0"/>
        <v>0.15233923895318785</v>
      </c>
    </row>
    <row r="32" spans="1:4" ht="18.75">
      <c r="A32" s="29" t="s">
        <v>102</v>
      </c>
      <c r="B32" s="30"/>
      <c r="C32" s="30"/>
      <c r="D32" s="30"/>
    </row>
    <row r="33" spans="1:4" ht="38.25">
      <c r="A33" s="18" t="s">
        <v>104</v>
      </c>
      <c r="B33" s="8">
        <v>926.5</v>
      </c>
      <c r="C33" s="8">
        <v>231.6</v>
      </c>
      <c r="D33" s="10">
        <f>C33/B33</f>
        <v>0.24997301672962763</v>
      </c>
    </row>
    <row r="34" spans="1:4" ht="54.75" customHeight="1">
      <c r="A34" s="18" t="s">
        <v>105</v>
      </c>
      <c r="B34" s="8">
        <v>440</v>
      </c>
      <c r="C34" s="8">
        <v>0</v>
      </c>
      <c r="D34" s="10" t="s">
        <v>106</v>
      </c>
    </row>
    <row r="35" spans="1:4" ht="13.5">
      <c r="A35" s="6" t="s">
        <v>103</v>
      </c>
      <c r="B35" s="11">
        <f>SUM(B33:B34)</f>
        <v>1366.5</v>
      </c>
      <c r="C35" s="11">
        <f>SUM(C33:C34)</f>
        <v>231.6</v>
      </c>
      <c r="D35" s="12">
        <f>C35/B35</f>
        <v>0.1694840834248079</v>
      </c>
    </row>
    <row r="36" spans="1:4" ht="18.75">
      <c r="A36" s="29" t="s">
        <v>7</v>
      </c>
      <c r="B36" s="30"/>
      <c r="C36" s="30"/>
      <c r="D36" s="30"/>
    </row>
    <row r="37" spans="1:4" ht="12.75">
      <c r="A37" s="8" t="s">
        <v>33</v>
      </c>
      <c r="B37" s="8">
        <v>7617.9</v>
      </c>
      <c r="C37" s="8">
        <v>2170.9</v>
      </c>
      <c r="D37" s="10">
        <f t="shared" si="0"/>
        <v>0.2849735491408394</v>
      </c>
    </row>
    <row r="38" spans="1:4" ht="12.75">
      <c r="A38" s="26" t="s">
        <v>93</v>
      </c>
      <c r="B38" s="8">
        <v>250</v>
      </c>
      <c r="C38" s="8">
        <v>0</v>
      </c>
      <c r="D38" s="10">
        <f t="shared" si="0"/>
        <v>0</v>
      </c>
    </row>
    <row r="39" spans="1:4" ht="12.75">
      <c r="A39" s="18" t="s">
        <v>107</v>
      </c>
      <c r="B39" s="8">
        <v>5200</v>
      </c>
      <c r="C39" s="8">
        <v>41.3</v>
      </c>
      <c r="D39" s="10">
        <f t="shared" si="0"/>
        <v>0.007942307692307691</v>
      </c>
    </row>
    <row r="40" spans="1:4" ht="27" customHeight="1">
      <c r="A40" s="18" t="s">
        <v>53</v>
      </c>
      <c r="B40" s="8">
        <v>111</v>
      </c>
      <c r="C40" s="8">
        <v>0</v>
      </c>
      <c r="D40" s="10">
        <f t="shared" si="0"/>
        <v>0</v>
      </c>
    </row>
    <row r="41" spans="1:4" ht="36.75" customHeight="1">
      <c r="A41" s="18" t="s">
        <v>83</v>
      </c>
      <c r="B41" s="8">
        <v>131.3</v>
      </c>
      <c r="C41" s="8">
        <v>0</v>
      </c>
      <c r="D41" s="10">
        <f t="shared" si="0"/>
        <v>0</v>
      </c>
    </row>
    <row r="42" spans="1:4" ht="51">
      <c r="A42" s="18" t="s">
        <v>52</v>
      </c>
      <c r="B42" s="8">
        <v>900</v>
      </c>
      <c r="C42" s="8">
        <v>150</v>
      </c>
      <c r="D42" s="10">
        <f t="shared" si="0"/>
        <v>0.16666666666666666</v>
      </c>
    </row>
    <row r="43" spans="1:4" ht="13.5">
      <c r="A43" s="6" t="s">
        <v>8</v>
      </c>
      <c r="B43" s="11">
        <f>SUM(B37:B42)</f>
        <v>14210.199999999999</v>
      </c>
      <c r="C43" s="11">
        <f>SUM(C37:C42)</f>
        <v>2362.2000000000003</v>
      </c>
      <c r="D43" s="12">
        <f t="shared" si="0"/>
        <v>0.16623270608436197</v>
      </c>
    </row>
    <row r="44" spans="1:4" ht="18.75">
      <c r="A44" s="29" t="s">
        <v>9</v>
      </c>
      <c r="B44" s="30"/>
      <c r="C44" s="30"/>
      <c r="D44" s="30"/>
    </row>
    <row r="45" spans="1:4" ht="12.75">
      <c r="A45" s="13" t="s">
        <v>54</v>
      </c>
      <c r="B45" s="8">
        <v>46375.9</v>
      </c>
      <c r="C45" s="8">
        <v>9292.8</v>
      </c>
      <c r="D45" s="10">
        <f t="shared" si="0"/>
        <v>0.20037993871817042</v>
      </c>
    </row>
    <row r="46" spans="1:4" ht="25.5">
      <c r="A46" s="19" t="s">
        <v>67</v>
      </c>
      <c r="B46" s="8">
        <v>2020.9</v>
      </c>
      <c r="C46" s="8">
        <v>0</v>
      </c>
      <c r="D46" s="10">
        <f t="shared" si="0"/>
        <v>0</v>
      </c>
    </row>
    <row r="47" spans="1:4" ht="36.75" customHeight="1">
      <c r="A47" s="19" t="s">
        <v>101</v>
      </c>
      <c r="B47" s="8">
        <v>27918</v>
      </c>
      <c r="C47" s="8">
        <v>0</v>
      </c>
      <c r="D47" s="10">
        <f t="shared" si="0"/>
        <v>0</v>
      </c>
    </row>
    <row r="48" spans="1:4" ht="38.25">
      <c r="A48" s="19" t="s">
        <v>84</v>
      </c>
      <c r="B48" s="8">
        <v>1.9</v>
      </c>
      <c r="C48" s="8">
        <v>0</v>
      </c>
      <c r="D48" s="10">
        <f t="shared" si="0"/>
        <v>0</v>
      </c>
    </row>
    <row r="49" spans="1:4" ht="38.25">
      <c r="A49" s="13" t="s">
        <v>108</v>
      </c>
      <c r="B49" s="8">
        <v>50</v>
      </c>
      <c r="C49" s="8">
        <v>0</v>
      </c>
      <c r="D49" s="10">
        <f t="shared" si="0"/>
        <v>0</v>
      </c>
    </row>
    <row r="50" spans="1:4" ht="38.25">
      <c r="A50" s="13" t="s">
        <v>73</v>
      </c>
      <c r="B50" s="8">
        <v>2000</v>
      </c>
      <c r="C50" s="8">
        <v>13</v>
      </c>
      <c r="D50" s="10">
        <f t="shared" si="0"/>
        <v>0.0065</v>
      </c>
    </row>
    <row r="51" spans="1:4" ht="13.5">
      <c r="A51" s="6" t="s">
        <v>10</v>
      </c>
      <c r="B51" s="11">
        <f>SUM(B45:B50)</f>
        <v>78366.7</v>
      </c>
      <c r="C51" s="11">
        <f>SUM(C45:C50)</f>
        <v>9305.8</v>
      </c>
      <c r="D51" s="12">
        <f t="shared" si="0"/>
        <v>0.11874686569678192</v>
      </c>
    </row>
    <row r="52" spans="1:4" ht="18.75">
      <c r="A52" s="29" t="s">
        <v>11</v>
      </c>
      <c r="B52" s="30"/>
      <c r="C52" s="30"/>
      <c r="D52" s="30"/>
    </row>
    <row r="53" spans="1:4" ht="20.25" customHeight="1">
      <c r="A53" s="13" t="s">
        <v>109</v>
      </c>
      <c r="B53" s="17">
        <v>13187.6</v>
      </c>
      <c r="C53" s="17">
        <v>608.7</v>
      </c>
      <c r="D53" s="10">
        <f t="shared" si="0"/>
        <v>0.04615699596590737</v>
      </c>
    </row>
    <row r="54" spans="1:4" ht="18.75" customHeight="1">
      <c r="A54" s="13" t="s">
        <v>110</v>
      </c>
      <c r="B54" s="17">
        <v>44673.1</v>
      </c>
      <c r="C54" s="17">
        <v>7288.8</v>
      </c>
      <c r="D54" s="10">
        <f t="shared" si="0"/>
        <v>0.16315858984489548</v>
      </c>
    </row>
    <row r="55" spans="1:4" ht="39.75" customHeight="1">
      <c r="A55" s="13" t="s">
        <v>77</v>
      </c>
      <c r="B55" s="8">
        <v>33991.9</v>
      </c>
      <c r="C55" s="8">
        <v>6266.2</v>
      </c>
      <c r="D55" s="10">
        <f t="shared" si="0"/>
        <v>0.18434391722733945</v>
      </c>
    </row>
    <row r="56" spans="1:4" ht="17.25" customHeight="1">
      <c r="A56" s="13" t="s">
        <v>111</v>
      </c>
      <c r="B56" s="8">
        <v>5417.3</v>
      </c>
      <c r="C56" s="8">
        <v>685.6</v>
      </c>
      <c r="D56" s="10">
        <f t="shared" si="0"/>
        <v>0.1265575101988075</v>
      </c>
    </row>
    <row r="57" spans="1:4" ht="24.75" customHeight="1">
      <c r="A57" s="13" t="s">
        <v>85</v>
      </c>
      <c r="B57" s="8">
        <v>14806.5</v>
      </c>
      <c r="C57" s="8">
        <v>0</v>
      </c>
      <c r="D57" s="10">
        <f t="shared" si="0"/>
        <v>0</v>
      </c>
    </row>
    <row r="58" spans="1:4" ht="12.75" customHeight="1">
      <c r="A58" s="13" t="s">
        <v>112</v>
      </c>
      <c r="B58" s="8">
        <v>400</v>
      </c>
      <c r="C58" s="8">
        <v>0</v>
      </c>
      <c r="D58" s="10">
        <f t="shared" si="0"/>
        <v>0</v>
      </c>
    </row>
    <row r="59" spans="1:4" ht="12.75" customHeight="1">
      <c r="A59" s="13" t="s">
        <v>113</v>
      </c>
      <c r="B59" s="8">
        <v>25551.6</v>
      </c>
      <c r="C59" s="8">
        <v>587</v>
      </c>
      <c r="D59" s="10">
        <f t="shared" si="0"/>
        <v>0.022973121056998388</v>
      </c>
    </row>
    <row r="60" spans="1:4" ht="15" customHeight="1">
      <c r="A60" s="6" t="s">
        <v>12</v>
      </c>
      <c r="B60" s="11">
        <f>SUM(B53:B59)</f>
        <v>138028</v>
      </c>
      <c r="C60" s="11">
        <f>SUM(C53:C59)</f>
        <v>15436.300000000001</v>
      </c>
      <c r="D60" s="12">
        <f t="shared" si="0"/>
        <v>0.11183455530761875</v>
      </c>
    </row>
    <row r="61" spans="1:4" ht="15" customHeight="1">
      <c r="A61" s="29" t="s">
        <v>55</v>
      </c>
      <c r="B61" s="30"/>
      <c r="C61" s="30"/>
      <c r="D61" s="30"/>
    </row>
    <row r="62" spans="1:4" ht="25.5" customHeight="1">
      <c r="A62" s="13" t="s">
        <v>78</v>
      </c>
      <c r="B62" s="8">
        <v>3238.8</v>
      </c>
      <c r="C62" s="8">
        <v>0</v>
      </c>
      <c r="D62" s="10">
        <f>C62/B62</f>
        <v>0</v>
      </c>
    </row>
    <row r="63" spans="1:4" ht="13.5" customHeight="1">
      <c r="A63" s="13" t="s">
        <v>114</v>
      </c>
      <c r="B63" s="8">
        <v>3492</v>
      </c>
      <c r="C63" s="8">
        <v>0</v>
      </c>
      <c r="D63" s="10">
        <f>C63/B63</f>
        <v>0</v>
      </c>
    </row>
    <row r="64" spans="1:4" ht="15" customHeight="1">
      <c r="A64" s="6" t="s">
        <v>56</v>
      </c>
      <c r="B64" s="11">
        <f>SUM(B62:B63)</f>
        <v>6730.8</v>
      </c>
      <c r="C64" s="11">
        <f>SUM(C62:C63)</f>
        <v>0</v>
      </c>
      <c r="D64" s="12">
        <f>C64/B64</f>
        <v>0</v>
      </c>
    </row>
    <row r="65" spans="1:4" ht="18.75">
      <c r="A65" s="29" t="s">
        <v>13</v>
      </c>
      <c r="B65" s="30"/>
      <c r="C65" s="30"/>
      <c r="D65" s="30"/>
    </row>
    <row r="66" spans="1:4" ht="12.75">
      <c r="A66" s="13" t="s">
        <v>14</v>
      </c>
      <c r="B66" s="16">
        <v>204518</v>
      </c>
      <c r="C66" s="16">
        <v>41319.3</v>
      </c>
      <c r="D66" s="10">
        <f t="shared" si="0"/>
        <v>0.20203258392904294</v>
      </c>
    </row>
    <row r="67" spans="1:4" ht="12.75">
      <c r="A67" s="13" t="s">
        <v>42</v>
      </c>
      <c r="B67" s="16">
        <v>422797.6</v>
      </c>
      <c r="C67" s="16">
        <v>99243</v>
      </c>
      <c r="D67" s="10">
        <f t="shared" si="0"/>
        <v>0.2347293362119369</v>
      </c>
    </row>
    <row r="68" spans="1:4" ht="12.75">
      <c r="A68" s="13" t="s">
        <v>43</v>
      </c>
      <c r="B68" s="16">
        <v>39082.7</v>
      </c>
      <c r="C68" s="16">
        <v>7650.7</v>
      </c>
      <c r="D68" s="10">
        <f t="shared" si="0"/>
        <v>0.19575669030031193</v>
      </c>
    </row>
    <row r="69" spans="1:4" ht="38.25">
      <c r="A69" s="18" t="s">
        <v>58</v>
      </c>
      <c r="B69" s="16">
        <v>23201.6</v>
      </c>
      <c r="C69" s="16">
        <v>1793.7</v>
      </c>
      <c r="D69" s="10">
        <f t="shared" si="0"/>
        <v>0.07730932349493139</v>
      </c>
    </row>
    <row r="70" spans="1:4" ht="38.25">
      <c r="A70" s="18" t="s">
        <v>59</v>
      </c>
      <c r="B70" s="16">
        <v>3095.1</v>
      </c>
      <c r="C70" s="16">
        <v>788.8</v>
      </c>
      <c r="D70" s="10">
        <f t="shared" si="0"/>
        <v>0.2548544473522665</v>
      </c>
    </row>
    <row r="71" spans="1:4" ht="38.25">
      <c r="A71" s="13" t="s">
        <v>44</v>
      </c>
      <c r="B71" s="16">
        <v>576.5</v>
      </c>
      <c r="C71" s="16">
        <v>75.1</v>
      </c>
      <c r="D71" s="10">
        <f t="shared" si="0"/>
        <v>0.13026886383347788</v>
      </c>
    </row>
    <row r="72" spans="1:4" ht="38.25" customHeight="1">
      <c r="A72" s="13" t="s">
        <v>57</v>
      </c>
      <c r="B72" s="16">
        <v>25308</v>
      </c>
      <c r="C72" s="16">
        <v>6724.2</v>
      </c>
      <c r="D72" s="10">
        <f t="shared" si="0"/>
        <v>0.26569464201043147</v>
      </c>
    </row>
    <row r="73" spans="1:4" ht="38.25" customHeight="1">
      <c r="A73" s="13" t="s">
        <v>86</v>
      </c>
      <c r="B73" s="16">
        <v>472</v>
      </c>
      <c r="C73" s="16">
        <v>191</v>
      </c>
      <c r="D73" s="10">
        <f t="shared" si="0"/>
        <v>0.4046610169491525</v>
      </c>
    </row>
    <row r="74" spans="1:4" ht="38.25" customHeight="1">
      <c r="A74" s="13" t="s">
        <v>88</v>
      </c>
      <c r="B74" s="16">
        <v>617.2</v>
      </c>
      <c r="C74" s="16">
        <v>225.8</v>
      </c>
      <c r="D74" s="10">
        <f t="shared" si="0"/>
        <v>0.3658457550226831</v>
      </c>
    </row>
    <row r="75" spans="1:4" ht="38.25" customHeight="1">
      <c r="A75" s="22" t="s">
        <v>87</v>
      </c>
      <c r="B75" s="16">
        <v>700.6</v>
      </c>
      <c r="C75" s="16">
        <v>54.5</v>
      </c>
      <c r="D75" s="10">
        <f t="shared" si="0"/>
        <v>0.0777904653154439</v>
      </c>
    </row>
    <row r="76" spans="1:4" ht="38.25" customHeight="1">
      <c r="A76" s="22" t="s">
        <v>96</v>
      </c>
      <c r="B76" s="16">
        <v>2620</v>
      </c>
      <c r="C76" s="16">
        <v>0</v>
      </c>
      <c r="D76" s="10">
        <f t="shared" si="0"/>
        <v>0</v>
      </c>
    </row>
    <row r="77" spans="1:4" ht="17.25" customHeight="1">
      <c r="A77" s="25" t="s">
        <v>115</v>
      </c>
      <c r="B77" s="16">
        <v>1030.7</v>
      </c>
      <c r="C77" s="16">
        <v>0</v>
      </c>
      <c r="D77" s="10">
        <f t="shared" si="0"/>
        <v>0</v>
      </c>
    </row>
    <row r="78" spans="1:4" ht="12.75">
      <c r="A78" s="8" t="s">
        <v>45</v>
      </c>
      <c r="B78" s="16">
        <v>5665.2</v>
      </c>
      <c r="C78" s="16">
        <v>1385.4</v>
      </c>
      <c r="D78" s="10">
        <f t="shared" si="0"/>
        <v>0.24454564710866344</v>
      </c>
    </row>
    <row r="79" spans="1:4" ht="12.75">
      <c r="A79" s="14" t="s">
        <v>68</v>
      </c>
      <c r="B79" s="16">
        <v>4502.2</v>
      </c>
      <c r="C79" s="16">
        <v>796.9</v>
      </c>
      <c r="D79" s="10">
        <f t="shared" si="0"/>
        <v>0.17700235440451334</v>
      </c>
    </row>
    <row r="80" spans="1:4" ht="25.5">
      <c r="A80" s="14" t="s">
        <v>46</v>
      </c>
      <c r="B80" s="16">
        <v>2314.6</v>
      </c>
      <c r="C80" s="16">
        <v>0</v>
      </c>
      <c r="D80" s="10">
        <f t="shared" si="0"/>
        <v>0</v>
      </c>
    </row>
    <row r="81" spans="1:4" ht="25.5">
      <c r="A81" s="13" t="s">
        <v>47</v>
      </c>
      <c r="B81" s="16">
        <v>41</v>
      </c>
      <c r="C81" s="16">
        <v>10.2</v>
      </c>
      <c r="D81" s="10">
        <f t="shared" si="0"/>
        <v>0.24878048780487802</v>
      </c>
    </row>
    <row r="82" spans="1:4" ht="38.25">
      <c r="A82" s="13" t="s">
        <v>48</v>
      </c>
      <c r="B82" s="16">
        <v>3770.4</v>
      </c>
      <c r="C82" s="16">
        <v>772.4</v>
      </c>
      <c r="D82" s="10">
        <f t="shared" si="0"/>
        <v>0.20485890091237002</v>
      </c>
    </row>
    <row r="83" spans="1:4" ht="12.75">
      <c r="A83" s="13" t="s">
        <v>50</v>
      </c>
      <c r="B83" s="16">
        <v>246</v>
      </c>
      <c r="C83" s="16">
        <v>140.3</v>
      </c>
      <c r="D83" s="10">
        <f aca="true" t="shared" si="1" ref="D83:D93">C83/B83</f>
        <v>0.5703252032520326</v>
      </c>
    </row>
    <row r="84" spans="1:4" ht="25.5" customHeight="1">
      <c r="A84" s="14" t="s">
        <v>49</v>
      </c>
      <c r="B84" s="16">
        <v>206</v>
      </c>
      <c r="C84" s="16">
        <v>0</v>
      </c>
      <c r="D84" s="10">
        <f t="shared" si="1"/>
        <v>0</v>
      </c>
    </row>
    <row r="85" spans="1:4" ht="13.5">
      <c r="A85" s="6" t="s">
        <v>15</v>
      </c>
      <c r="B85" s="11">
        <f>SUM(B66:B84)</f>
        <v>740765.3999999997</v>
      </c>
      <c r="C85" s="11">
        <f>SUM(C66:C84)</f>
        <v>161171.3</v>
      </c>
      <c r="D85" s="12">
        <f t="shared" si="1"/>
        <v>0.2175740119611419</v>
      </c>
    </row>
    <row r="86" spans="1:4" ht="18.75">
      <c r="A86" s="29" t="s">
        <v>16</v>
      </c>
      <c r="B86" s="30"/>
      <c r="C86" s="30"/>
      <c r="D86" s="30"/>
    </row>
    <row r="87" spans="1:4" ht="12.75">
      <c r="A87" s="8" t="s">
        <v>17</v>
      </c>
      <c r="B87" s="8">
        <v>28380.7</v>
      </c>
      <c r="C87" s="8">
        <v>6972.2</v>
      </c>
      <c r="D87" s="10">
        <f t="shared" si="1"/>
        <v>0.24566694972287503</v>
      </c>
    </row>
    <row r="88" spans="1:4" ht="12.75">
      <c r="A88" s="8" t="s">
        <v>34</v>
      </c>
      <c r="B88" s="8">
        <v>18892</v>
      </c>
      <c r="C88" s="8">
        <v>4498.2</v>
      </c>
      <c r="D88" s="10">
        <f t="shared" si="1"/>
        <v>0.2381007834003811</v>
      </c>
    </row>
    <row r="89" spans="1:4" ht="12.75">
      <c r="A89" s="1" t="s">
        <v>45</v>
      </c>
      <c r="B89" s="8">
        <v>3398.2</v>
      </c>
      <c r="C89" s="8">
        <v>748.1</v>
      </c>
      <c r="D89" s="10">
        <f t="shared" si="1"/>
        <v>0.2201459596256842</v>
      </c>
    </row>
    <row r="90" spans="1:4" ht="12.75">
      <c r="A90" s="14" t="s">
        <v>89</v>
      </c>
      <c r="B90" s="8">
        <v>235</v>
      </c>
      <c r="C90" s="8">
        <v>233.2</v>
      </c>
      <c r="D90" s="10">
        <f t="shared" si="1"/>
        <v>0.9923404255319148</v>
      </c>
    </row>
    <row r="91" spans="1:4" ht="25.5">
      <c r="A91" s="15" t="s">
        <v>69</v>
      </c>
      <c r="B91" s="8">
        <v>50</v>
      </c>
      <c r="C91" s="8">
        <v>0</v>
      </c>
      <c r="D91" s="10">
        <f t="shared" si="1"/>
        <v>0</v>
      </c>
    </row>
    <row r="92" spans="1:4" ht="25.5">
      <c r="A92" s="15" t="s">
        <v>70</v>
      </c>
      <c r="B92" s="8">
        <v>105</v>
      </c>
      <c r="C92" s="8">
        <v>0</v>
      </c>
      <c r="D92" s="10">
        <f t="shared" si="1"/>
        <v>0</v>
      </c>
    </row>
    <row r="93" spans="1:4" ht="13.5">
      <c r="A93" s="6" t="s">
        <v>18</v>
      </c>
      <c r="B93" s="11">
        <f>SUM(B87:B92)</f>
        <v>51060.899999999994</v>
      </c>
      <c r="C93" s="11">
        <f>SUM(C87:C92)</f>
        <v>12451.7</v>
      </c>
      <c r="D93" s="12">
        <f t="shared" si="1"/>
        <v>0.24385978312172332</v>
      </c>
    </row>
    <row r="94" spans="1:4" ht="18.75">
      <c r="A94" s="29" t="s">
        <v>19</v>
      </c>
      <c r="B94" s="30"/>
      <c r="C94" s="30"/>
      <c r="D94" s="30"/>
    </row>
    <row r="95" spans="1:4" ht="12.75">
      <c r="A95" s="8" t="s">
        <v>20</v>
      </c>
      <c r="B95" s="16">
        <v>14656.4</v>
      </c>
      <c r="C95" s="16">
        <v>2022.2</v>
      </c>
      <c r="D95" s="10">
        <f aca="true" t="shared" si="2" ref="D95:D114">C95/B95</f>
        <v>0.1379738544253705</v>
      </c>
    </row>
    <row r="96" spans="1:4" ht="12.75">
      <c r="A96" s="8" t="s">
        <v>21</v>
      </c>
      <c r="B96" s="16">
        <v>4000</v>
      </c>
      <c r="C96" s="16">
        <v>413.5</v>
      </c>
      <c r="D96" s="10">
        <f t="shared" si="2"/>
        <v>0.103375</v>
      </c>
    </row>
    <row r="97" spans="1:4" ht="12.75">
      <c r="A97" s="8" t="s">
        <v>60</v>
      </c>
      <c r="B97" s="16">
        <v>4275</v>
      </c>
      <c r="C97" s="16">
        <v>0</v>
      </c>
      <c r="D97" s="10">
        <f t="shared" si="2"/>
        <v>0</v>
      </c>
    </row>
    <row r="98" spans="1:4" ht="38.25">
      <c r="A98" s="13" t="s">
        <v>72</v>
      </c>
      <c r="B98" s="16">
        <v>1068.1</v>
      </c>
      <c r="C98" s="16">
        <v>187.2</v>
      </c>
      <c r="D98" s="10">
        <f t="shared" si="2"/>
        <v>0.17526448834378805</v>
      </c>
    </row>
    <row r="99" spans="1:4" ht="12.75">
      <c r="A99" s="13" t="s">
        <v>61</v>
      </c>
      <c r="B99" s="16">
        <v>3</v>
      </c>
      <c r="C99" s="16">
        <v>0</v>
      </c>
      <c r="D99" s="10">
        <f t="shared" si="2"/>
        <v>0</v>
      </c>
    </row>
    <row r="100" spans="1:4" ht="12.75">
      <c r="A100" s="8" t="s">
        <v>62</v>
      </c>
      <c r="B100" s="16">
        <v>162.5</v>
      </c>
      <c r="C100" s="16">
        <v>2.4</v>
      </c>
      <c r="D100" s="10">
        <f t="shared" si="2"/>
        <v>0.014769230769230769</v>
      </c>
    </row>
    <row r="101" spans="1:4" ht="25.5">
      <c r="A101" s="13" t="s">
        <v>65</v>
      </c>
      <c r="B101" s="16">
        <v>7964.5</v>
      </c>
      <c r="C101" s="16">
        <v>1739.4</v>
      </c>
      <c r="D101" s="10">
        <f t="shared" si="2"/>
        <v>0.21839412392491683</v>
      </c>
    </row>
    <row r="102" spans="1:4" ht="25.5">
      <c r="A102" s="13" t="s">
        <v>64</v>
      </c>
      <c r="B102" s="16">
        <v>38</v>
      </c>
      <c r="C102" s="16">
        <v>22.9</v>
      </c>
      <c r="D102" s="10">
        <f t="shared" si="2"/>
        <v>0.6026315789473684</v>
      </c>
    </row>
    <row r="103" spans="1:4" ht="12.75">
      <c r="A103" s="8" t="s">
        <v>66</v>
      </c>
      <c r="B103" s="16">
        <v>13.4</v>
      </c>
      <c r="C103" s="16">
        <v>0</v>
      </c>
      <c r="D103" s="10">
        <f t="shared" si="2"/>
        <v>0</v>
      </c>
    </row>
    <row r="104" spans="1:4" ht="25.5">
      <c r="A104" s="13" t="s">
        <v>63</v>
      </c>
      <c r="B104" s="16">
        <v>20</v>
      </c>
      <c r="C104" s="16">
        <v>0</v>
      </c>
      <c r="D104" s="10">
        <f t="shared" si="2"/>
        <v>0</v>
      </c>
    </row>
    <row r="105" spans="1:4" ht="38.25">
      <c r="A105" s="13" t="s">
        <v>97</v>
      </c>
      <c r="B105" s="16">
        <v>40.6</v>
      </c>
      <c r="C105" s="16">
        <v>10.1</v>
      </c>
      <c r="D105" s="10">
        <f t="shared" si="2"/>
        <v>0.24876847290640391</v>
      </c>
    </row>
    <row r="106" spans="1:4" ht="25.5">
      <c r="A106" s="15" t="s">
        <v>116</v>
      </c>
      <c r="B106" s="16">
        <v>1700</v>
      </c>
      <c r="C106" s="16">
        <v>0</v>
      </c>
      <c r="D106" s="10">
        <f t="shared" si="2"/>
        <v>0</v>
      </c>
    </row>
    <row r="107" spans="1:4" ht="24" customHeight="1">
      <c r="A107" s="13" t="s">
        <v>117</v>
      </c>
      <c r="B107" s="16">
        <v>1527.6</v>
      </c>
      <c r="C107" s="16">
        <v>0</v>
      </c>
      <c r="D107" s="10">
        <f t="shared" si="2"/>
        <v>0</v>
      </c>
    </row>
    <row r="108" spans="1:4" ht="25.5">
      <c r="A108" s="13" t="s">
        <v>71</v>
      </c>
      <c r="B108" s="16">
        <v>189.7</v>
      </c>
      <c r="C108" s="16">
        <v>0</v>
      </c>
      <c r="D108" s="10">
        <f t="shared" si="2"/>
        <v>0</v>
      </c>
    </row>
    <row r="109" spans="1:4" ht="13.5">
      <c r="A109" s="6" t="s">
        <v>22</v>
      </c>
      <c r="B109" s="11">
        <f>SUM(B95:B108)</f>
        <v>35658.799999999996</v>
      </c>
      <c r="C109" s="11">
        <f>SUM(C95:C108)</f>
        <v>4397.7</v>
      </c>
      <c r="D109" s="12">
        <f t="shared" si="2"/>
        <v>0.12332720113969063</v>
      </c>
    </row>
    <row r="110" spans="1:4" ht="18.75">
      <c r="A110" s="29" t="s">
        <v>23</v>
      </c>
      <c r="B110" s="30"/>
      <c r="C110" s="30"/>
      <c r="D110" s="30"/>
    </row>
    <row r="111" spans="1:4" ht="25.5">
      <c r="A111" s="13" t="s">
        <v>35</v>
      </c>
      <c r="B111" s="8">
        <v>2024</v>
      </c>
      <c r="C111" s="8">
        <v>252.5</v>
      </c>
      <c r="D111" s="10">
        <f t="shared" si="2"/>
        <v>0.12475296442687747</v>
      </c>
    </row>
    <row r="112" spans="1:4" ht="36" customHeight="1">
      <c r="A112" s="13" t="s">
        <v>118</v>
      </c>
      <c r="B112" s="8">
        <v>6800</v>
      </c>
      <c r="C112" s="8">
        <v>0</v>
      </c>
      <c r="D112" s="10">
        <f t="shared" si="2"/>
        <v>0</v>
      </c>
    </row>
    <row r="113" spans="1:4" ht="12.75">
      <c r="A113" s="13" t="s">
        <v>94</v>
      </c>
      <c r="B113" s="8">
        <v>5975.9</v>
      </c>
      <c r="C113" s="8">
        <v>1622.8</v>
      </c>
      <c r="D113" s="10">
        <f t="shared" si="2"/>
        <v>0.27155742231295704</v>
      </c>
    </row>
    <row r="114" spans="1:4" ht="13.5">
      <c r="A114" s="6" t="s">
        <v>24</v>
      </c>
      <c r="B114" s="11">
        <f>SUM(B111:B113)</f>
        <v>14799.9</v>
      </c>
      <c r="C114" s="11">
        <f>SUM(C111:C113)</f>
        <v>1875.3</v>
      </c>
      <c r="D114" s="12">
        <f t="shared" si="2"/>
        <v>0.1267103156102406</v>
      </c>
    </row>
    <row r="115" spans="1:4" ht="18.75">
      <c r="A115" s="29" t="s">
        <v>90</v>
      </c>
      <c r="B115" s="30"/>
      <c r="C115" s="30"/>
      <c r="D115" s="30"/>
    </row>
    <row r="116" spans="1:4" ht="36">
      <c r="A116" s="21" t="s">
        <v>91</v>
      </c>
      <c r="B116" s="8">
        <v>2600</v>
      </c>
      <c r="C116" s="8">
        <v>400</v>
      </c>
      <c r="D116" s="10">
        <f>C116/B116</f>
        <v>0.15384615384615385</v>
      </c>
    </row>
    <row r="117" spans="1:4" ht="13.5">
      <c r="A117" s="6" t="s">
        <v>92</v>
      </c>
      <c r="B117" s="11">
        <f>SUM(B116:B116)</f>
        <v>2600</v>
      </c>
      <c r="C117" s="11">
        <f>SUM(C116:C116)</f>
        <v>400</v>
      </c>
      <c r="D117" s="12">
        <f>C117/B117</f>
        <v>0.15384615384615385</v>
      </c>
    </row>
    <row r="118" spans="1:4" ht="18" customHeight="1">
      <c r="A118" s="7" t="s">
        <v>25</v>
      </c>
      <c r="B118" s="7">
        <f>B31+B35+B43+B51+B60+B64+B85+B93+B109+B114+B117</f>
        <v>1353843.8999999994</v>
      </c>
      <c r="C118" s="7">
        <f>C31+C35+C43+C51+C60+C64+C85+C93+C109+C114+C117</f>
        <v>248802.59999999998</v>
      </c>
      <c r="D118" s="9">
        <f>C118/B118</f>
        <v>0.18377495367080363</v>
      </c>
    </row>
    <row r="119" spans="1:4" ht="19.5" customHeight="1">
      <c r="A119" s="7" t="s">
        <v>26</v>
      </c>
      <c r="B119" s="7">
        <v>1306147.8</v>
      </c>
      <c r="C119" s="7">
        <v>243469.9</v>
      </c>
      <c r="D119" s="9">
        <f>C119/B119</f>
        <v>0.18640302422130176</v>
      </c>
    </row>
    <row r="120" spans="1:4" ht="18" customHeight="1">
      <c r="A120" s="7" t="s">
        <v>27</v>
      </c>
      <c r="B120" s="7">
        <f>B119-B118</f>
        <v>-47696.099999999395</v>
      </c>
      <c r="C120" s="7">
        <f>SUM(C119-C118)</f>
        <v>-5332.6999999999825</v>
      </c>
      <c r="D120" s="9"/>
    </row>
    <row r="121" spans="1:4" ht="12.75">
      <c r="A121" s="8"/>
      <c r="B121" s="4"/>
      <c r="C121" s="4"/>
      <c r="D121" s="4"/>
    </row>
    <row r="123" spans="1:4" ht="12.75">
      <c r="A123" s="7" t="s">
        <v>119</v>
      </c>
      <c r="B123" s="27">
        <f>B85+B93+B109+B114</f>
        <v>842284.9999999998</v>
      </c>
      <c r="C123" s="27">
        <f>C85+C93+C109+C114</f>
        <v>179896</v>
      </c>
      <c r="D123" s="28">
        <f>C123/B123*100</f>
        <v>21.35809138237058</v>
      </c>
    </row>
    <row r="124" spans="1:4" ht="12.75">
      <c r="A124" s="7" t="s">
        <v>120</v>
      </c>
      <c r="B124" s="28">
        <f>B123/B118*100</f>
        <v>62.21433652727616</v>
      </c>
      <c r="C124" s="28">
        <f>C123/C118*100</f>
        <v>72.30471064209137</v>
      </c>
      <c r="D124" s="27"/>
    </row>
  </sheetData>
  <sheetProtection/>
  <mergeCells count="18">
    <mergeCell ref="A115:D115"/>
    <mergeCell ref="D8:D10"/>
    <mergeCell ref="B3:D3"/>
    <mergeCell ref="A65:D65"/>
    <mergeCell ref="A8:A10"/>
    <mergeCell ref="B8:B10"/>
    <mergeCell ref="C8:C10"/>
    <mergeCell ref="A61:D61"/>
    <mergeCell ref="A32:D32"/>
    <mergeCell ref="A94:D94"/>
    <mergeCell ref="A86:D86"/>
    <mergeCell ref="A110:D110"/>
    <mergeCell ref="B2:D2"/>
    <mergeCell ref="A11:D11"/>
    <mergeCell ref="A36:D36"/>
    <mergeCell ref="A44:D44"/>
    <mergeCell ref="A52:D52"/>
    <mergeCell ref="A6:D6"/>
  </mergeCells>
  <printOptions/>
  <pageMargins left="0.7480314960629921" right="0.7480314960629921" top="0.3937007874015748" bottom="0.3937007874015748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Лучникова</dc:creator>
  <cp:keywords/>
  <dc:description/>
  <cp:lastModifiedBy>Елена Алексеевна</cp:lastModifiedBy>
  <cp:lastPrinted>2024-04-09T09:29:50Z</cp:lastPrinted>
  <dcterms:created xsi:type="dcterms:W3CDTF">2012-04-16T01:51:33Z</dcterms:created>
  <dcterms:modified xsi:type="dcterms:W3CDTF">2024-04-10T08:39:17Z</dcterms:modified>
  <cp:category/>
  <cp:version/>
  <cp:contentType/>
  <cp:contentStatus/>
</cp:coreProperties>
</file>