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5510" windowHeight="7845" activeTab="2"/>
  </bookViews>
  <sheets>
    <sheet name="Таблица 1" sheetId="2" r:id="rId1"/>
    <sheet name="Таблица 2" sheetId="3" r:id="rId2"/>
    <sheet name="Таблица 3" sheetId="1" r:id="rId3"/>
  </sheets>
  <definedNames>
    <definedName name="_xlnm._FilterDatabase" localSheetId="0" hidden="1">'Таблица 1'!$A$16:$V$42</definedName>
    <definedName name="_xlnm._FilterDatabase" localSheetId="2" hidden="1">'Таблица 3'!$A$8:$U$39</definedName>
    <definedName name="_xlnm.Print_Area" localSheetId="0">'Таблица 1'!$A$1:$V$42</definedName>
    <definedName name="_xlnm.Print_Area" localSheetId="1">'Таблица 2'!$A$1:$N$16</definedName>
    <definedName name="_xlnm.Print_Area" localSheetId="2">'Таблица 3'!$A$1:$T$52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D38" i="1"/>
  <c r="P16" i="1"/>
  <c r="D21" i="1"/>
  <c r="C21" i="1" s="1"/>
  <c r="D20" i="1"/>
  <c r="C20" i="1" s="1"/>
  <c r="D19" i="1"/>
  <c r="C19" i="1" s="1"/>
  <c r="D18" i="1"/>
  <c r="C18" i="1" s="1"/>
  <c r="G12" i="1"/>
  <c r="J12" i="1"/>
  <c r="K12" i="1"/>
  <c r="M12" i="1"/>
  <c r="O12" i="1"/>
  <c r="Q12" i="1"/>
  <c r="R12" i="1"/>
  <c r="S12" i="1"/>
  <c r="T12" i="1"/>
  <c r="D15" i="1"/>
  <c r="Q25" i="2" s="1"/>
  <c r="M25" i="2" s="1"/>
  <c r="T25" i="2" s="1"/>
  <c r="K13" i="3"/>
  <c r="L13" i="3"/>
  <c r="J13" i="3"/>
  <c r="F13" i="3"/>
  <c r="G13" i="3"/>
  <c r="H13" i="3"/>
  <c r="E13" i="3"/>
  <c r="I14" i="3"/>
  <c r="I15" i="3"/>
  <c r="I16" i="3"/>
  <c r="I13" i="3"/>
  <c r="J33" i="2"/>
  <c r="K33" i="2"/>
  <c r="L33" i="2"/>
  <c r="D16" i="3" s="1"/>
  <c r="N33" i="2"/>
  <c r="O33" i="2"/>
  <c r="P33" i="2"/>
  <c r="I33" i="2"/>
  <c r="C16" i="3" s="1"/>
  <c r="N27" i="2"/>
  <c r="O27" i="2"/>
  <c r="P27" i="2"/>
  <c r="J27" i="2"/>
  <c r="K27" i="2"/>
  <c r="L27" i="2"/>
  <c r="D15" i="3" s="1"/>
  <c r="I27" i="2"/>
  <c r="C15" i="3" s="1"/>
  <c r="J20" i="2"/>
  <c r="K20" i="2"/>
  <c r="L20" i="2"/>
  <c r="D14" i="3" s="1"/>
  <c r="D13" i="3" s="1"/>
  <c r="I20" i="2"/>
  <c r="C14" i="3" s="1"/>
  <c r="C13" i="3" s="1"/>
  <c r="D24" i="1" l="1"/>
  <c r="C24" i="1" s="1"/>
  <c r="D31" i="1"/>
  <c r="Q35" i="2" s="1"/>
  <c r="M35" i="2" s="1"/>
  <c r="T35" i="2" s="1"/>
  <c r="U35" i="2" s="1"/>
  <c r="D26" i="1"/>
  <c r="D25" i="1"/>
  <c r="D17" i="1"/>
  <c r="Q38" i="2"/>
  <c r="M38" i="2" s="1"/>
  <c r="T38" i="2" s="1"/>
  <c r="U38" i="2" s="1"/>
  <c r="Q39" i="2"/>
  <c r="M39" i="2" s="1"/>
  <c r="T39" i="2" s="1"/>
  <c r="U39" i="2" s="1"/>
  <c r="Q40" i="2"/>
  <c r="M40" i="2" s="1"/>
  <c r="T40" i="2" s="1"/>
  <c r="U40" i="2" s="1"/>
  <c r="Q41" i="2"/>
  <c r="M41" i="2" s="1"/>
  <c r="T41" i="2" s="1"/>
  <c r="U41" i="2" s="1"/>
  <c r="D39" i="1"/>
  <c r="Q42" i="2" s="1"/>
  <c r="M42" i="2" s="1"/>
  <c r="T42" i="2" s="1"/>
  <c r="U42" i="2" s="1"/>
  <c r="D27" i="1"/>
  <c r="C27" i="1" s="1"/>
  <c r="Q31" i="2" s="1"/>
  <c r="Q36" i="2"/>
  <c r="M36" i="2" s="1"/>
  <c r="T36" i="2" s="1"/>
  <c r="U36" i="2" s="1"/>
  <c r="Q37" i="2"/>
  <c r="M37" i="2" s="1"/>
  <c r="T37" i="2" s="1"/>
  <c r="U37" i="2" s="1"/>
  <c r="Q34" i="2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M34" i="2" l="1"/>
  <c r="Q33" i="2"/>
  <c r="M31" i="2"/>
  <c r="Q28" i="2"/>
  <c r="M28" i="2" s="1"/>
  <c r="T28" i="2" s="1"/>
  <c r="U28" i="2" s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Q23" i="2" l="1"/>
  <c r="M23" i="2" s="1"/>
  <c r="T23" i="2" s="1"/>
  <c r="T34" i="2"/>
  <c r="U34" i="2" s="1"/>
  <c r="M33" i="2"/>
  <c r="T31" i="2"/>
  <c r="U31" i="2" s="1"/>
  <c r="D23" i="1"/>
  <c r="C26" i="1" l="1"/>
  <c r="Q30" i="2" s="1"/>
  <c r="M30" i="2" s="1"/>
  <c r="T30" i="2" s="1"/>
  <c r="U30" i="2" s="1"/>
  <c r="D13" i="1"/>
  <c r="Q21" i="2" l="1"/>
  <c r="M21" i="2" s="1"/>
  <c r="U23" i="2"/>
  <c r="N20" i="2"/>
  <c r="O20" i="2"/>
  <c r="P20" i="2"/>
  <c r="R20" i="2"/>
  <c r="S20" i="2"/>
  <c r="T21" i="2" l="1"/>
  <c r="U21" i="2" s="1"/>
  <c r="D29" i="1"/>
  <c r="Q24" i="2" l="1"/>
  <c r="M24" i="2" s="1"/>
  <c r="T24" i="2" s="1"/>
  <c r="U24" i="2" s="1"/>
  <c r="Q22" i="2" l="1"/>
  <c r="Q20" i="2" s="1"/>
  <c r="M14" i="3"/>
  <c r="Q29" i="2"/>
  <c r="C23" i="1"/>
  <c r="M15" i="3" s="1"/>
  <c r="N15" i="3" s="1"/>
  <c r="C29" i="1"/>
  <c r="M16" i="3" s="1"/>
  <c r="N16" i="3" s="1"/>
  <c r="M13" i="3" l="1"/>
  <c r="N13" i="3" s="1"/>
  <c r="N14" i="3"/>
  <c r="M29" i="2"/>
  <c r="Q27" i="2"/>
  <c r="M22" i="2"/>
  <c r="M20" i="2" s="1"/>
  <c r="T29" i="2" l="1"/>
  <c r="U29" i="2" s="1"/>
  <c r="M27" i="2"/>
  <c r="T22" i="2"/>
  <c r="U22" i="2" s="1"/>
</calcChain>
</file>

<file path=xl/sharedStrings.xml><?xml version="1.0" encoding="utf-8"?>
<sst xmlns="http://schemas.openxmlformats.org/spreadsheetml/2006/main" count="324" uniqueCount="139">
  <si>
    <t>Адрес МКД</t>
  </si>
  <si>
    <t>Стоимость капитального ремонта ВСЕГО</t>
  </si>
  <si>
    <t>Виды, установленные нормативным правовым актом Забайкальского края</t>
  </si>
  <si>
    <t>ремонт внутридомовых инженерных систем электро-, тепло-, газо-, водоснабжения, водоотведения</t>
  </si>
  <si>
    <t>в том числе:</t>
  </si>
  <si>
    <t>электроснабжения</t>
  </si>
  <si>
    <t>теплоснабжения</t>
  </si>
  <si>
    <t>руб.</t>
  </si>
  <si>
    <t>ед.</t>
  </si>
  <si>
    <t>Таблица 3. Адресный перечень многоквартирных домов, расположенных на территории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</si>
  <si>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</si>
  <si>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</si>
  <si>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</si>
  <si>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</si>
  <si>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</si>
  <si>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</si>
  <si>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</si>
  <si>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</si>
  <si>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</si>
  <si>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</si>
  <si>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</si>
  <si>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</si>
  <si>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</si>
  <si>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</si>
  <si>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</si>
  <si>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</si>
  <si>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</si>
  <si>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</si>
  <si>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размере, превышающем установленный минимальный размер взноса</t>
  </si>
  <si>
    <t>за счет средств иных источников</t>
  </si>
  <si>
    <t>чел.</t>
  </si>
  <si>
    <t>Муниципальный краткосрочный план</t>
  </si>
  <si>
    <t>реализации Региональной программы капитального ремонта</t>
  </si>
  <si>
    <t>общего имущества в многоквартирных домах, расположенных</t>
  </si>
  <si>
    <t>Таблица 1. Адресный перечень и характеристика многоквартирных домов, расположенных на территории</t>
  </si>
  <si>
    <t>N п/п</t>
  </si>
  <si>
    <t>Наименование МО</t>
  </si>
  <si>
    <t>Количество жителей, зарегистрированных в МКД 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</si>
  <si>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</si>
  <si>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</si>
  <si>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</si>
  <si>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</si>
  <si>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</si>
  <si>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Всего:</t>
  </si>
  <si>
    <t>кв. м</t>
  </si>
  <si>
    <t>Таблица 2. Планируемые показатели выполнения Муниципального</t>
  </si>
  <si>
    <t>краткосрочного плана реализации Региональной программы</t>
  </si>
  <si>
    <t>капитального ремонта общего имущества в многоквартирных</t>
  </si>
  <si>
    <t>домах, расположенных на территории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</si>
  <si>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</si>
  <si>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</si>
  <si>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руб./кв. м</t>
  </si>
  <si>
    <t>Виды, установленные частью 1 статьи 166 Жилищного кодекса Российской Федерации</t>
  </si>
  <si>
    <t>Виды, установленные частью 3 статьи 166 Жилищного кодекса Российской Федерации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</si>
  <si>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</si>
  <si>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</si>
  <si>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</si>
  <si>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</si>
  <si>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</si>
  <si>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в том числе на ремонт, замену, модернизацию лифтов, ремонт лифтовых шахт, машинных и блочных помещений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</si>
  <si>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ремонт, замену, модернизацию лифтов, ремонт лифтовых шахт, машинных и блочных помещений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</si>
  <si>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</si>
  <si>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</si>
  <si>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горячего водоснабжения</t>
  </si>
  <si>
    <t>холодного водоснабжения</t>
  </si>
  <si>
    <t>водоотведения</t>
  </si>
  <si>
    <t>2026 год</t>
  </si>
  <si>
    <t>2027 год</t>
  </si>
  <si>
    <t>Примечание:</t>
  </si>
  <si>
    <t>(1) - разработка проектной документации на ремонт крыши</t>
  </si>
  <si>
    <t>(2) - разработка проектной документации на ремонт фасада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</si>
  <si>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</si>
  <si>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</si>
  <si>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</si>
  <si>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</si>
  <si>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</si>
  <si>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</si>
  <si>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</si>
  <si>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</si>
  <si>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</si>
  <si>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>2028 год</t>
  </si>
  <si>
    <t>Панельные</t>
  </si>
  <si>
    <t>Кирпичные</t>
  </si>
  <si>
    <t>Счет Регионального оператора</t>
  </si>
  <si>
    <t>12.2026</t>
  </si>
  <si>
    <t>12.2027</t>
  </si>
  <si>
    <t>12.2028</t>
  </si>
  <si>
    <t>Х</t>
  </si>
  <si>
    <t>2024</t>
  </si>
  <si>
    <t>2022</t>
  </si>
  <si>
    <t>2020</t>
  </si>
  <si>
    <t>Итого по Могочинскому муниципальному округу</t>
  </si>
  <si>
    <t>х</t>
  </si>
  <si>
    <t>5</t>
  </si>
  <si>
    <t>4</t>
  </si>
  <si>
    <t>2</t>
  </si>
  <si>
    <t>6</t>
  </si>
  <si>
    <t>г. Могоча, ул. Березовая, д. 16</t>
  </si>
  <si>
    <t>г. Могоча, ул. Интернациональная, д. 28А</t>
  </si>
  <si>
    <t>г. Могоча, ул. Комсомольская, д. 6</t>
  </si>
  <si>
    <t>г. Могоча, ул. Аникинская, д. 3</t>
  </si>
  <si>
    <t>г. Могоча, ул. Комсомольская, д. 7</t>
  </si>
  <si>
    <t>г. Могоча, ул. Малокрестьянская, д. 38</t>
  </si>
  <si>
    <t>г. Могоча, ул. Комсомольская, д. 8</t>
  </si>
  <si>
    <t>г. Могоча, ул. Аникинская, д. 9</t>
  </si>
  <si>
    <t>г. Могоча, ул. Комсомольская, д. 3</t>
  </si>
  <si>
    <t>г. Могоча, ул. Клубная, д. 3</t>
  </si>
  <si>
    <t>г. Могоча, ул. Комсомольская, д. 9</t>
  </si>
  <si>
    <t>ст. Семиозерный, ул. Энергетиков, д. 1</t>
  </si>
  <si>
    <t>г. Могоча, ул. Садовая д. 4</t>
  </si>
  <si>
    <t>г. Могоча, ул. Малокрестьянская д. 38</t>
  </si>
  <si>
    <t>2023</t>
  </si>
  <si>
    <t>г. Могоча, ул. Садовая, д. 16</t>
  </si>
  <si>
    <t>на территории Забайкальского края, на период 2026-2028 годов</t>
  </si>
  <si>
    <t>в Могочинском муниципальном округе</t>
  </si>
  <si>
    <t>Забайкальского края, в отношении которых на период 2026-2028 годов планируется проведение капитального ремонта общего имущества</t>
  </si>
  <si>
    <t>Могочиснкого муниципального округа</t>
  </si>
  <si>
    <t xml:space="preserve">УТВЕРЖДЕН           </t>
  </si>
  <si>
    <t>Могочинского муниципального округа</t>
  </si>
  <si>
    <t>Забайкальского края, на период 2026-2028 годов</t>
  </si>
  <si>
    <t>Забайкальского края, в отношении которых на период 2026-2028 годов планируется проведение капитального ремонта общего имущества, по видам работ по капитальному ремонту</t>
  </si>
  <si>
    <t>Итого по Могочинскому муниципальному округу:</t>
  </si>
  <si>
    <r>
      <t>г. Могоча, ул. Высотная, д. 18</t>
    </r>
    <r>
      <rPr>
        <vertAlign val="superscript"/>
        <sz val="11"/>
        <color indexed="8"/>
        <rFont val="Times New Roman"/>
        <family val="1"/>
        <charset val="204"/>
      </rPr>
      <t xml:space="preserve"> </t>
    </r>
  </si>
  <si>
    <t>X</t>
  </si>
  <si>
    <t>Кирпичные, каменные</t>
  </si>
  <si>
    <t xml:space="preserve"> № ______ от "10" октября 2025 г.</t>
  </si>
  <si>
    <t xml:space="preserve">постановлением администрации Могочинского муниципального округа </t>
  </si>
  <si>
    <r>
      <t>г. Могоча, ул. Интернациональная, д. 28А</t>
    </r>
    <r>
      <rPr>
        <vertAlign val="superscript"/>
        <sz val="10"/>
        <rFont val="Times New Roman"/>
        <family val="1"/>
        <charset val="204"/>
      </rPr>
      <t>(2 - С УТЕПЛЕНИЕМ)</t>
    </r>
  </si>
  <si>
    <r>
      <t>г. Могоча, ул. Аникинская, д. 9</t>
    </r>
    <r>
      <rPr>
        <vertAlign val="superscript"/>
        <sz val="10"/>
        <color rgb="FFFF0000"/>
        <rFont val="Times New Roman"/>
        <family val="1"/>
        <charset val="204"/>
      </rPr>
      <t>(2/2)</t>
    </r>
  </si>
  <si>
    <r>
      <t>г. Могоча, ул. Березовая, д. 16</t>
    </r>
    <r>
      <rPr>
        <vertAlign val="superscript"/>
        <sz val="10"/>
        <color rgb="FFFF0000"/>
        <rFont val="Times New Roman"/>
        <family val="1"/>
        <charset val="204"/>
      </rPr>
      <t>(2)</t>
    </r>
  </si>
  <si>
    <r>
      <t>г. Могоча, ул. Высотная, д. 18</t>
    </r>
    <r>
      <rPr>
        <vertAlign val="superscript"/>
        <sz val="10"/>
        <color rgb="FFFF0000"/>
        <rFont val="Times New Roman"/>
        <family val="1"/>
        <charset val="204"/>
      </rPr>
      <t xml:space="preserve"> (2 /2)</t>
    </r>
  </si>
  <si>
    <r>
      <t>г. Могоча, ул. Интернациональная, д. 28А</t>
    </r>
    <r>
      <rPr>
        <vertAlign val="superscript"/>
        <sz val="10"/>
        <color rgb="FFFF0000"/>
        <rFont val="Times New Roman"/>
        <family val="1"/>
        <charset val="204"/>
      </rPr>
      <t>(1,2/2,4)</t>
    </r>
  </si>
  <si>
    <r>
      <t>г. Могоча, ул. Клубная, д. 3</t>
    </r>
    <r>
      <rPr>
        <vertAlign val="superscript"/>
        <sz val="10"/>
        <color rgb="FFFF0000"/>
        <rFont val="Times New Roman"/>
        <family val="1"/>
        <charset val="204"/>
      </rPr>
      <t>(1)</t>
    </r>
  </si>
  <si>
    <r>
      <t>г. Могоча, ул. Садовая, д. 16</t>
    </r>
    <r>
      <rPr>
        <vertAlign val="superscript"/>
        <sz val="10"/>
        <color rgb="FFFF0000"/>
        <rFont val="Times New Roman"/>
        <family val="1"/>
        <charset val="204"/>
      </rPr>
      <t>(1)</t>
    </r>
  </si>
  <si>
    <r>
      <t>г. Могоча, ул. Аникинская, д. 9</t>
    </r>
    <r>
      <rPr>
        <vertAlign val="superscript"/>
        <sz val="10"/>
        <color rgb="FFFF0000"/>
        <rFont val="Times New Roman"/>
        <family val="1"/>
        <charset val="204"/>
      </rPr>
      <t>(1 - ПСД на переустройство кровли)</t>
    </r>
  </si>
  <si>
    <t>г. Могоча, ул. Комсомольская, д.3</t>
  </si>
  <si>
    <t>г.Могоча, ул. Комсомольская, д. 6</t>
  </si>
  <si>
    <t>г. Могоча, ул. Комсомольская, д.7</t>
  </si>
  <si>
    <t>г. Могоча, ул. Комсомольская,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</si>
</sst>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164" fontId="1" fillId="0" borderId="1" xfId="3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43" fontId="1" fillId="0" borderId="1" xfId="0" applyNumberFormat="1" applyFont="1" applyFill="1" applyBorder="1"/>
    <xf numFmtId="49" fontId="1" fillId="0" borderId="1" xfId="0" applyNumberFormat="1" applyFont="1" applyFill="1" applyBorder="1"/>
    <xf numFmtId="49" fontId="1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0" fontId="8" fillId="0" borderId="0" xfId="0" applyFont="1" applyFill="1"/>
    <xf numFmtId="0" fontId="14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Fill="1"/>
    <xf numFmtId="2" fontId="8" fillId="0" borderId="0" xfId="0" applyNumberFormat="1" applyFont="1" applyFill="1"/>
    <xf numFmtId="14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2" fontId="8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4" fontId="10" fillId="0" borderId="1" xfId="3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4" applyNumberFormat="1" applyFont="1" applyBorder="1" applyAlignment="1">
      <alignment vertical="center" wrapText="1"/>
    </xf>
    <xf numFmtId="49" fontId="8" fillId="0" borderId="1" xfId="4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/>
    <xf numFmtId="0" fontId="13" fillId="0" borderId="0" xfId="0" applyFont="1" applyFill="1"/>
    <xf numFmtId="0" fontId="12" fillId="0" borderId="0" xfId="0" applyFont="1" applyFill="1" applyBorder="1" applyAlignment="1"/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4" fontId="8" fillId="0" borderId="1" xfId="0" applyNumberFormat="1" applyFont="1" applyFill="1" applyBorder="1" applyAlignment="1"/>
    <xf numFmtId="4" fontId="8" fillId="0" borderId="1" xfId="5" applyNumberFormat="1" applyFont="1" applyFill="1" applyBorder="1" applyAlignment="1"/>
    <xf numFmtId="4" fontId="8" fillId="0" borderId="1" xfId="4" applyNumberFormat="1" applyFont="1" applyFill="1" applyBorder="1" applyAlignment="1"/>
    <xf numFmtId="4" fontId="8" fillId="0" borderId="1" xfId="3" applyNumberFormat="1" applyFont="1" applyFill="1" applyBorder="1" applyAlignment="1"/>
    <xf numFmtId="0" fontId="11" fillId="0" borderId="0" xfId="0" applyFont="1" applyFill="1"/>
    <xf numFmtId="0" fontId="11" fillId="2" borderId="1" xfId="0" applyFont="1" applyFill="1" applyBorder="1" applyAlignment="1"/>
    <xf numFmtId="0" fontId="11" fillId="2" borderId="14" xfId="0" applyFont="1" applyFill="1" applyBorder="1" applyAlignment="1">
      <alignment horizontal="center"/>
    </xf>
    <xf numFmtId="164" fontId="10" fillId="2" borderId="1" xfId="3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vertical="center" wrapText="1"/>
    </xf>
    <xf numFmtId="43" fontId="11" fillId="2" borderId="1" xfId="0" applyNumberFormat="1" applyFont="1" applyFill="1" applyBorder="1" applyAlignment="1"/>
    <xf numFmtId="164" fontId="11" fillId="2" borderId="1" xfId="3" applyFont="1" applyFill="1" applyBorder="1" applyAlignment="1"/>
    <xf numFmtId="2" fontId="11" fillId="2" borderId="1" xfId="0" applyNumberFormat="1" applyFont="1" applyFill="1" applyBorder="1" applyAlignment="1"/>
    <xf numFmtId="0" fontId="12" fillId="2" borderId="1" xfId="0" applyFont="1" applyFill="1" applyBorder="1" applyAlignment="1"/>
    <xf numFmtId="14" fontId="12" fillId="2" borderId="1" xfId="0" applyNumberFormat="1" applyFont="1" applyFill="1" applyBorder="1" applyAlignment="1"/>
    <xf numFmtId="164" fontId="13" fillId="2" borderId="16" xfId="3" applyFont="1" applyFill="1" applyBorder="1" applyAlignment="1">
      <alignment horizontal="center" wrapText="1"/>
    </xf>
    <xf numFmtId="14" fontId="13" fillId="2" borderId="16" xfId="3" applyNumberFormat="1" applyFont="1" applyFill="1" applyBorder="1" applyAlignment="1">
      <alignment horizontal="center"/>
    </xf>
    <xf numFmtId="164" fontId="13" fillId="2" borderId="16" xfId="3" applyFont="1" applyFill="1" applyBorder="1" applyAlignment="1">
      <alignment horizontal="center"/>
    </xf>
    <xf numFmtId="2" fontId="13" fillId="2" borderId="16" xfId="3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vertical="center" wrapText="1"/>
    </xf>
    <xf numFmtId="164" fontId="1" fillId="2" borderId="1" xfId="3" applyFont="1" applyFill="1" applyBorder="1"/>
    <xf numFmtId="164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164" fontId="13" fillId="2" borderId="1" xfId="3" applyFont="1" applyFill="1" applyBorder="1" applyAlignment="1">
      <alignment horizontal="center" wrapText="1"/>
    </xf>
    <xf numFmtId="14" fontId="13" fillId="2" borderId="1" xfId="3" applyNumberFormat="1" applyFont="1" applyFill="1" applyBorder="1" applyAlignment="1">
      <alignment horizontal="center"/>
    </xf>
    <xf numFmtId="164" fontId="13" fillId="2" borderId="1" xfId="3" applyFont="1" applyFill="1" applyBorder="1" applyAlignment="1">
      <alignment horizontal="center"/>
    </xf>
    <xf numFmtId="164" fontId="13" fillId="2" borderId="1" xfId="3" applyFont="1" applyFill="1" applyBorder="1"/>
    <xf numFmtId="2" fontId="13" fillId="2" borderId="1" xfId="3" applyNumberFormat="1" applyFont="1" applyFill="1" applyBorder="1"/>
    <xf numFmtId="2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64" fontId="1" fillId="0" borderId="1" xfId="3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wrapText="1"/>
    </xf>
    <xf numFmtId="3" fontId="1" fillId="3" borderId="1" xfId="0" applyNumberFormat="1" applyFont="1" applyFill="1" applyBorder="1" applyAlignment="1">
      <alignment horizontal="right" wrapText="1"/>
    </xf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165" fontId="10" fillId="0" borderId="1" xfId="3" applyNumberFormat="1" applyFont="1" applyFill="1" applyBorder="1" applyAlignment="1">
      <alignment wrapText="1"/>
    </xf>
    <xf numFmtId="4" fontId="8" fillId="3" borderId="1" xfId="0" applyNumberFormat="1" applyFont="1" applyFill="1" applyBorder="1" applyAlignment="1"/>
    <xf numFmtId="4" fontId="8" fillId="3" borderId="1" xfId="3" applyNumberFormat="1" applyFont="1" applyFill="1" applyBorder="1" applyAlignment="1"/>
    <xf numFmtId="4" fontId="8" fillId="3" borderId="1" xfId="5" applyNumberFormat="1" applyFont="1" applyFill="1" applyBorder="1" applyAlignment="1"/>
    <xf numFmtId="4" fontId="8" fillId="3" borderId="1" xfId="4" applyNumberFormat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/>
    </xf>
    <xf numFmtId="4" fontId="17" fillId="0" borderId="1" xfId="5" applyNumberFormat="1" applyFont="1" applyFill="1" applyBorder="1" applyAlignment="1"/>
    <xf numFmtId="4" fontId="17" fillId="0" borderId="1" xfId="3" applyNumberFormat="1" applyFont="1" applyFill="1" applyBorder="1" applyAlignment="1"/>
    <xf numFmtId="4" fontId="17" fillId="3" borderId="1" xfId="3" applyNumberFormat="1" applyFont="1" applyFill="1" applyBorder="1" applyAlignment="1"/>
    <xf numFmtId="4" fontId="17" fillId="0" borderId="1" xfId="0" applyNumberFormat="1" applyFont="1" applyFill="1" applyBorder="1" applyAlignment="1">
      <alignment horizontal="right"/>
    </xf>
    <xf numFmtId="4" fontId="17" fillId="3" borderId="1" xfId="0" applyNumberFormat="1" applyFont="1" applyFill="1" applyBorder="1" applyAlignment="1"/>
    <xf numFmtId="4" fontId="17" fillId="0" borderId="1" xfId="4" applyNumberFormat="1" applyFont="1" applyFill="1" applyBorder="1" applyAlignment="1"/>
    <xf numFmtId="49" fontId="17" fillId="3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/>
    <xf numFmtId="4" fontId="20" fillId="0" borderId="1" xfId="3" applyNumberFormat="1" applyFont="1" applyFill="1" applyBorder="1" applyAlignment="1">
      <alignment wrapText="1"/>
    </xf>
    <xf numFmtId="165" fontId="20" fillId="0" borderId="1" xfId="3" applyNumberFormat="1" applyFont="1" applyFill="1" applyBorder="1" applyAlignment="1">
      <alignment wrapText="1"/>
    </xf>
    <xf numFmtId="49" fontId="17" fillId="0" borderId="1" xfId="0" applyNumberFormat="1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center" wrapText="1"/>
    </xf>
    <xf numFmtId="4" fontId="21" fillId="0" borderId="1" xfId="5" applyNumberFormat="1" applyFont="1" applyFill="1" applyBorder="1" applyAlignment="1"/>
    <xf numFmtId="49" fontId="17" fillId="0" borderId="1" xfId="4" applyNumberFormat="1" applyFont="1" applyFill="1" applyBorder="1" applyAlignment="1">
      <alignment vertical="center" wrapText="1"/>
    </xf>
    <xf numFmtId="49" fontId="17" fillId="3" borderId="1" xfId="4" applyNumberFormat="1" applyFont="1" applyFill="1" applyBorder="1" applyAlignment="1">
      <alignment vertical="center" wrapText="1"/>
    </xf>
    <xf numFmtId="4" fontId="17" fillId="3" borderId="1" xfId="5" applyNumberFormat="1" applyFont="1" applyFill="1" applyBorder="1" applyAlignment="1"/>
    <xf numFmtId="0" fontId="17" fillId="0" borderId="1" xfId="4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top" wrapText="1"/>
    </xf>
    <xf numFmtId="0" fontId="10" fillId="2" borderId="16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10" fillId="0" borderId="1" xfId="0" applyFont="1" applyFill="1" applyBorder="1" applyAlignment="1">
      <alignment wrapText="1"/>
    </xf>
    <xf numFmtId="2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wrapText="1"/>
    </xf>
  </cellXfs>
  <cellStyles count="7">
    <cellStyle name="Гиперссылка" xfId="2" builtinId="8"/>
    <cellStyle name="Обычный" xfId="0" builtinId="0"/>
    <cellStyle name="Обычный 2 2" xfId="4"/>
    <cellStyle name="Обычный 23" xfId="1"/>
    <cellStyle name="Обычный 5" xfId="6"/>
    <cellStyle name="Финансовый" xfId="3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ogin.consultant.ru/link/?req=doc&amp;base=LAW&amp;n=416251&amp;dst=215&amp;field=134&amp;date=22.06.2022" TargetMode="External"/><Relationship Id="rId1" Type="http://schemas.openxmlformats.org/officeDocument/2006/relationships/hyperlink" Target="https://login.consultant.ru/link/?req=doc&amp;base=LAW&amp;n=416251&amp;dst=101210&amp;field=134&amp;date=22.06.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25" zoomScale="80" zoomScaleNormal="80" workbookViewId="0">
      <selection activeCell="I13" sqref="I1:I1048576"/>
    </sheetView>
  </sheetViews>
  <sheetFormatPr defaultRowHeight="15" x14ac:dyDescent="0.25"/>
  <cols>
    <col min="1" max="1" width="9.140625" style="1"/>
    <col min="2" max="2" width="40.5703125" style="1" customWidth="1"/>
    <col min="3" max="3" width="20.42578125" style="1" customWidth="1"/>
    <col min="4" max="4" width="14.85546875" style="25" customWidth="1"/>
    <col min="5" max="5" width="11.85546875" style="18" customWidth="1"/>
    <col min="6" max="6" width="18.42578125" style="1" customWidth="1"/>
    <col min="7" max="8" width="9.140625" style="1"/>
    <col min="9" max="9" width="12.28515625" style="1" customWidth="1"/>
    <col min="10" max="10" width="12.28515625" style="6" customWidth="1"/>
    <col min="11" max="11" width="13.140625" style="1" customWidth="1"/>
    <col min="12" max="12" width="12.5703125" style="1" customWidth="1"/>
    <col min="13" max="13" width="18.28515625" style="1" customWidth="1"/>
    <col min="14" max="16" width="9.140625" style="1"/>
    <col min="17" max="17" width="19.28515625" style="1" customWidth="1"/>
    <col min="18" max="18" width="10.7109375" style="1" customWidth="1"/>
    <col min="19" max="19" width="9.140625" style="1"/>
    <col min="20" max="20" width="13.140625" style="1" customWidth="1"/>
    <col min="21" max="21" width="19.28515625" style="1" customWidth="1"/>
    <col min="22" max="22" width="11.28515625" style="1" customWidth="1"/>
    <col min="23" max="16384" width="9.140625" style="1"/>
  </cols>
  <sheetData>
    <row r="1" spans="1:22" x14ac:dyDescent="0.25">
      <c r="Q1" s="146" t="s">
        <v>117</v>
      </c>
      <c r="R1" s="146"/>
      <c r="S1" s="146"/>
      <c r="T1" s="146"/>
      <c r="U1" s="146"/>
      <c r="V1" s="146"/>
    </row>
    <row r="2" spans="1:22" x14ac:dyDescent="0.25">
      <c r="Q2" s="145" t="s">
        <v>126</v>
      </c>
      <c r="R2" s="145"/>
      <c r="S2" s="145"/>
      <c r="T2" s="145"/>
      <c r="U2" s="145"/>
      <c r="V2" s="145"/>
    </row>
    <row r="3" spans="1:22" ht="30.75" customHeight="1" x14ac:dyDescent="0.25">
      <c r="Q3" s="147" t="s">
        <v>125</v>
      </c>
      <c r="R3" s="147"/>
      <c r="S3" s="147"/>
      <c r="T3" s="147"/>
      <c r="U3" s="147"/>
      <c r="V3" s="147"/>
    </row>
    <row r="4" spans="1:22" ht="15.75" x14ac:dyDescent="0.25">
      <c r="A4" s="134" t="s">
        <v>31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ht="15.75" x14ac:dyDescent="0.25">
      <c r="A5" s="134" t="s">
        <v>32</v>
      </c>
      <c r="B5" s="134"/>
      <c r="C5" s="134"/>
      <c r="D5" s="134"/>
      <c r="E5" s="135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ht="15.75" x14ac:dyDescent="0.25">
      <c r="A6" s="134" t="s">
        <v>33</v>
      </c>
      <c r="B6" s="134"/>
      <c r="C6" s="134"/>
      <c r="D6" s="134"/>
      <c r="E6" s="135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15.75" x14ac:dyDescent="0.25">
      <c r="A7" s="134" t="s">
        <v>113</v>
      </c>
      <c r="B7" s="134"/>
      <c r="C7" s="134"/>
      <c r="D7" s="134"/>
      <c r="E7" s="135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22" ht="15.75" x14ac:dyDescent="0.25">
      <c r="A8" s="134" t="s">
        <v>114</v>
      </c>
      <c r="B8" s="134"/>
      <c r="C8" s="134"/>
      <c r="D8" s="134"/>
      <c r="E8" s="135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10" spans="1:22" ht="15.75" x14ac:dyDescent="0.25">
      <c r="A10" s="134" t="s">
        <v>34</v>
      </c>
      <c r="B10" s="134"/>
      <c r="C10" s="134"/>
      <c r="D10" s="134"/>
      <c r="E10" s="135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ht="15.75" x14ac:dyDescent="0.25">
      <c r="A11" s="134" t="s">
        <v>116</v>
      </c>
      <c r="B11" s="134"/>
      <c r="C11" s="134"/>
      <c r="D11" s="134"/>
      <c r="E11" s="135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ht="15.75" x14ac:dyDescent="0.25">
      <c r="A12" s="134" t="s">
        <v>115</v>
      </c>
      <c r="B12" s="134"/>
      <c r="C12" s="134"/>
      <c r="D12" s="134"/>
      <c r="E12" s="135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2" ht="15.75" thickBot="1" x14ac:dyDescent="0.3"/>
    <row r="14" spans="1:22" ht="31.5" customHeight="1" thickBot="1" x14ac:dyDescent="0.3">
      <c r="A14" s="125" t="s">
        <v>35</v>
      </c>
      <c r="B14" s="125" t="s">
        <v>0</v>
      </c>
      <c r="C14" s="125" t="s">
        <v>10</v>
      </c>
      <c r="D14" s="128" t="s">
        <v>11</v>
      </c>
      <c r="E14" s="129"/>
      <c r="F14" s="125" t="s">
        <v>12</v>
      </c>
      <c r="G14" s="125" t="s">
        <v>13</v>
      </c>
      <c r="H14" s="125" t="s">
        <v>14</v>
      </c>
      <c r="I14" s="125" t="s">
        <v>15</v>
      </c>
      <c r="J14" s="128" t="s">
        <v>16</v>
      </c>
      <c r="K14" s="144"/>
      <c r="L14" s="125" t="s">
        <v>17</v>
      </c>
      <c r="M14" s="128" t="s">
        <v>18</v>
      </c>
      <c r="N14" s="143"/>
      <c r="O14" s="143"/>
      <c r="P14" s="143"/>
      <c r="Q14" s="143"/>
      <c r="R14" s="143"/>
      <c r="S14" s="144"/>
      <c r="T14" s="125" t="s">
        <v>49</v>
      </c>
      <c r="U14" s="125" t="s">
        <v>50</v>
      </c>
      <c r="V14" s="125" t="s">
        <v>19</v>
      </c>
    </row>
    <row r="15" spans="1:22" ht="15.75" customHeight="1" thickBot="1" x14ac:dyDescent="0.3">
      <c r="A15" s="126"/>
      <c r="B15" s="126"/>
      <c r="C15" s="126"/>
      <c r="D15" s="136" t="s">
        <v>20</v>
      </c>
      <c r="E15" s="139" t="s">
        <v>21</v>
      </c>
      <c r="F15" s="126"/>
      <c r="G15" s="126"/>
      <c r="H15" s="126"/>
      <c r="I15" s="126"/>
      <c r="J15" s="141" t="s">
        <v>22</v>
      </c>
      <c r="K15" s="125" t="s">
        <v>23</v>
      </c>
      <c r="L15" s="126"/>
      <c r="M15" s="125" t="s">
        <v>22</v>
      </c>
      <c r="N15" s="128" t="s">
        <v>4</v>
      </c>
      <c r="O15" s="143"/>
      <c r="P15" s="143"/>
      <c r="Q15" s="143"/>
      <c r="R15" s="143"/>
      <c r="S15" s="144"/>
      <c r="T15" s="126"/>
      <c r="U15" s="126"/>
      <c r="V15" s="126"/>
    </row>
    <row r="16" spans="1:22" ht="309" customHeight="1" thickBot="1" x14ac:dyDescent="0.3">
      <c r="A16" s="126"/>
      <c r="B16" s="126"/>
      <c r="C16" s="126"/>
      <c r="D16" s="137"/>
      <c r="E16" s="140"/>
      <c r="F16" s="126"/>
      <c r="G16" s="126"/>
      <c r="H16" s="126"/>
      <c r="I16" s="127"/>
      <c r="J16" s="142"/>
      <c r="K16" s="127"/>
      <c r="L16" s="127"/>
      <c r="M16" s="127"/>
      <c r="N16" s="2" t="s">
        <v>24</v>
      </c>
      <c r="O16" s="2" t="s">
        <v>25</v>
      </c>
      <c r="P16" s="2" t="s">
        <v>26</v>
      </c>
      <c r="Q16" s="2" t="s">
        <v>27</v>
      </c>
      <c r="R16" s="2" t="s">
        <v>28</v>
      </c>
      <c r="S16" s="2" t="s">
        <v>29</v>
      </c>
      <c r="T16" s="127"/>
      <c r="U16" s="127"/>
      <c r="V16" s="126"/>
    </row>
    <row r="17" spans="1:22" ht="16.5" thickBot="1" x14ac:dyDescent="0.3">
      <c r="A17" s="127"/>
      <c r="B17" s="127"/>
      <c r="C17" s="127"/>
      <c r="D17" s="138"/>
      <c r="E17" s="138"/>
      <c r="F17" s="127"/>
      <c r="G17" s="127"/>
      <c r="H17" s="127"/>
      <c r="I17" s="2" t="s">
        <v>44</v>
      </c>
      <c r="J17" s="37" t="s">
        <v>44</v>
      </c>
      <c r="K17" s="2" t="s">
        <v>44</v>
      </c>
      <c r="L17" s="2" t="s">
        <v>30</v>
      </c>
      <c r="M17" s="2" t="s">
        <v>7</v>
      </c>
      <c r="N17" s="2" t="s">
        <v>7</v>
      </c>
      <c r="O17" s="2" t="s">
        <v>7</v>
      </c>
      <c r="P17" s="2" t="s">
        <v>7</v>
      </c>
      <c r="Q17" s="2" t="s">
        <v>7</v>
      </c>
      <c r="R17" s="2" t="s">
        <v>7</v>
      </c>
      <c r="S17" s="2" t="s">
        <v>7</v>
      </c>
      <c r="T17" s="2" t="s">
        <v>51</v>
      </c>
      <c r="U17" s="2" t="s">
        <v>51</v>
      </c>
      <c r="V17" s="127"/>
    </row>
    <row r="18" spans="1:22" x14ac:dyDescent="0.25">
      <c r="A18" s="41">
        <v>1</v>
      </c>
      <c r="B18" s="41">
        <v>2</v>
      </c>
      <c r="C18" s="41">
        <v>3</v>
      </c>
      <c r="D18" s="42">
        <v>4</v>
      </c>
      <c r="E18" s="42">
        <v>5</v>
      </c>
      <c r="F18" s="41">
        <v>6</v>
      </c>
      <c r="G18" s="41">
        <v>7</v>
      </c>
      <c r="H18" s="41">
        <v>8</v>
      </c>
      <c r="I18" s="41">
        <v>9</v>
      </c>
      <c r="J18" s="43">
        <v>10</v>
      </c>
      <c r="K18" s="41">
        <v>11</v>
      </c>
      <c r="L18" s="41">
        <v>12</v>
      </c>
      <c r="M18" s="44">
        <v>13</v>
      </c>
      <c r="N18" s="44">
        <v>14</v>
      </c>
      <c r="O18" s="44">
        <v>15</v>
      </c>
      <c r="P18" s="44">
        <v>16</v>
      </c>
      <c r="Q18" s="44">
        <v>17</v>
      </c>
      <c r="R18" s="44">
        <v>18</v>
      </c>
      <c r="S18" s="44">
        <v>19</v>
      </c>
      <c r="T18" s="44">
        <v>20</v>
      </c>
      <c r="U18" s="44">
        <v>21</v>
      </c>
      <c r="V18" s="44">
        <v>22</v>
      </c>
    </row>
    <row r="19" spans="1:22" s="40" customFormat="1" ht="35.1" customHeight="1" x14ac:dyDescent="0.3">
      <c r="A19" s="131" t="s">
        <v>66</v>
      </c>
      <c r="B19" s="131"/>
      <c r="C19" s="61"/>
      <c r="D19" s="62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s="45" customFormat="1" ht="26.25" customHeight="1" x14ac:dyDescent="0.2">
      <c r="A20" s="148" t="s">
        <v>91</v>
      </c>
      <c r="B20" s="148"/>
      <c r="C20" s="63" t="s">
        <v>87</v>
      </c>
      <c r="D20" s="64" t="s">
        <v>87</v>
      </c>
      <c r="E20" s="64" t="s">
        <v>87</v>
      </c>
      <c r="F20" s="65" t="s">
        <v>87</v>
      </c>
      <c r="G20" s="65" t="s">
        <v>87</v>
      </c>
      <c r="H20" s="65" t="s">
        <v>87</v>
      </c>
      <c r="I20" s="65">
        <f>SUM(I21:I24)</f>
        <v>13348.1</v>
      </c>
      <c r="J20" s="65">
        <f>SUM(J21:J24)</f>
        <v>12069.3</v>
      </c>
      <c r="K20" s="65">
        <f>SUM(K21:K24)</f>
        <v>11299.2</v>
      </c>
      <c r="L20" s="65">
        <f>SUM(L21:L24)</f>
        <v>549</v>
      </c>
      <c r="M20" s="65">
        <f>SUM(M21:M24)</f>
        <v>29865667.609999999</v>
      </c>
      <c r="N20" s="66">
        <f>SUM(N22:N24)</f>
        <v>0</v>
      </c>
      <c r="O20" s="66">
        <f>SUM(O22:O24)</f>
        <v>0</v>
      </c>
      <c r="P20" s="66">
        <f>SUM(P22:P24)</f>
        <v>0</v>
      </c>
      <c r="Q20" s="65">
        <f>SUM(Q21:Q25)</f>
        <v>30273497.609999999</v>
      </c>
      <c r="R20" s="66">
        <f>SUM(R22:R24)</f>
        <v>0</v>
      </c>
      <c r="S20" s="66">
        <f>SUM(S22:S24)</f>
        <v>0</v>
      </c>
      <c r="T20" s="67" t="s">
        <v>87</v>
      </c>
      <c r="U20" s="67" t="s">
        <v>87</v>
      </c>
      <c r="V20" s="67" t="s">
        <v>87</v>
      </c>
    </row>
    <row r="21" spans="1:22" ht="30" x14ac:dyDescent="0.25">
      <c r="A21" s="16">
        <v>1</v>
      </c>
      <c r="B21" s="4" t="s">
        <v>104</v>
      </c>
      <c r="C21" s="8" t="s">
        <v>83</v>
      </c>
      <c r="D21" s="26">
        <v>1992</v>
      </c>
      <c r="E21" s="26">
        <v>2018</v>
      </c>
      <c r="F21" s="7" t="s">
        <v>82</v>
      </c>
      <c r="G21" s="7" t="s">
        <v>93</v>
      </c>
      <c r="H21" s="7" t="s">
        <v>94</v>
      </c>
      <c r="I21" s="86">
        <v>4378.2</v>
      </c>
      <c r="J21" s="86">
        <v>3819.9</v>
      </c>
      <c r="K21" s="86">
        <v>3601.6</v>
      </c>
      <c r="L21" s="87">
        <v>146</v>
      </c>
      <c r="M21" s="88">
        <f>Q21</f>
        <v>298995.73</v>
      </c>
      <c r="N21" s="89">
        <v>0</v>
      </c>
      <c r="O21" s="89">
        <v>0</v>
      </c>
      <c r="P21" s="89">
        <v>0</v>
      </c>
      <c r="Q21" s="90">
        <f>'Таблица 3'!C13</f>
        <v>298995.73</v>
      </c>
      <c r="R21" s="89">
        <v>0</v>
      </c>
      <c r="S21" s="89">
        <v>0</v>
      </c>
      <c r="T21" s="90">
        <f>M21/J21</f>
        <v>78.273182544045653</v>
      </c>
      <c r="U21" s="88">
        <f t="shared" ref="U21" si="0">T21</f>
        <v>78.273182544045653</v>
      </c>
      <c r="V21" s="13" t="s">
        <v>84</v>
      </c>
    </row>
    <row r="22" spans="1:22" s="6" customFormat="1" ht="30" x14ac:dyDescent="0.25">
      <c r="A22" s="15">
        <v>2</v>
      </c>
      <c r="B22" s="31" t="s">
        <v>97</v>
      </c>
      <c r="C22" s="8" t="s">
        <v>83</v>
      </c>
      <c r="D22" s="26">
        <v>1968</v>
      </c>
      <c r="E22" s="26" t="s">
        <v>92</v>
      </c>
      <c r="F22" s="7" t="s">
        <v>81</v>
      </c>
      <c r="G22" s="7" t="s">
        <v>93</v>
      </c>
      <c r="H22" s="7" t="s">
        <v>94</v>
      </c>
      <c r="I22" s="86">
        <v>3338.5</v>
      </c>
      <c r="J22" s="86">
        <v>3262.9</v>
      </c>
      <c r="K22" s="86">
        <v>2752.4</v>
      </c>
      <c r="L22" s="87">
        <v>179</v>
      </c>
      <c r="M22" s="88">
        <f t="shared" ref="M22:M23" si="1">Q22</f>
        <v>264564.55</v>
      </c>
      <c r="N22" s="89">
        <v>0</v>
      </c>
      <c r="O22" s="89">
        <v>0</v>
      </c>
      <c r="P22" s="89">
        <v>0</v>
      </c>
      <c r="Q22" s="90">
        <f>'Таблица 3'!C14</f>
        <v>264564.55</v>
      </c>
      <c r="R22" s="89">
        <v>0</v>
      </c>
      <c r="S22" s="89">
        <v>0</v>
      </c>
      <c r="T22" s="90">
        <f t="shared" ref="T22:T23" si="2">M22/J22</f>
        <v>81.082641208740682</v>
      </c>
      <c r="U22" s="88">
        <f>T22</f>
        <v>81.082641208740682</v>
      </c>
      <c r="V22" s="13" t="s">
        <v>84</v>
      </c>
    </row>
    <row r="23" spans="1:22" ht="30" x14ac:dyDescent="0.25">
      <c r="A23" s="15">
        <v>3</v>
      </c>
      <c r="B23" s="4" t="s">
        <v>98</v>
      </c>
      <c r="C23" s="8" t="s">
        <v>83</v>
      </c>
      <c r="D23" s="26">
        <v>1960</v>
      </c>
      <c r="E23" s="17" t="s">
        <v>92</v>
      </c>
      <c r="F23" s="7" t="s">
        <v>82</v>
      </c>
      <c r="G23" s="7" t="s">
        <v>95</v>
      </c>
      <c r="H23" s="7" t="s">
        <v>95</v>
      </c>
      <c r="I23" s="86">
        <v>652.29999999999995</v>
      </c>
      <c r="J23" s="86">
        <v>628.29999999999995</v>
      </c>
      <c r="K23" s="86">
        <v>587</v>
      </c>
      <c r="L23" s="87">
        <v>38</v>
      </c>
      <c r="M23" s="88">
        <f t="shared" si="1"/>
        <v>6297569.0899999999</v>
      </c>
      <c r="N23" s="89">
        <v>0</v>
      </c>
      <c r="O23" s="89">
        <v>0</v>
      </c>
      <c r="P23" s="89">
        <v>0</v>
      </c>
      <c r="Q23" s="90">
        <f>'Таблица 3'!C16</f>
        <v>6297569.0899999999</v>
      </c>
      <c r="R23" s="89">
        <v>0</v>
      </c>
      <c r="S23" s="89">
        <v>0</v>
      </c>
      <c r="T23" s="90">
        <f t="shared" si="2"/>
        <v>10023.188110775109</v>
      </c>
      <c r="U23" s="88">
        <f t="shared" ref="U23" si="3">T23</f>
        <v>10023.188110775109</v>
      </c>
      <c r="V23" s="13" t="s">
        <v>84</v>
      </c>
    </row>
    <row r="24" spans="1:22" ht="30" x14ac:dyDescent="0.25">
      <c r="A24" s="16">
        <v>4</v>
      </c>
      <c r="B24" s="4" t="s">
        <v>106</v>
      </c>
      <c r="C24" s="8" t="s">
        <v>83</v>
      </c>
      <c r="D24" s="26">
        <v>1988</v>
      </c>
      <c r="E24" s="26">
        <v>2018</v>
      </c>
      <c r="F24" s="7" t="s">
        <v>82</v>
      </c>
      <c r="G24" s="7" t="s">
        <v>96</v>
      </c>
      <c r="H24" s="7" t="s">
        <v>94</v>
      </c>
      <c r="I24" s="86">
        <v>4979.1000000000004</v>
      </c>
      <c r="J24" s="86">
        <v>4358.2</v>
      </c>
      <c r="K24" s="86">
        <v>4358.2</v>
      </c>
      <c r="L24" s="87">
        <v>186</v>
      </c>
      <c r="M24" s="88">
        <f>Q24</f>
        <v>23004538.239999998</v>
      </c>
      <c r="N24" s="89">
        <v>0</v>
      </c>
      <c r="O24" s="89">
        <v>0</v>
      </c>
      <c r="P24" s="89">
        <v>0</v>
      </c>
      <c r="Q24" s="90">
        <f>'Таблица 3'!C17</f>
        <v>23004538.239999998</v>
      </c>
      <c r="R24" s="89">
        <v>0</v>
      </c>
      <c r="S24" s="89">
        <v>0</v>
      </c>
      <c r="T24" s="90">
        <f>M24/J24</f>
        <v>5278.4494148960575</v>
      </c>
      <c r="U24" s="88">
        <f t="shared" ref="U24" si="4">T24</f>
        <v>5278.4494148960575</v>
      </c>
      <c r="V24" s="13" t="s">
        <v>84</v>
      </c>
    </row>
    <row r="25" spans="1:22" s="84" customFormat="1" ht="30" x14ac:dyDescent="0.25">
      <c r="A25" s="82">
        <v>5</v>
      </c>
      <c r="B25" s="83" t="s">
        <v>122</v>
      </c>
      <c r="C25" s="8" t="s">
        <v>83</v>
      </c>
      <c r="D25" s="94">
        <v>1962</v>
      </c>
      <c r="E25" s="95" t="s">
        <v>123</v>
      </c>
      <c r="F25" s="85" t="s">
        <v>124</v>
      </c>
      <c r="G25" s="96">
        <v>4</v>
      </c>
      <c r="H25" s="96">
        <v>2</v>
      </c>
      <c r="I25" s="91">
        <v>1364.9</v>
      </c>
      <c r="J25" s="91">
        <v>1200.7</v>
      </c>
      <c r="K25" s="91">
        <v>1198.5</v>
      </c>
      <c r="L25" s="92">
        <v>53</v>
      </c>
      <c r="M25" s="81">
        <f t="shared" ref="M25" si="5">SUM(N25:Q25)</f>
        <v>407830</v>
      </c>
      <c r="N25" s="81">
        <v>0</v>
      </c>
      <c r="O25" s="81">
        <v>0</v>
      </c>
      <c r="P25" s="81">
        <v>0</v>
      </c>
      <c r="Q25" s="90">
        <f>'Таблица 3'!C15</f>
        <v>407830</v>
      </c>
      <c r="R25" s="89">
        <v>0</v>
      </c>
      <c r="S25" s="81">
        <v>0</v>
      </c>
      <c r="T25" s="90">
        <f t="shared" ref="T25" si="6">M25/J25</f>
        <v>339.66019821770635</v>
      </c>
      <c r="U25" s="81">
        <v>9888.9033730974897</v>
      </c>
      <c r="V25" s="93" t="s">
        <v>84</v>
      </c>
    </row>
    <row r="26" spans="1:22" s="6" customFormat="1" ht="35.25" customHeight="1" x14ac:dyDescent="0.3">
      <c r="A26" s="132" t="s">
        <v>67</v>
      </c>
      <c r="B26" s="133"/>
      <c r="C26" s="68"/>
      <c r="D26" s="68"/>
      <c r="E26" s="68"/>
      <c r="F26" s="68"/>
      <c r="G26" s="68"/>
      <c r="H26" s="68"/>
      <c r="I26" s="68"/>
      <c r="J26" s="61"/>
      <c r="K26" s="68"/>
      <c r="L26" s="68"/>
      <c r="M26" s="69"/>
      <c r="N26" s="68"/>
      <c r="O26" s="68"/>
      <c r="P26" s="68"/>
      <c r="Q26" s="70"/>
      <c r="R26" s="68"/>
      <c r="S26" s="68"/>
      <c r="T26" s="71" t="s">
        <v>87</v>
      </c>
      <c r="U26" s="71" t="s">
        <v>87</v>
      </c>
      <c r="V26" s="71" t="s">
        <v>87</v>
      </c>
    </row>
    <row r="27" spans="1:22" s="39" customFormat="1" ht="23.25" customHeight="1" x14ac:dyDescent="0.2">
      <c r="A27" s="130" t="s">
        <v>91</v>
      </c>
      <c r="B27" s="130"/>
      <c r="C27" s="72" t="s">
        <v>87</v>
      </c>
      <c r="D27" s="72" t="s">
        <v>87</v>
      </c>
      <c r="E27" s="73" t="s">
        <v>87</v>
      </c>
      <c r="F27" s="73" t="s">
        <v>87</v>
      </c>
      <c r="G27" s="73" t="s">
        <v>87</v>
      </c>
      <c r="H27" s="73" t="s">
        <v>87</v>
      </c>
      <c r="I27" s="74">
        <f>SUM(I28:I31)</f>
        <v>5917.9</v>
      </c>
      <c r="J27" s="74">
        <f t="shared" ref="J27:L27" si="7">SUM(J28:J31)</f>
        <v>5399.4000000000005</v>
      </c>
      <c r="K27" s="74">
        <f t="shared" si="7"/>
        <v>5358.1</v>
      </c>
      <c r="L27" s="74">
        <f t="shared" si="7"/>
        <v>260</v>
      </c>
      <c r="M27" s="75">
        <f>SUM(M28:M31)</f>
        <v>16458539.529999999</v>
      </c>
      <c r="N27" s="76">
        <f t="shared" ref="N27:Q27" si="8">SUM(N28:N31)</f>
        <v>0</v>
      </c>
      <c r="O27" s="76">
        <f t="shared" si="8"/>
        <v>0</v>
      </c>
      <c r="P27" s="76">
        <f t="shared" si="8"/>
        <v>0</v>
      </c>
      <c r="Q27" s="75">
        <f t="shared" si="8"/>
        <v>16458539.529999999</v>
      </c>
      <c r="R27" s="77">
        <v>0</v>
      </c>
      <c r="S27" s="77">
        <v>0</v>
      </c>
      <c r="T27" s="71" t="s">
        <v>87</v>
      </c>
      <c r="U27" s="71" t="s">
        <v>87</v>
      </c>
      <c r="V27" s="74" t="s">
        <v>87</v>
      </c>
    </row>
    <row r="28" spans="1:22" ht="30" x14ac:dyDescent="0.25">
      <c r="A28" s="16">
        <v>1</v>
      </c>
      <c r="B28" s="4" t="s">
        <v>98</v>
      </c>
      <c r="C28" s="8" t="s">
        <v>83</v>
      </c>
      <c r="D28" s="26">
        <v>1960</v>
      </c>
      <c r="E28" s="17" t="s">
        <v>92</v>
      </c>
      <c r="F28" s="7" t="s">
        <v>82</v>
      </c>
      <c r="G28" s="7" t="s">
        <v>95</v>
      </c>
      <c r="H28" s="7" t="s">
        <v>95</v>
      </c>
      <c r="I28" s="7">
        <v>652.29999999999995</v>
      </c>
      <c r="J28" s="7">
        <v>628.29999999999995</v>
      </c>
      <c r="K28" s="7">
        <v>587</v>
      </c>
      <c r="L28" s="38">
        <v>38</v>
      </c>
      <c r="M28" s="9">
        <f>Q28</f>
        <v>5814916.5</v>
      </c>
      <c r="N28" s="10">
        <v>0</v>
      </c>
      <c r="O28" s="10">
        <v>0</v>
      </c>
      <c r="P28" s="10">
        <v>0</v>
      </c>
      <c r="Q28" s="11">
        <f>'Таблица 3'!C24</f>
        <v>5814916.5</v>
      </c>
      <c r="R28" s="10">
        <v>0</v>
      </c>
      <c r="S28" s="10">
        <v>0</v>
      </c>
      <c r="T28" s="12">
        <f>M28/J28</f>
        <v>9255</v>
      </c>
      <c r="U28" s="9">
        <f t="shared" ref="U28:U31" si="9">T28</f>
        <v>9255</v>
      </c>
      <c r="V28" s="14" t="s">
        <v>85</v>
      </c>
    </row>
    <row r="29" spans="1:22" ht="30" x14ac:dyDescent="0.25">
      <c r="A29" s="15">
        <v>2</v>
      </c>
      <c r="B29" s="4" t="s">
        <v>112</v>
      </c>
      <c r="C29" s="8" t="s">
        <v>83</v>
      </c>
      <c r="D29" s="26">
        <v>1963</v>
      </c>
      <c r="E29" s="17" t="s">
        <v>92</v>
      </c>
      <c r="F29" s="7" t="s">
        <v>82</v>
      </c>
      <c r="G29" s="28">
        <v>5</v>
      </c>
      <c r="H29" s="28">
        <v>2</v>
      </c>
      <c r="I29" s="7">
        <v>1560.4</v>
      </c>
      <c r="J29" s="7">
        <v>1293.2</v>
      </c>
      <c r="K29" s="7">
        <v>1293.2</v>
      </c>
      <c r="L29" s="10">
        <v>73</v>
      </c>
      <c r="M29" s="9">
        <f t="shared" ref="M29:M31" si="10">Q29</f>
        <v>6728519.5999999996</v>
      </c>
      <c r="N29" s="10">
        <v>0</v>
      </c>
      <c r="O29" s="10">
        <v>0</v>
      </c>
      <c r="P29" s="10">
        <v>0</v>
      </c>
      <c r="Q29" s="11">
        <f>'Таблица 3'!C25</f>
        <v>6728519.5999999996</v>
      </c>
      <c r="R29" s="10">
        <v>0</v>
      </c>
      <c r="S29" s="10">
        <v>0</v>
      </c>
      <c r="T29" s="12">
        <f t="shared" ref="T29:T31" si="11">M29/J29</f>
        <v>5202.9999999999991</v>
      </c>
      <c r="U29" s="9">
        <f t="shared" si="9"/>
        <v>5202.9999999999991</v>
      </c>
      <c r="V29" s="14" t="s">
        <v>85</v>
      </c>
    </row>
    <row r="30" spans="1:22" ht="30" x14ac:dyDescent="0.25">
      <c r="A30" s="15">
        <v>3</v>
      </c>
      <c r="B30" s="4" t="s">
        <v>109</v>
      </c>
      <c r="C30" s="8" t="s">
        <v>83</v>
      </c>
      <c r="D30" s="26">
        <v>1964</v>
      </c>
      <c r="E30" s="17" t="s">
        <v>92</v>
      </c>
      <c r="F30" s="7" t="s">
        <v>82</v>
      </c>
      <c r="G30" s="7" t="s">
        <v>93</v>
      </c>
      <c r="H30" s="28">
        <v>3</v>
      </c>
      <c r="I30" s="7">
        <v>2761</v>
      </c>
      <c r="J30" s="7">
        <v>2550.3000000000002</v>
      </c>
      <c r="K30" s="7">
        <v>2550.3000000000002</v>
      </c>
      <c r="L30" s="10">
        <v>111</v>
      </c>
      <c r="M30" s="9">
        <f t="shared" si="10"/>
        <v>1682629.2</v>
      </c>
      <c r="N30" s="10">
        <v>0</v>
      </c>
      <c r="O30" s="10">
        <v>0</v>
      </c>
      <c r="P30" s="10">
        <v>0</v>
      </c>
      <c r="Q30" s="11">
        <f>'Таблица 3'!C26</f>
        <v>1682629.2</v>
      </c>
      <c r="R30" s="10">
        <v>0</v>
      </c>
      <c r="S30" s="10">
        <v>0</v>
      </c>
      <c r="T30" s="12">
        <f t="shared" si="11"/>
        <v>659.77696741559805</v>
      </c>
      <c r="U30" s="9">
        <f t="shared" si="9"/>
        <v>659.77696741559805</v>
      </c>
      <c r="V30" s="14" t="s">
        <v>85</v>
      </c>
    </row>
    <row r="31" spans="1:22" ht="30" x14ac:dyDescent="0.25">
      <c r="A31" s="16">
        <v>4</v>
      </c>
      <c r="B31" s="35" t="s">
        <v>108</v>
      </c>
      <c r="C31" s="8" t="s">
        <v>83</v>
      </c>
      <c r="D31" s="26">
        <v>1990</v>
      </c>
      <c r="E31" s="26" t="s">
        <v>88</v>
      </c>
      <c r="F31" s="7" t="s">
        <v>82</v>
      </c>
      <c r="G31" s="28">
        <v>2</v>
      </c>
      <c r="H31" s="28">
        <v>2</v>
      </c>
      <c r="I31" s="7">
        <v>944.2</v>
      </c>
      <c r="J31" s="7">
        <v>927.6</v>
      </c>
      <c r="K31" s="7">
        <v>927.6</v>
      </c>
      <c r="L31" s="10">
        <v>38</v>
      </c>
      <c r="M31" s="9">
        <f t="shared" si="10"/>
        <v>2232474.23</v>
      </c>
      <c r="N31" s="10">
        <v>0</v>
      </c>
      <c r="O31" s="10">
        <v>0</v>
      </c>
      <c r="P31" s="10">
        <v>0</v>
      </c>
      <c r="Q31" s="11">
        <f>'Таблица 3'!C27</f>
        <v>2232474.23</v>
      </c>
      <c r="R31" s="10">
        <v>0</v>
      </c>
      <c r="S31" s="10">
        <v>0</v>
      </c>
      <c r="T31" s="12">
        <f t="shared" si="11"/>
        <v>2406.7208171625698</v>
      </c>
      <c r="U31" s="9">
        <f t="shared" si="9"/>
        <v>2406.7208171625698</v>
      </c>
      <c r="V31" s="14" t="s">
        <v>85</v>
      </c>
    </row>
    <row r="32" spans="1:22" s="6" customFormat="1" ht="37.5" customHeight="1" x14ac:dyDescent="0.3">
      <c r="A32" s="132" t="s">
        <v>80</v>
      </c>
      <c r="B32" s="133"/>
      <c r="C32" s="68"/>
      <c r="D32" s="68"/>
      <c r="E32" s="68"/>
      <c r="F32" s="68"/>
      <c r="G32" s="68"/>
      <c r="H32" s="68"/>
      <c r="I32" s="68"/>
      <c r="J32" s="61"/>
      <c r="K32" s="68"/>
      <c r="L32" s="68"/>
      <c r="M32" s="69"/>
      <c r="N32" s="68"/>
      <c r="O32" s="68"/>
      <c r="P32" s="68"/>
      <c r="Q32" s="70"/>
      <c r="R32" s="68"/>
      <c r="S32" s="68"/>
      <c r="T32" s="71" t="s">
        <v>87</v>
      </c>
      <c r="U32" s="71" t="s">
        <v>87</v>
      </c>
      <c r="V32" s="71" t="s">
        <v>87</v>
      </c>
    </row>
    <row r="33" spans="1:22" s="39" customFormat="1" ht="27" customHeight="1" x14ac:dyDescent="0.2">
      <c r="A33" s="130" t="s">
        <v>91</v>
      </c>
      <c r="B33" s="130"/>
      <c r="C33" s="78" t="s">
        <v>87</v>
      </c>
      <c r="D33" s="78" t="s">
        <v>87</v>
      </c>
      <c r="E33" s="79" t="s">
        <v>87</v>
      </c>
      <c r="F33" s="79" t="s">
        <v>87</v>
      </c>
      <c r="G33" s="79" t="s">
        <v>87</v>
      </c>
      <c r="H33" s="79" t="s">
        <v>87</v>
      </c>
      <c r="I33" s="74">
        <f>SUM(I34:I42)</f>
        <v>29058.5</v>
      </c>
      <c r="J33" s="74">
        <f t="shared" ref="J33:Q33" si="12">SUM(J34:J42)</f>
        <v>26585.100000000002</v>
      </c>
      <c r="K33" s="74">
        <f t="shared" si="12"/>
        <v>25082.2</v>
      </c>
      <c r="L33" s="74">
        <f t="shared" si="12"/>
        <v>1139</v>
      </c>
      <c r="M33" s="74">
        <f t="shared" si="12"/>
        <v>25478782.599999998</v>
      </c>
      <c r="N33" s="80">
        <f t="shared" si="12"/>
        <v>0</v>
      </c>
      <c r="O33" s="80">
        <f t="shared" si="12"/>
        <v>0</v>
      </c>
      <c r="P33" s="80">
        <f t="shared" si="12"/>
        <v>0</v>
      </c>
      <c r="Q33" s="74">
        <f t="shared" si="12"/>
        <v>25478782.599999998</v>
      </c>
      <c r="R33" s="77">
        <v>0</v>
      </c>
      <c r="S33" s="77">
        <v>0</v>
      </c>
      <c r="T33" s="71" t="s">
        <v>87</v>
      </c>
      <c r="U33" s="71" t="s">
        <v>87</v>
      </c>
      <c r="V33" s="71" t="s">
        <v>87</v>
      </c>
    </row>
    <row r="34" spans="1:22" ht="30" x14ac:dyDescent="0.25">
      <c r="A34" s="16">
        <v>1</v>
      </c>
      <c r="B34" s="4" t="s">
        <v>100</v>
      </c>
      <c r="C34" s="8" t="s">
        <v>83</v>
      </c>
      <c r="D34" s="26">
        <v>1977</v>
      </c>
      <c r="E34" s="27" t="s">
        <v>90</v>
      </c>
      <c r="F34" s="7" t="s">
        <v>82</v>
      </c>
      <c r="G34" s="7" t="s">
        <v>93</v>
      </c>
      <c r="H34" s="7" t="s">
        <v>94</v>
      </c>
      <c r="I34" s="7">
        <v>3159.1</v>
      </c>
      <c r="J34" s="7">
        <v>2780.2</v>
      </c>
      <c r="K34" s="7">
        <v>2626.4</v>
      </c>
      <c r="L34" s="38">
        <v>103</v>
      </c>
      <c r="M34" s="9">
        <f>Q34</f>
        <v>14465380.6</v>
      </c>
      <c r="N34" s="10">
        <v>0</v>
      </c>
      <c r="O34" s="10">
        <v>0</v>
      </c>
      <c r="P34" s="10">
        <v>0</v>
      </c>
      <c r="Q34" s="11">
        <f>'Таблица 3'!C30</f>
        <v>14465380.6</v>
      </c>
      <c r="R34" s="10">
        <v>0</v>
      </c>
      <c r="S34" s="10">
        <v>0</v>
      </c>
      <c r="T34" s="12">
        <f t="shared" ref="T34:T35" si="13">M34/J34</f>
        <v>5203</v>
      </c>
      <c r="U34" s="9">
        <f t="shared" ref="U34:U35" si="14">T34</f>
        <v>5203</v>
      </c>
      <c r="V34" s="14" t="s">
        <v>86</v>
      </c>
    </row>
    <row r="35" spans="1:22" ht="30" x14ac:dyDescent="0.25">
      <c r="A35" s="16">
        <v>2</v>
      </c>
      <c r="B35" s="4" t="s">
        <v>104</v>
      </c>
      <c r="C35" s="8" t="s">
        <v>83</v>
      </c>
      <c r="D35" s="26">
        <v>1992</v>
      </c>
      <c r="E35" s="26">
        <v>2018</v>
      </c>
      <c r="F35" s="7" t="s">
        <v>82</v>
      </c>
      <c r="G35" s="7" t="s">
        <v>93</v>
      </c>
      <c r="H35" s="7" t="s">
        <v>94</v>
      </c>
      <c r="I35" s="7">
        <v>4378.2</v>
      </c>
      <c r="J35" s="7">
        <v>3819.9</v>
      </c>
      <c r="K35" s="7">
        <v>3601.6</v>
      </c>
      <c r="L35" s="38">
        <v>146</v>
      </c>
      <c r="M35" s="9">
        <f t="shared" ref="M35:M42" si="15">Q35</f>
        <v>1298766</v>
      </c>
      <c r="N35" s="10">
        <v>0</v>
      </c>
      <c r="O35" s="10">
        <v>0</v>
      </c>
      <c r="P35" s="10">
        <v>0</v>
      </c>
      <c r="Q35" s="11">
        <f>'Таблица 3'!C31</f>
        <v>1298766</v>
      </c>
      <c r="R35" s="10">
        <v>0</v>
      </c>
      <c r="S35" s="10">
        <v>0</v>
      </c>
      <c r="T35" s="12">
        <f t="shared" si="13"/>
        <v>340</v>
      </c>
      <c r="U35" s="9">
        <f t="shared" si="14"/>
        <v>340</v>
      </c>
      <c r="V35" s="14" t="s">
        <v>86</v>
      </c>
    </row>
    <row r="36" spans="1:22" s="6" customFormat="1" ht="30" x14ac:dyDescent="0.25">
      <c r="A36" s="16">
        <v>3</v>
      </c>
      <c r="B36" s="31" t="s">
        <v>97</v>
      </c>
      <c r="C36" s="8" t="s">
        <v>83</v>
      </c>
      <c r="D36" s="26">
        <v>1968</v>
      </c>
      <c r="E36" s="26" t="s">
        <v>92</v>
      </c>
      <c r="F36" s="7" t="s">
        <v>81</v>
      </c>
      <c r="G36" s="7" t="s">
        <v>93</v>
      </c>
      <c r="H36" s="7" t="s">
        <v>94</v>
      </c>
      <c r="I36" s="7">
        <v>3338.5</v>
      </c>
      <c r="J36" s="7">
        <v>3262.9</v>
      </c>
      <c r="K36" s="7">
        <v>2752.4</v>
      </c>
      <c r="L36" s="38">
        <v>179</v>
      </c>
      <c r="M36" s="9">
        <f t="shared" si="15"/>
        <v>642791.30000000005</v>
      </c>
      <c r="N36" s="10">
        <v>0</v>
      </c>
      <c r="O36" s="10">
        <v>0</v>
      </c>
      <c r="P36" s="10">
        <v>0</v>
      </c>
      <c r="Q36" s="11">
        <f>'Таблица 3'!C32</f>
        <v>642791.30000000005</v>
      </c>
      <c r="R36" s="10">
        <v>0</v>
      </c>
      <c r="S36" s="10">
        <v>0</v>
      </c>
      <c r="T36" s="12">
        <f>M36/J36</f>
        <v>197</v>
      </c>
      <c r="U36" s="9">
        <f>T36</f>
        <v>197</v>
      </c>
      <c r="V36" s="14" t="s">
        <v>86</v>
      </c>
    </row>
    <row r="37" spans="1:22" ht="30" x14ac:dyDescent="0.25">
      <c r="A37" s="16">
        <v>4</v>
      </c>
      <c r="B37" s="4" t="s">
        <v>105</v>
      </c>
      <c r="C37" s="8" t="s">
        <v>83</v>
      </c>
      <c r="D37" s="26">
        <v>1967</v>
      </c>
      <c r="E37" s="27" t="s">
        <v>90</v>
      </c>
      <c r="F37" s="7" t="s">
        <v>82</v>
      </c>
      <c r="G37" s="7" t="s">
        <v>93</v>
      </c>
      <c r="H37" s="7" t="s">
        <v>94</v>
      </c>
      <c r="I37" s="7">
        <v>3677.3</v>
      </c>
      <c r="J37" s="7">
        <v>3377.2</v>
      </c>
      <c r="K37" s="7">
        <v>3287.4</v>
      </c>
      <c r="L37" s="38">
        <v>150</v>
      </c>
      <c r="M37" s="9">
        <f t="shared" si="15"/>
        <v>620392.4</v>
      </c>
      <c r="N37" s="10">
        <v>0</v>
      </c>
      <c r="O37" s="10">
        <v>0</v>
      </c>
      <c r="P37" s="10">
        <v>0</v>
      </c>
      <c r="Q37" s="11">
        <f>'Таблица 3'!C34</f>
        <v>620392.4</v>
      </c>
      <c r="R37" s="10">
        <v>0</v>
      </c>
      <c r="S37" s="10">
        <v>0</v>
      </c>
      <c r="T37" s="12">
        <f t="shared" ref="T37:T40" si="16">M37/J37</f>
        <v>183.70022503849344</v>
      </c>
      <c r="U37" s="9">
        <f t="shared" ref="U37:U40" si="17">T37</f>
        <v>183.70022503849344</v>
      </c>
      <c r="V37" s="14" t="s">
        <v>86</v>
      </c>
    </row>
    <row r="38" spans="1:22" ht="30" x14ac:dyDescent="0.25">
      <c r="A38" s="16">
        <v>5</v>
      </c>
      <c r="B38" s="4" t="s">
        <v>99</v>
      </c>
      <c r="C38" s="8" t="s">
        <v>83</v>
      </c>
      <c r="D38" s="26">
        <v>1971</v>
      </c>
      <c r="E38" s="26" t="s">
        <v>88</v>
      </c>
      <c r="F38" s="7" t="s">
        <v>82</v>
      </c>
      <c r="G38" s="7" t="s">
        <v>93</v>
      </c>
      <c r="H38" s="7" t="s">
        <v>94</v>
      </c>
      <c r="I38" s="7">
        <v>3341.4</v>
      </c>
      <c r="J38" s="7">
        <v>3149.2</v>
      </c>
      <c r="K38" s="7">
        <v>2920.7</v>
      </c>
      <c r="L38" s="38">
        <v>124</v>
      </c>
      <c r="M38" s="9">
        <f t="shared" si="15"/>
        <v>618520.9</v>
      </c>
      <c r="N38" s="10">
        <v>0</v>
      </c>
      <c r="O38" s="10">
        <v>0</v>
      </c>
      <c r="P38" s="10">
        <v>0</v>
      </c>
      <c r="Q38" s="11">
        <f>'Таблица 3'!C35</f>
        <v>618520.9</v>
      </c>
      <c r="R38" s="10">
        <v>0</v>
      </c>
      <c r="S38" s="10">
        <v>0</v>
      </c>
      <c r="T38" s="12">
        <f t="shared" si="16"/>
        <v>196.40572208814939</v>
      </c>
      <c r="U38" s="9">
        <f t="shared" si="17"/>
        <v>196.40572208814939</v>
      </c>
      <c r="V38" s="14" t="s">
        <v>86</v>
      </c>
    </row>
    <row r="39" spans="1:22" ht="30" x14ac:dyDescent="0.25">
      <c r="A39" s="16">
        <v>6</v>
      </c>
      <c r="B39" s="4" t="s">
        <v>101</v>
      </c>
      <c r="C39" s="8" t="s">
        <v>83</v>
      </c>
      <c r="D39" s="26">
        <v>1968</v>
      </c>
      <c r="E39" s="26" t="s">
        <v>89</v>
      </c>
      <c r="F39" s="7" t="s">
        <v>82</v>
      </c>
      <c r="G39" s="7" t="s">
        <v>93</v>
      </c>
      <c r="H39" s="7" t="s">
        <v>94</v>
      </c>
      <c r="I39" s="7">
        <v>3388.9</v>
      </c>
      <c r="J39" s="7">
        <v>3139.7</v>
      </c>
      <c r="K39" s="7">
        <v>3109.3</v>
      </c>
      <c r="L39" s="38">
        <v>141</v>
      </c>
      <c r="M39" s="9">
        <f t="shared" si="15"/>
        <v>604041.4</v>
      </c>
      <c r="N39" s="10">
        <v>0</v>
      </c>
      <c r="O39" s="10">
        <v>0</v>
      </c>
      <c r="P39" s="10">
        <v>0</v>
      </c>
      <c r="Q39" s="11">
        <f>'Таблица 3'!C36</f>
        <v>604041.4</v>
      </c>
      <c r="R39" s="10">
        <v>0</v>
      </c>
      <c r="S39" s="10">
        <v>0</v>
      </c>
      <c r="T39" s="12">
        <f t="shared" si="16"/>
        <v>192.38825365480781</v>
      </c>
      <c r="U39" s="9">
        <f t="shared" si="17"/>
        <v>192.38825365480781</v>
      </c>
      <c r="V39" s="14" t="s">
        <v>86</v>
      </c>
    </row>
    <row r="40" spans="1:22" ht="30" x14ac:dyDescent="0.25">
      <c r="A40" s="16">
        <v>7</v>
      </c>
      <c r="B40" s="4" t="s">
        <v>103</v>
      </c>
      <c r="C40" s="8" t="s">
        <v>83</v>
      </c>
      <c r="D40" s="26">
        <v>1970</v>
      </c>
      <c r="E40" s="17" t="s">
        <v>92</v>
      </c>
      <c r="F40" s="7" t="s">
        <v>82</v>
      </c>
      <c r="G40" s="7" t="s">
        <v>93</v>
      </c>
      <c r="H40" s="7" t="s">
        <v>94</v>
      </c>
      <c r="I40" s="7">
        <v>3373.6</v>
      </c>
      <c r="J40" s="7">
        <v>3066.2</v>
      </c>
      <c r="K40" s="7">
        <v>2940.9</v>
      </c>
      <c r="L40" s="38">
        <v>146</v>
      </c>
      <c r="M40" s="9">
        <f t="shared" si="15"/>
        <v>7228890</v>
      </c>
      <c r="N40" s="10">
        <v>0</v>
      </c>
      <c r="O40" s="10">
        <v>0</v>
      </c>
      <c r="P40" s="10">
        <v>0</v>
      </c>
      <c r="Q40" s="11">
        <f>'Таблица 3'!C37</f>
        <v>7228890</v>
      </c>
      <c r="R40" s="10">
        <v>0</v>
      </c>
      <c r="S40" s="10">
        <v>0</v>
      </c>
      <c r="T40" s="12">
        <f t="shared" si="16"/>
        <v>2357.6055051855719</v>
      </c>
      <c r="U40" s="9">
        <f t="shared" si="17"/>
        <v>2357.6055051855719</v>
      </c>
      <c r="V40" s="14" t="s">
        <v>86</v>
      </c>
    </row>
    <row r="41" spans="1:22" ht="30" x14ac:dyDescent="0.25">
      <c r="A41" s="16">
        <v>8</v>
      </c>
      <c r="B41" s="4" t="s">
        <v>107</v>
      </c>
      <c r="C41" s="8" t="s">
        <v>83</v>
      </c>
      <c r="D41" s="26">
        <v>1969</v>
      </c>
      <c r="E41" s="27" t="s">
        <v>90</v>
      </c>
      <c r="F41" s="7" t="s">
        <v>82</v>
      </c>
      <c r="G41" s="7" t="s">
        <v>93</v>
      </c>
      <c r="H41" s="7" t="s">
        <v>94</v>
      </c>
      <c r="I41" s="7">
        <v>3353.6</v>
      </c>
      <c r="J41" s="7">
        <v>3109.2</v>
      </c>
      <c r="K41" s="7">
        <v>2962.9</v>
      </c>
      <c r="L41" s="38">
        <v>114</v>
      </c>
      <c r="M41" s="9">
        <f t="shared" si="15"/>
        <v>0</v>
      </c>
      <c r="N41" s="10">
        <v>0</v>
      </c>
      <c r="O41" s="10">
        <v>0</v>
      </c>
      <c r="P41" s="10">
        <v>0</v>
      </c>
      <c r="Q41" s="11">
        <f>'Таблица 3'!C38</f>
        <v>0</v>
      </c>
      <c r="R41" s="10">
        <v>0</v>
      </c>
      <c r="S41" s="10">
        <v>0</v>
      </c>
      <c r="T41" s="12">
        <f t="shared" ref="T41:T42" si="18">M41/J41</f>
        <v>0</v>
      </c>
      <c r="U41" s="9">
        <f t="shared" ref="U41:U42" si="19">T41</f>
        <v>0</v>
      </c>
      <c r="V41" s="14" t="s">
        <v>86</v>
      </c>
    </row>
    <row r="42" spans="1:22" ht="30" x14ac:dyDescent="0.25">
      <c r="A42" s="16">
        <v>9</v>
      </c>
      <c r="B42" s="4" t="s">
        <v>110</v>
      </c>
      <c r="C42" s="8" t="s">
        <v>83</v>
      </c>
      <c r="D42" s="26">
        <v>1981</v>
      </c>
      <c r="E42" s="27" t="s">
        <v>111</v>
      </c>
      <c r="F42" s="7" t="s">
        <v>82</v>
      </c>
      <c r="G42" s="28">
        <v>2</v>
      </c>
      <c r="H42" s="28">
        <v>3</v>
      </c>
      <c r="I42" s="7">
        <v>1047.9000000000001</v>
      </c>
      <c r="J42" s="7">
        <v>880.6</v>
      </c>
      <c r="K42" s="7">
        <v>880.6</v>
      </c>
      <c r="L42" s="10">
        <v>36</v>
      </c>
      <c r="M42" s="9">
        <f t="shared" si="15"/>
        <v>0</v>
      </c>
      <c r="N42" s="10">
        <v>0</v>
      </c>
      <c r="O42" s="10">
        <v>0</v>
      </c>
      <c r="P42" s="10">
        <v>0</v>
      </c>
      <c r="Q42" s="11">
        <f>'Таблица 3'!C39</f>
        <v>0</v>
      </c>
      <c r="R42" s="10">
        <v>0</v>
      </c>
      <c r="S42" s="10">
        <v>0</v>
      </c>
      <c r="T42" s="12">
        <f t="shared" si="18"/>
        <v>0</v>
      </c>
      <c r="U42" s="9">
        <f t="shared" si="19"/>
        <v>0</v>
      </c>
      <c r="V42" s="14" t="s">
        <v>86</v>
      </c>
    </row>
  </sheetData>
  <mergeCells count="37">
    <mergeCell ref="Q2:V2"/>
    <mergeCell ref="Q1:V1"/>
    <mergeCell ref="Q3:V3"/>
    <mergeCell ref="A20:B20"/>
    <mergeCell ref="A27:B27"/>
    <mergeCell ref="A4:V4"/>
    <mergeCell ref="A5:V5"/>
    <mergeCell ref="A6:V6"/>
    <mergeCell ref="A7:V7"/>
    <mergeCell ref="A8:V8"/>
    <mergeCell ref="I14:I16"/>
    <mergeCell ref="J14:K14"/>
    <mergeCell ref="L14:L16"/>
    <mergeCell ref="M14:S14"/>
    <mergeCell ref="T14:T16"/>
    <mergeCell ref="G14:G17"/>
    <mergeCell ref="A33:B33"/>
    <mergeCell ref="A19:B19"/>
    <mergeCell ref="A26:B26"/>
    <mergeCell ref="A32:B32"/>
    <mergeCell ref="A10:V10"/>
    <mergeCell ref="A11:V11"/>
    <mergeCell ref="A12:V12"/>
    <mergeCell ref="U14:U16"/>
    <mergeCell ref="V14:V17"/>
    <mergeCell ref="D15:D17"/>
    <mergeCell ref="E15:E17"/>
    <mergeCell ref="J15:J16"/>
    <mergeCell ref="K15:K16"/>
    <mergeCell ref="M15:M16"/>
    <mergeCell ref="N15:S15"/>
    <mergeCell ref="H14:H17"/>
    <mergeCell ref="A14:A17"/>
    <mergeCell ref="B14:B17"/>
    <mergeCell ref="C14:C17"/>
    <mergeCell ref="D14:E14"/>
    <mergeCell ref="F14:F17"/>
  </mergeCells>
  <phoneticPr fontId="7" type="noConversion"/>
  <pageMargins left="0.17" right="0.17" top="0.15748031496062992" bottom="0.15748031496062992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topLeftCell="A7" workbookViewId="0">
      <selection activeCell="C18" sqref="C18"/>
    </sheetView>
  </sheetViews>
  <sheetFormatPr defaultRowHeight="15" x14ac:dyDescent="0.25"/>
  <cols>
    <col min="2" max="2" width="24.5703125" customWidth="1"/>
    <col min="3" max="3" width="11" customWidth="1"/>
    <col min="4" max="4" width="14" customWidth="1"/>
    <col min="13" max="13" width="15.5703125" customWidth="1"/>
    <col min="14" max="14" width="15.42578125" customWidth="1"/>
  </cols>
  <sheetData>
    <row r="2" spans="1:14" ht="15.75" x14ac:dyDescent="0.25">
      <c r="A2" s="134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5.75" x14ac:dyDescent="0.25">
      <c r="A3" s="134" t="s">
        <v>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5.75" x14ac:dyDescent="0.25">
      <c r="A4" s="134" t="s">
        <v>47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15.75" x14ac:dyDescent="0.25">
      <c r="A5" s="134" t="s">
        <v>48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5.75" x14ac:dyDescent="0.25">
      <c r="A6" s="134" t="s">
        <v>118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15.75" x14ac:dyDescent="0.25">
      <c r="A7" s="134" t="s">
        <v>119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ht="15.75" thickBot="1" x14ac:dyDescent="0.3"/>
    <row r="9" spans="1:14" ht="156.75" customHeight="1" thickBot="1" x14ac:dyDescent="0.3">
      <c r="A9" s="125" t="s">
        <v>35</v>
      </c>
      <c r="B9" s="125" t="s">
        <v>36</v>
      </c>
      <c r="C9" s="125" t="s">
        <v>15</v>
      </c>
      <c r="D9" s="125" t="s">
        <v>37</v>
      </c>
      <c r="E9" s="128" t="s">
        <v>38</v>
      </c>
      <c r="F9" s="143"/>
      <c r="G9" s="143"/>
      <c r="H9" s="143"/>
      <c r="I9" s="144"/>
      <c r="J9" s="128" t="s">
        <v>18</v>
      </c>
      <c r="K9" s="143"/>
      <c r="L9" s="143"/>
      <c r="M9" s="143"/>
      <c r="N9" s="144"/>
    </row>
    <row r="10" spans="1:14" ht="32.25" thickBot="1" x14ac:dyDescent="0.3">
      <c r="A10" s="126"/>
      <c r="B10" s="126"/>
      <c r="C10" s="127"/>
      <c r="D10" s="127"/>
      <c r="E10" s="2" t="s">
        <v>39</v>
      </c>
      <c r="F10" s="2" t="s">
        <v>40</v>
      </c>
      <c r="G10" s="2" t="s">
        <v>41</v>
      </c>
      <c r="H10" s="2" t="s">
        <v>42</v>
      </c>
      <c r="I10" s="2" t="s">
        <v>43</v>
      </c>
      <c r="J10" s="2" t="s">
        <v>39</v>
      </c>
      <c r="K10" s="2" t="s">
        <v>40</v>
      </c>
      <c r="L10" s="2" t="s">
        <v>41</v>
      </c>
      <c r="M10" s="2" t="s">
        <v>42</v>
      </c>
      <c r="N10" s="2" t="s">
        <v>43</v>
      </c>
    </row>
    <row r="11" spans="1:14" ht="16.5" thickBot="1" x14ac:dyDescent="0.3">
      <c r="A11" s="127"/>
      <c r="B11" s="127"/>
      <c r="C11" s="2" t="s">
        <v>44</v>
      </c>
      <c r="D11" s="2" t="s">
        <v>30</v>
      </c>
      <c r="E11" s="2" t="s">
        <v>8</v>
      </c>
      <c r="F11" s="2" t="s">
        <v>8</v>
      </c>
      <c r="G11" s="2" t="s">
        <v>8</v>
      </c>
      <c r="H11" s="2" t="s">
        <v>8</v>
      </c>
      <c r="I11" s="2" t="s">
        <v>8</v>
      </c>
      <c r="J11" s="2" t="s">
        <v>7</v>
      </c>
      <c r="K11" s="2" t="s">
        <v>7</v>
      </c>
      <c r="L11" s="2" t="s">
        <v>7</v>
      </c>
      <c r="M11" s="2" t="s">
        <v>7</v>
      </c>
      <c r="N11" s="2" t="s">
        <v>7</v>
      </c>
    </row>
    <row r="12" spans="1:14" ht="16.5" thickBot="1" x14ac:dyDescent="0.3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</row>
    <row r="13" spans="1:14" ht="49.5" customHeight="1" thickBot="1" x14ac:dyDescent="0.3">
      <c r="A13" s="3"/>
      <c r="B13" s="2" t="s">
        <v>121</v>
      </c>
      <c r="C13" s="46">
        <f>SUM(C14:C16)</f>
        <v>48324.5</v>
      </c>
      <c r="D13" s="46">
        <f>SUM(D14:D16)</f>
        <v>1948</v>
      </c>
      <c r="E13" s="3">
        <f>SUM(E14:E16)</f>
        <v>0</v>
      </c>
      <c r="F13" s="3">
        <f t="shared" ref="F13:H13" si="0">SUM(F14:F16)</f>
        <v>0</v>
      </c>
      <c r="G13" s="3">
        <f t="shared" si="0"/>
        <v>0</v>
      </c>
      <c r="H13" s="3">
        <f t="shared" si="0"/>
        <v>17</v>
      </c>
      <c r="I13" s="3">
        <f>SUM(E13:H13)</f>
        <v>17</v>
      </c>
      <c r="J13" s="3">
        <f>SUM(J14:J16)</f>
        <v>0</v>
      </c>
      <c r="K13" s="3">
        <f t="shared" ref="K13:M13" si="1">SUM(K14:K16)</f>
        <v>0</v>
      </c>
      <c r="L13" s="3">
        <f t="shared" si="1"/>
        <v>0</v>
      </c>
      <c r="M13" s="46">
        <f t="shared" si="1"/>
        <v>89235107.269999996</v>
      </c>
      <c r="N13" s="46">
        <f>SUM(J13:M13)</f>
        <v>89235107.269999996</v>
      </c>
    </row>
    <row r="14" spans="1:14" ht="16.5" thickBot="1" x14ac:dyDescent="0.3">
      <c r="A14" s="2">
        <v>1</v>
      </c>
      <c r="B14" s="2" t="s">
        <v>66</v>
      </c>
      <c r="C14" s="46">
        <f>'Таблица 1'!I20</f>
        <v>13348.1</v>
      </c>
      <c r="D14" s="46">
        <f>'Таблица 1'!L20</f>
        <v>549</v>
      </c>
      <c r="E14" s="3">
        <v>0</v>
      </c>
      <c r="F14" s="3">
        <v>0</v>
      </c>
      <c r="G14" s="3">
        <v>0</v>
      </c>
      <c r="H14" s="3">
        <v>4</v>
      </c>
      <c r="I14" s="3">
        <f t="shared" ref="I14:I16" si="2">SUM(E14:H14)</f>
        <v>4</v>
      </c>
      <c r="J14" s="3">
        <v>0</v>
      </c>
      <c r="K14" s="3">
        <v>0</v>
      </c>
      <c r="L14" s="3">
        <v>0</v>
      </c>
      <c r="M14" s="46">
        <f>'Таблица 3'!C12</f>
        <v>46632476.740000002</v>
      </c>
      <c r="N14" s="46">
        <f t="shared" ref="N14:N16" si="3">SUM(J14:M14)</f>
        <v>46632476.740000002</v>
      </c>
    </row>
    <row r="15" spans="1:14" ht="16.5" thickBot="1" x14ac:dyDescent="0.3">
      <c r="A15" s="2">
        <v>2</v>
      </c>
      <c r="B15" s="2" t="s">
        <v>67</v>
      </c>
      <c r="C15" s="46">
        <f>'Таблица 1'!I27</f>
        <v>5917.9</v>
      </c>
      <c r="D15" s="46">
        <f>'Таблица 1'!L27</f>
        <v>260</v>
      </c>
      <c r="E15" s="3">
        <v>0</v>
      </c>
      <c r="F15" s="3">
        <v>0</v>
      </c>
      <c r="G15" s="3">
        <v>0</v>
      </c>
      <c r="H15" s="3">
        <v>4</v>
      </c>
      <c r="I15" s="3">
        <f t="shared" si="2"/>
        <v>4</v>
      </c>
      <c r="J15" s="3">
        <v>0</v>
      </c>
      <c r="K15" s="3">
        <v>0</v>
      </c>
      <c r="L15" s="3">
        <v>0</v>
      </c>
      <c r="M15" s="46">
        <f>'Таблица 3'!C23</f>
        <v>16458539.529999999</v>
      </c>
      <c r="N15" s="46">
        <f t="shared" si="3"/>
        <v>16458539.529999999</v>
      </c>
    </row>
    <row r="16" spans="1:14" ht="16.5" thickBot="1" x14ac:dyDescent="0.3">
      <c r="A16" s="2">
        <v>3</v>
      </c>
      <c r="B16" s="2" t="s">
        <v>80</v>
      </c>
      <c r="C16" s="46">
        <f>'Таблица 1'!I33</f>
        <v>29058.5</v>
      </c>
      <c r="D16" s="46">
        <f>'Таблица 1'!L33</f>
        <v>1139</v>
      </c>
      <c r="E16" s="3">
        <v>0</v>
      </c>
      <c r="F16" s="3">
        <v>0</v>
      </c>
      <c r="G16" s="3">
        <v>0</v>
      </c>
      <c r="H16" s="3">
        <v>9</v>
      </c>
      <c r="I16" s="3">
        <f t="shared" si="2"/>
        <v>9</v>
      </c>
      <c r="J16" s="3">
        <v>0</v>
      </c>
      <c r="K16" s="3">
        <v>0</v>
      </c>
      <c r="L16" s="3">
        <v>0</v>
      </c>
      <c r="M16" s="46">
        <f>'Таблица 3'!C29</f>
        <v>26144090.999999996</v>
      </c>
      <c r="N16" s="46">
        <f t="shared" si="3"/>
        <v>26144090.999999996</v>
      </c>
    </row>
  </sheetData>
  <mergeCells count="12">
    <mergeCell ref="A7:N7"/>
    <mergeCell ref="A2:N2"/>
    <mergeCell ref="A3:N3"/>
    <mergeCell ref="A4:N4"/>
    <mergeCell ref="A5:N5"/>
    <mergeCell ref="A6:N6"/>
    <mergeCell ref="J9:N9"/>
    <mergeCell ref="A9:A11"/>
    <mergeCell ref="B9:B11"/>
    <mergeCell ref="C9:C10"/>
    <mergeCell ref="D9:D10"/>
    <mergeCell ref="E9:I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70" zoomScaleNormal="70" workbookViewId="0">
      <selection activeCell="E41" sqref="E41"/>
    </sheetView>
  </sheetViews>
  <sheetFormatPr defaultRowHeight="12.75" x14ac:dyDescent="0.2"/>
  <cols>
    <col min="1" max="1" width="9.28515625" style="19" bestFit="1" customWidth="1"/>
    <col min="2" max="2" width="41.7109375" style="19" customWidth="1"/>
    <col min="3" max="3" width="15.42578125" style="19" customWidth="1"/>
    <col min="4" max="4" width="18.5703125" style="19" customWidth="1"/>
    <col min="5" max="5" width="16.7109375" style="19" customWidth="1"/>
    <col min="6" max="6" width="16.85546875" style="19" customWidth="1"/>
    <col min="7" max="7" width="16.7109375" style="19" customWidth="1"/>
    <col min="8" max="8" width="17" style="19" customWidth="1"/>
    <col min="9" max="9" width="15.5703125" style="19" customWidth="1"/>
    <col min="10" max="10" width="12.85546875" style="19" bestFit="1" customWidth="1"/>
    <col min="11" max="11" width="13.28515625" style="19" customWidth="1"/>
    <col min="12" max="12" width="14" style="19" customWidth="1"/>
    <col min="13" max="13" width="19.28515625" style="19" customWidth="1"/>
    <col min="14" max="15" width="14.28515625" style="19" customWidth="1"/>
    <col min="16" max="16" width="18" style="19" customWidth="1"/>
    <col min="17" max="17" width="19.42578125" style="19" customWidth="1"/>
    <col min="18" max="18" width="14.42578125" style="19" customWidth="1"/>
    <col min="19" max="19" width="16.42578125" style="19" customWidth="1"/>
    <col min="20" max="20" width="12.7109375" style="19" customWidth="1"/>
    <col min="21" max="16384" width="9.140625" style="19"/>
  </cols>
  <sheetData>
    <row r="3" spans="1:20" ht="15.75" customHeight="1" x14ac:dyDescent="0.2">
      <c r="A3" s="149" t="s">
        <v>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5.75" customHeight="1" x14ac:dyDescent="0.2">
      <c r="A4" s="149" t="s">
        <v>118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3.5" thickBot="1" x14ac:dyDescent="0.25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s="20" customFormat="1" ht="47.25" customHeight="1" thickBot="1" x14ac:dyDescent="0.3">
      <c r="A6" s="162" t="s">
        <v>35</v>
      </c>
      <c r="B6" s="162" t="s">
        <v>0</v>
      </c>
      <c r="C6" s="153" t="s">
        <v>1</v>
      </c>
      <c r="D6" s="166" t="s">
        <v>52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/>
      <c r="P6" s="155" t="s">
        <v>2</v>
      </c>
      <c r="Q6" s="156"/>
      <c r="R6" s="156"/>
      <c r="S6" s="157"/>
      <c r="T6" s="150" t="s">
        <v>53</v>
      </c>
    </row>
    <row r="7" spans="1:20" s="20" customFormat="1" ht="166.5" customHeight="1" thickBot="1" x14ac:dyDescent="0.3">
      <c r="A7" s="163"/>
      <c r="B7" s="163"/>
      <c r="C7" s="165"/>
      <c r="D7" s="153" t="s">
        <v>3</v>
      </c>
      <c r="E7" s="155" t="s">
        <v>4</v>
      </c>
      <c r="F7" s="156"/>
      <c r="G7" s="156"/>
      <c r="H7" s="156"/>
      <c r="I7" s="157"/>
      <c r="J7" s="158" t="s">
        <v>54</v>
      </c>
      <c r="K7" s="159"/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  <c r="T7" s="151"/>
    </row>
    <row r="8" spans="1:20" s="20" customFormat="1" ht="105" customHeight="1" thickBot="1" x14ac:dyDescent="0.3">
      <c r="A8" s="163"/>
      <c r="B8" s="163"/>
      <c r="C8" s="154"/>
      <c r="D8" s="154"/>
      <c r="E8" s="21" t="s">
        <v>5</v>
      </c>
      <c r="F8" s="21" t="s">
        <v>6</v>
      </c>
      <c r="G8" s="21" t="s">
        <v>63</v>
      </c>
      <c r="H8" s="21" t="s">
        <v>64</v>
      </c>
      <c r="I8" s="21" t="s">
        <v>65</v>
      </c>
      <c r="J8" s="160"/>
      <c r="K8" s="161"/>
      <c r="L8" s="154"/>
      <c r="M8" s="154"/>
      <c r="N8" s="154"/>
      <c r="O8" s="154"/>
      <c r="P8" s="154"/>
      <c r="Q8" s="154"/>
      <c r="R8" s="154"/>
      <c r="S8" s="154"/>
      <c r="T8" s="152"/>
    </row>
    <row r="9" spans="1:20" s="20" customFormat="1" ht="41.25" customHeight="1" thickBot="1" x14ac:dyDescent="0.3">
      <c r="A9" s="164"/>
      <c r="B9" s="164"/>
      <c r="C9" s="21" t="s">
        <v>7</v>
      </c>
      <c r="D9" s="21" t="s">
        <v>7</v>
      </c>
      <c r="E9" s="21" t="s">
        <v>7</v>
      </c>
      <c r="F9" s="21" t="s">
        <v>7</v>
      </c>
      <c r="G9" s="21" t="s">
        <v>7</v>
      </c>
      <c r="H9" s="21" t="s">
        <v>7</v>
      </c>
      <c r="I9" s="21" t="s">
        <v>7</v>
      </c>
      <c r="J9" s="21" t="s">
        <v>8</v>
      </c>
      <c r="K9" s="21" t="s">
        <v>7</v>
      </c>
      <c r="L9" s="21" t="s">
        <v>7</v>
      </c>
      <c r="M9" s="21" t="s">
        <v>7</v>
      </c>
      <c r="N9" s="21" t="s">
        <v>7</v>
      </c>
      <c r="O9" s="21" t="s">
        <v>7</v>
      </c>
      <c r="P9" s="21" t="s">
        <v>7</v>
      </c>
      <c r="Q9" s="21" t="s">
        <v>7</v>
      </c>
      <c r="R9" s="21" t="s">
        <v>7</v>
      </c>
      <c r="S9" s="21" t="s">
        <v>7</v>
      </c>
      <c r="T9" s="21" t="s">
        <v>7</v>
      </c>
    </row>
    <row r="10" spans="1:20" ht="20.100000000000001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22">
        <v>20</v>
      </c>
    </row>
    <row r="11" spans="1:20" s="23" customFormat="1" ht="20.100000000000001" customHeight="1" x14ac:dyDescent="0.3">
      <c r="A11" s="52"/>
      <c r="B11" s="53" t="s">
        <v>66</v>
      </c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s="23" customFormat="1" ht="20.100000000000001" customHeight="1" x14ac:dyDescent="0.2">
      <c r="A12" s="170" t="s">
        <v>91</v>
      </c>
      <c r="B12" s="170"/>
      <c r="C12" s="114">
        <v>46632476.740000002</v>
      </c>
      <c r="D12" s="115">
        <v>8148818.5499999998</v>
      </c>
      <c r="E12" s="115">
        <v>3909685.55</v>
      </c>
      <c r="F12" s="115">
        <v>2694678</v>
      </c>
      <c r="G12" s="97">
        <f t="shared" ref="G12:T12" si="0">SUM(G13:G21)</f>
        <v>0</v>
      </c>
      <c r="H12" s="115">
        <v>475858.8</v>
      </c>
      <c r="I12" s="115">
        <v>1068595.2</v>
      </c>
      <c r="J12" s="97">
        <f t="shared" si="0"/>
        <v>0</v>
      </c>
      <c r="K12" s="97">
        <f t="shared" si="0"/>
        <v>0</v>
      </c>
      <c r="L12" s="115">
        <v>36273921.399999999</v>
      </c>
      <c r="M12" s="97">
        <f t="shared" si="0"/>
        <v>0</v>
      </c>
      <c r="N12" s="115">
        <v>0</v>
      </c>
      <c r="O12" s="97">
        <f t="shared" si="0"/>
        <v>0</v>
      </c>
      <c r="P12" s="115">
        <v>2209736.79</v>
      </c>
      <c r="Q12" s="97">
        <f t="shared" si="0"/>
        <v>0</v>
      </c>
      <c r="R12" s="97">
        <f t="shared" si="0"/>
        <v>0</v>
      </c>
      <c r="S12" s="97">
        <f t="shared" si="0"/>
        <v>0</v>
      </c>
      <c r="T12" s="97">
        <f t="shared" si="0"/>
        <v>0</v>
      </c>
    </row>
    <row r="13" spans="1:20" s="36" customFormat="1" ht="30.75" customHeight="1" x14ac:dyDescent="0.2">
      <c r="A13" s="33">
        <v>1</v>
      </c>
      <c r="B13" s="116" t="s">
        <v>128</v>
      </c>
      <c r="C13" s="113">
        <v>298995.73</v>
      </c>
      <c r="D13" s="50">
        <f t="shared" ref="D13" si="1">E13+F13+G13+H13+I13</f>
        <v>0</v>
      </c>
      <c r="E13" s="50">
        <v>0</v>
      </c>
      <c r="F13" s="50">
        <v>0</v>
      </c>
      <c r="G13" s="47">
        <v>0</v>
      </c>
      <c r="H13" s="50">
        <v>0</v>
      </c>
      <c r="I13" s="47">
        <v>0</v>
      </c>
      <c r="J13" s="47">
        <v>0</v>
      </c>
      <c r="K13" s="50">
        <v>0</v>
      </c>
      <c r="L13" s="50">
        <v>0</v>
      </c>
      <c r="M13" s="47">
        <v>0</v>
      </c>
      <c r="N13" s="113">
        <v>0</v>
      </c>
      <c r="O13" s="47">
        <v>0</v>
      </c>
      <c r="P13" s="107">
        <v>298995.73</v>
      </c>
      <c r="Q13" s="47">
        <v>0</v>
      </c>
      <c r="R13" s="47">
        <v>0</v>
      </c>
      <c r="S13" s="47">
        <v>0</v>
      </c>
      <c r="T13" s="47">
        <v>0</v>
      </c>
    </row>
    <row r="14" spans="1:20" ht="19.5" customHeight="1" x14ac:dyDescent="0.2">
      <c r="A14" s="102">
        <v>2</v>
      </c>
      <c r="B14" s="118" t="s">
        <v>129</v>
      </c>
      <c r="C14" s="110">
        <v>264564.55</v>
      </c>
      <c r="D14" s="108">
        <v>0</v>
      </c>
      <c r="E14" s="99">
        <v>0</v>
      </c>
      <c r="F14" s="98">
        <v>0</v>
      </c>
      <c r="G14" s="98">
        <v>0</v>
      </c>
      <c r="H14" s="108">
        <v>0</v>
      </c>
      <c r="I14" s="98">
        <v>0</v>
      </c>
      <c r="J14" s="98">
        <v>0</v>
      </c>
      <c r="K14" s="99">
        <v>0</v>
      </c>
      <c r="L14" s="108">
        <v>0</v>
      </c>
      <c r="M14" s="98">
        <v>0</v>
      </c>
      <c r="N14" s="110">
        <v>0</v>
      </c>
      <c r="O14" s="99">
        <v>0</v>
      </c>
      <c r="P14" s="108">
        <v>264564.55</v>
      </c>
      <c r="Q14" s="98">
        <v>0</v>
      </c>
      <c r="R14" s="98">
        <v>0</v>
      </c>
      <c r="S14" s="98">
        <v>0</v>
      </c>
      <c r="T14" s="98">
        <v>0</v>
      </c>
    </row>
    <row r="15" spans="1:20" ht="36.75" customHeight="1" x14ac:dyDescent="0.2">
      <c r="A15" s="102">
        <v>3</v>
      </c>
      <c r="B15" s="119" t="s">
        <v>130</v>
      </c>
      <c r="C15" s="117">
        <v>407830</v>
      </c>
      <c r="D15" s="104">
        <f t="shared" ref="D15" si="2">SUM(E15:I15)</f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13739481.85</v>
      </c>
      <c r="O15" s="104">
        <v>0</v>
      </c>
      <c r="P15" s="109">
        <v>407830</v>
      </c>
      <c r="Q15" s="105">
        <v>0</v>
      </c>
      <c r="R15" s="105">
        <v>0</v>
      </c>
      <c r="S15" s="105">
        <v>0</v>
      </c>
      <c r="T15" s="104">
        <v>0</v>
      </c>
    </row>
    <row r="16" spans="1:20" ht="33" customHeight="1" x14ac:dyDescent="0.2">
      <c r="A16" s="102">
        <v>4</v>
      </c>
      <c r="B16" s="112" t="s">
        <v>131</v>
      </c>
      <c r="C16" s="110">
        <v>6297569.0899999999</v>
      </c>
      <c r="D16" s="108">
        <v>0</v>
      </c>
      <c r="E16" s="99">
        <v>0</v>
      </c>
      <c r="F16" s="108">
        <v>0</v>
      </c>
      <c r="G16" s="98">
        <v>0</v>
      </c>
      <c r="H16" s="99">
        <v>0</v>
      </c>
      <c r="I16" s="98">
        <v>0</v>
      </c>
      <c r="J16" s="98">
        <v>0</v>
      </c>
      <c r="K16" s="99">
        <v>0</v>
      </c>
      <c r="L16" s="108">
        <v>5662239.5999999996</v>
      </c>
      <c r="M16" s="98">
        <v>0</v>
      </c>
      <c r="N16" s="98">
        <v>0</v>
      </c>
      <c r="O16" s="98">
        <v>0</v>
      </c>
      <c r="P16" s="108">
        <f>400103.15+235226.34</f>
        <v>635329.49</v>
      </c>
      <c r="Q16" s="98">
        <v>0</v>
      </c>
      <c r="R16" s="98">
        <v>0</v>
      </c>
      <c r="S16" s="98">
        <v>0</v>
      </c>
      <c r="T16" s="98">
        <v>0</v>
      </c>
    </row>
    <row r="17" spans="1:20" ht="20.100000000000001" customHeight="1" x14ac:dyDescent="0.2">
      <c r="A17" s="102">
        <v>5</v>
      </c>
      <c r="B17" s="112" t="s">
        <v>132</v>
      </c>
      <c r="C17" s="110">
        <v>23004538.239999998</v>
      </c>
      <c r="D17" s="99">
        <f>E17+F17+G17+H17+I17</f>
        <v>0</v>
      </c>
      <c r="E17" s="99">
        <v>0</v>
      </c>
      <c r="F17" s="99">
        <v>0</v>
      </c>
      <c r="G17" s="98">
        <v>0</v>
      </c>
      <c r="H17" s="99">
        <v>0</v>
      </c>
      <c r="I17" s="98">
        <v>0</v>
      </c>
      <c r="J17" s="98">
        <v>0</v>
      </c>
      <c r="K17" s="98">
        <v>0</v>
      </c>
      <c r="L17" s="110">
        <v>22675714.600000001</v>
      </c>
      <c r="M17" s="98">
        <v>0</v>
      </c>
      <c r="N17" s="98">
        <v>0</v>
      </c>
      <c r="O17" s="98">
        <v>0</v>
      </c>
      <c r="P17" s="108">
        <v>328823.64</v>
      </c>
      <c r="Q17" s="98">
        <v>0</v>
      </c>
      <c r="R17" s="98">
        <v>0</v>
      </c>
      <c r="S17" s="98">
        <v>0</v>
      </c>
      <c r="T17" s="98">
        <v>0</v>
      </c>
    </row>
    <row r="18" spans="1:20" ht="20.100000000000001" customHeight="1" x14ac:dyDescent="0.2">
      <c r="A18" s="102">
        <v>6</v>
      </c>
      <c r="B18" s="34" t="s">
        <v>105</v>
      </c>
      <c r="C18" s="47">
        <f t="shared" ref="C18:C21" si="3">D18+K18+L18+M18+N18+O18+P18+Q18+R18+S18+T18</f>
        <v>0</v>
      </c>
      <c r="D18" s="48">
        <f t="shared" ref="D18:D21" si="4">E18+F18+G18+H18+I18</f>
        <v>0</v>
      </c>
      <c r="E18" s="48">
        <v>0</v>
      </c>
      <c r="F18" s="49">
        <v>0</v>
      </c>
      <c r="G18" s="49">
        <v>0</v>
      </c>
      <c r="H18" s="120">
        <v>0</v>
      </c>
      <c r="I18" s="49">
        <v>0</v>
      </c>
      <c r="J18" s="49">
        <v>0</v>
      </c>
      <c r="K18" s="49">
        <v>0</v>
      </c>
      <c r="L18" s="48">
        <v>0</v>
      </c>
      <c r="M18" s="48">
        <v>0</v>
      </c>
      <c r="N18" s="49">
        <v>0</v>
      </c>
      <c r="O18" s="49">
        <v>0</v>
      </c>
      <c r="P18" s="48">
        <v>0</v>
      </c>
      <c r="Q18" s="49">
        <v>0</v>
      </c>
      <c r="R18" s="49">
        <v>0</v>
      </c>
      <c r="S18" s="49">
        <v>0</v>
      </c>
      <c r="T18" s="49">
        <v>0</v>
      </c>
    </row>
    <row r="19" spans="1:20" ht="20.100000000000001" customHeight="1" x14ac:dyDescent="0.2">
      <c r="A19" s="102">
        <v>7</v>
      </c>
      <c r="B19" s="34" t="s">
        <v>99</v>
      </c>
      <c r="C19" s="47">
        <f t="shared" si="3"/>
        <v>0</v>
      </c>
      <c r="D19" s="48">
        <f t="shared" si="4"/>
        <v>0</v>
      </c>
      <c r="E19" s="48">
        <v>0</v>
      </c>
      <c r="F19" s="49">
        <v>0</v>
      </c>
      <c r="G19" s="49">
        <v>0</v>
      </c>
      <c r="H19" s="106">
        <v>0</v>
      </c>
      <c r="I19" s="49">
        <v>0</v>
      </c>
      <c r="J19" s="49">
        <v>0</v>
      </c>
      <c r="K19" s="48">
        <v>0</v>
      </c>
      <c r="L19" s="49">
        <v>0</v>
      </c>
      <c r="M19" s="48">
        <v>0</v>
      </c>
      <c r="N19" s="49">
        <v>0</v>
      </c>
      <c r="O19" s="49">
        <v>0</v>
      </c>
      <c r="P19" s="48">
        <v>0</v>
      </c>
      <c r="Q19" s="49">
        <v>0</v>
      </c>
      <c r="R19" s="49">
        <v>0</v>
      </c>
      <c r="S19" s="49">
        <v>0</v>
      </c>
      <c r="T19" s="49">
        <v>0</v>
      </c>
    </row>
    <row r="20" spans="1:20" ht="20.100000000000001" customHeight="1" x14ac:dyDescent="0.2">
      <c r="A20" s="102">
        <v>8</v>
      </c>
      <c r="B20" s="34" t="s">
        <v>101</v>
      </c>
      <c r="C20" s="47">
        <f t="shared" si="3"/>
        <v>0</v>
      </c>
      <c r="D20" s="48">
        <f t="shared" si="4"/>
        <v>0</v>
      </c>
      <c r="E20" s="48">
        <v>0</v>
      </c>
      <c r="F20" s="49">
        <v>0</v>
      </c>
      <c r="G20" s="49">
        <v>0</v>
      </c>
      <c r="H20" s="106">
        <v>0</v>
      </c>
      <c r="I20" s="49">
        <v>0</v>
      </c>
      <c r="J20" s="49">
        <v>0</v>
      </c>
      <c r="K20" s="49">
        <v>0</v>
      </c>
      <c r="L20" s="48">
        <v>0</v>
      </c>
      <c r="M20" s="48">
        <v>0</v>
      </c>
      <c r="N20" s="48">
        <v>0</v>
      </c>
      <c r="O20" s="49">
        <v>0</v>
      </c>
      <c r="P20" s="48">
        <v>0</v>
      </c>
      <c r="Q20" s="49">
        <v>0</v>
      </c>
      <c r="R20" s="49">
        <v>0</v>
      </c>
      <c r="S20" s="49">
        <v>0</v>
      </c>
      <c r="T20" s="49">
        <v>0</v>
      </c>
    </row>
    <row r="21" spans="1:20" ht="20.100000000000001" customHeight="1" x14ac:dyDescent="0.2">
      <c r="A21" s="102">
        <v>9</v>
      </c>
      <c r="B21" s="34" t="s">
        <v>103</v>
      </c>
      <c r="C21" s="47">
        <f t="shared" si="3"/>
        <v>0</v>
      </c>
      <c r="D21" s="48">
        <f t="shared" si="4"/>
        <v>0</v>
      </c>
      <c r="E21" s="48">
        <v>0</v>
      </c>
      <c r="F21" s="49">
        <v>0</v>
      </c>
      <c r="G21" s="49">
        <v>0</v>
      </c>
      <c r="H21" s="106">
        <v>0</v>
      </c>
      <c r="I21" s="48">
        <v>0</v>
      </c>
      <c r="J21" s="49">
        <v>0</v>
      </c>
      <c r="K21" s="49">
        <v>0</v>
      </c>
      <c r="L21" s="48">
        <v>0</v>
      </c>
      <c r="M21" s="48">
        <v>0</v>
      </c>
      <c r="N21" s="48">
        <v>0</v>
      </c>
      <c r="O21" s="49">
        <v>0</v>
      </c>
      <c r="P21" s="48">
        <v>0</v>
      </c>
      <c r="Q21" s="49">
        <v>0</v>
      </c>
      <c r="R21" s="49">
        <v>0</v>
      </c>
      <c r="S21" s="49">
        <v>0</v>
      </c>
      <c r="T21" s="49">
        <v>0</v>
      </c>
    </row>
    <row r="22" spans="1:20" s="51" customFormat="1" ht="20.100000000000001" customHeight="1" x14ac:dyDescent="0.3">
      <c r="A22" s="56"/>
      <c r="B22" s="57" t="s">
        <v>67</v>
      </c>
      <c r="C22" s="58"/>
      <c r="D22" s="59"/>
      <c r="E22" s="59"/>
      <c r="F22" s="60"/>
      <c r="G22" s="60"/>
      <c r="H22" s="59"/>
      <c r="I22" s="59"/>
      <c r="J22" s="60"/>
      <c r="K22" s="60"/>
      <c r="L22" s="60"/>
      <c r="M22" s="60"/>
      <c r="N22" s="60"/>
      <c r="O22" s="60"/>
      <c r="P22" s="60"/>
      <c r="Q22" s="60"/>
      <c r="R22" s="60"/>
      <c r="S22" s="59"/>
      <c r="T22" s="60"/>
    </row>
    <row r="23" spans="1:20" s="23" customFormat="1" ht="20.100000000000001" customHeight="1" x14ac:dyDescent="0.2">
      <c r="A23" s="170" t="s">
        <v>91</v>
      </c>
      <c r="B23" s="170"/>
      <c r="C23" s="32">
        <f>SUM(C24:C27)</f>
        <v>16458539.529999999</v>
      </c>
      <c r="D23" s="32">
        <f t="shared" ref="D23:T23" si="5">SUM(D24:D26)</f>
        <v>1682629.2</v>
      </c>
      <c r="E23" s="32">
        <f t="shared" si="5"/>
        <v>1682629.2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6728519.5999999996</v>
      </c>
      <c r="M23" s="32">
        <f t="shared" si="5"/>
        <v>0</v>
      </c>
      <c r="N23" s="32">
        <f t="shared" si="5"/>
        <v>5556056.9000000004</v>
      </c>
      <c r="O23" s="32">
        <f t="shared" si="5"/>
        <v>0</v>
      </c>
      <c r="P23" s="32">
        <f t="shared" si="5"/>
        <v>258859.6</v>
      </c>
      <c r="Q23" s="32">
        <f t="shared" si="5"/>
        <v>0</v>
      </c>
      <c r="R23" s="32">
        <f t="shared" si="5"/>
        <v>0</v>
      </c>
      <c r="S23" s="32">
        <f t="shared" si="5"/>
        <v>0</v>
      </c>
      <c r="T23" s="32">
        <f t="shared" si="5"/>
        <v>0</v>
      </c>
    </row>
    <row r="24" spans="1:20" ht="29.25" customHeight="1" x14ac:dyDescent="0.2">
      <c r="A24" s="5">
        <v>1</v>
      </c>
      <c r="B24" s="4" t="s">
        <v>127</v>
      </c>
      <c r="C24" s="47">
        <f>D24+K24+L24+M24+N24+O24+P24+Q24+R24+S24+T24</f>
        <v>5814916.5</v>
      </c>
      <c r="D24" s="50">
        <f>E24+F24+G24+H24+I24</f>
        <v>0</v>
      </c>
      <c r="E24" s="50">
        <v>0</v>
      </c>
      <c r="F24" s="50">
        <v>0</v>
      </c>
      <c r="G24" s="47">
        <v>0</v>
      </c>
      <c r="H24" s="50">
        <v>0</v>
      </c>
      <c r="I24" s="47">
        <v>0</v>
      </c>
      <c r="J24" s="47">
        <v>0</v>
      </c>
      <c r="K24" s="50">
        <v>0</v>
      </c>
      <c r="L24" s="50">
        <v>0</v>
      </c>
      <c r="M24" s="47">
        <v>0</v>
      </c>
      <c r="N24" s="47">
        <v>5556056.9000000004</v>
      </c>
      <c r="O24" s="47">
        <v>0</v>
      </c>
      <c r="P24" s="50">
        <v>258859.6</v>
      </c>
      <c r="Q24" s="47">
        <v>0</v>
      </c>
      <c r="R24" s="47">
        <v>0</v>
      </c>
      <c r="S24" s="47">
        <v>0</v>
      </c>
      <c r="T24" s="47">
        <v>0</v>
      </c>
    </row>
    <row r="25" spans="1:20" ht="20.100000000000001" customHeight="1" x14ac:dyDescent="0.2">
      <c r="A25" s="5">
        <v>2</v>
      </c>
      <c r="B25" s="116" t="s">
        <v>133</v>
      </c>
      <c r="C25" s="113">
        <v>6728519.5999999996</v>
      </c>
      <c r="D25" s="50">
        <f t="shared" ref="D25" si="6">E25+F25+G25+H25+I25</f>
        <v>0</v>
      </c>
      <c r="E25" s="50">
        <v>0</v>
      </c>
      <c r="F25" s="50">
        <v>0</v>
      </c>
      <c r="G25" s="47">
        <v>0</v>
      </c>
      <c r="H25" s="50">
        <v>0</v>
      </c>
      <c r="I25" s="47">
        <v>0</v>
      </c>
      <c r="J25" s="47">
        <v>0</v>
      </c>
      <c r="K25" s="47">
        <v>0</v>
      </c>
      <c r="L25" s="50">
        <v>6728519.5999999996</v>
      </c>
      <c r="M25" s="47">
        <v>0</v>
      </c>
      <c r="N25" s="47">
        <v>0</v>
      </c>
      <c r="O25" s="47">
        <v>0</v>
      </c>
      <c r="P25" s="107">
        <v>0</v>
      </c>
      <c r="Q25" s="47">
        <v>0</v>
      </c>
      <c r="R25" s="47">
        <v>0</v>
      </c>
      <c r="S25" s="47">
        <v>0</v>
      </c>
      <c r="T25" s="47">
        <v>0</v>
      </c>
    </row>
    <row r="26" spans="1:20" ht="20.100000000000001" customHeight="1" x14ac:dyDescent="0.2">
      <c r="A26" s="5">
        <v>3</v>
      </c>
      <c r="B26" s="4" t="s">
        <v>109</v>
      </c>
      <c r="C26" s="47">
        <f t="shared" ref="C26" si="7">D26+K26+L26+M26+N26+O26+P26+Q26+R26+S26+T26</f>
        <v>1682629.2</v>
      </c>
      <c r="D26" s="50">
        <f>E26+F26+G26+H26+I26</f>
        <v>1682629.2</v>
      </c>
      <c r="E26" s="107">
        <v>1682629.2</v>
      </c>
      <c r="F26" s="50">
        <v>0</v>
      </c>
      <c r="G26" s="47">
        <v>0</v>
      </c>
      <c r="H26" s="50">
        <v>0</v>
      </c>
      <c r="I26" s="47">
        <v>0</v>
      </c>
      <c r="J26" s="47">
        <v>0</v>
      </c>
      <c r="K26" s="47">
        <v>0</v>
      </c>
      <c r="L26" s="50">
        <v>0</v>
      </c>
      <c r="M26" s="47">
        <v>0</v>
      </c>
      <c r="N26" s="47">
        <v>0</v>
      </c>
      <c r="O26" s="47">
        <v>0</v>
      </c>
      <c r="P26" s="50">
        <v>0</v>
      </c>
      <c r="Q26" s="47">
        <v>0</v>
      </c>
      <c r="R26" s="47">
        <v>0</v>
      </c>
      <c r="S26" s="47">
        <v>0</v>
      </c>
      <c r="T26" s="47">
        <v>0</v>
      </c>
    </row>
    <row r="27" spans="1:20" ht="20.100000000000001" customHeight="1" x14ac:dyDescent="0.2">
      <c r="A27" s="5">
        <v>4</v>
      </c>
      <c r="B27" s="35" t="s">
        <v>108</v>
      </c>
      <c r="C27" s="47">
        <f>D27+K27+L27+M27+N27+O27+P27+Q27+R27+S27+T27</f>
        <v>2232474.23</v>
      </c>
      <c r="D27" s="48">
        <f>E27+F27+G27+H27+I27</f>
        <v>2232474.23</v>
      </c>
      <c r="E27" s="48">
        <v>0</v>
      </c>
      <c r="F27" s="106">
        <v>1739129.01</v>
      </c>
      <c r="G27" s="49">
        <v>0</v>
      </c>
      <c r="H27" s="106">
        <v>250049.03</v>
      </c>
      <c r="I27" s="111">
        <v>243296.19</v>
      </c>
      <c r="J27" s="49">
        <v>0</v>
      </c>
      <c r="K27" s="48">
        <v>0</v>
      </c>
      <c r="L27" s="49">
        <v>0</v>
      </c>
      <c r="M27" s="49">
        <v>0</v>
      </c>
      <c r="N27" s="49">
        <v>0</v>
      </c>
      <c r="O27" s="49">
        <v>0</v>
      </c>
      <c r="P27" s="48">
        <v>0</v>
      </c>
      <c r="Q27" s="49">
        <v>0</v>
      </c>
      <c r="R27" s="49">
        <v>0</v>
      </c>
      <c r="S27" s="49">
        <v>0</v>
      </c>
      <c r="T27" s="49">
        <v>0</v>
      </c>
    </row>
    <row r="28" spans="1:20" s="51" customFormat="1" ht="20.100000000000001" customHeight="1" x14ac:dyDescent="0.3">
      <c r="A28" s="56"/>
      <c r="B28" s="57" t="s">
        <v>80</v>
      </c>
      <c r="C28" s="58"/>
      <c r="D28" s="59"/>
      <c r="E28" s="59"/>
      <c r="F28" s="60"/>
      <c r="G28" s="60"/>
      <c r="H28" s="59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59"/>
      <c r="T28" s="60"/>
    </row>
    <row r="29" spans="1:20" s="23" customFormat="1" ht="20.100000000000001" customHeight="1" x14ac:dyDescent="0.2">
      <c r="A29" s="170" t="s">
        <v>91</v>
      </c>
      <c r="B29" s="170"/>
      <c r="C29" s="32">
        <f t="shared" ref="C29:T29" si="8">SUM(C30:C40)</f>
        <v>26144090.999999996</v>
      </c>
      <c r="D29" s="32">
        <f t="shared" si="8"/>
        <v>3151054.4</v>
      </c>
      <c r="E29" s="32">
        <f t="shared" si="8"/>
        <v>0</v>
      </c>
      <c r="F29" s="32">
        <f t="shared" si="8"/>
        <v>0</v>
      </c>
      <c r="G29" s="32">
        <f t="shared" si="8"/>
        <v>0</v>
      </c>
      <c r="H29" s="32">
        <f t="shared" si="8"/>
        <v>3151054.4</v>
      </c>
      <c r="I29" s="32">
        <f t="shared" si="8"/>
        <v>0</v>
      </c>
      <c r="J29" s="32">
        <f t="shared" si="8"/>
        <v>0</v>
      </c>
      <c r="K29" s="32">
        <f t="shared" si="8"/>
        <v>0</v>
      </c>
      <c r="L29" s="32">
        <f t="shared" si="8"/>
        <v>14465380.6</v>
      </c>
      <c r="M29" s="32">
        <f t="shared" si="8"/>
        <v>0</v>
      </c>
      <c r="N29" s="32">
        <f t="shared" si="8"/>
        <v>7228890</v>
      </c>
      <c r="O29" s="32">
        <f t="shared" si="8"/>
        <v>0</v>
      </c>
      <c r="P29" s="32">
        <f t="shared" si="8"/>
        <v>2355894</v>
      </c>
      <c r="Q29" s="32">
        <f t="shared" si="8"/>
        <v>0</v>
      </c>
      <c r="R29" s="32">
        <f t="shared" si="8"/>
        <v>0</v>
      </c>
      <c r="S29" s="32">
        <f t="shared" si="8"/>
        <v>0</v>
      </c>
      <c r="T29" s="32">
        <f t="shared" si="8"/>
        <v>0</v>
      </c>
    </row>
    <row r="30" spans="1:20" ht="20.100000000000001" customHeight="1" x14ac:dyDescent="0.2">
      <c r="A30" s="5">
        <v>1</v>
      </c>
      <c r="B30" s="121" t="s">
        <v>100</v>
      </c>
      <c r="C30" s="113">
        <v>14465380.6</v>
      </c>
      <c r="D30" s="106">
        <v>0</v>
      </c>
      <c r="E30" s="106">
        <v>0</v>
      </c>
      <c r="F30" s="48">
        <v>0</v>
      </c>
      <c r="G30" s="49">
        <v>0</v>
      </c>
      <c r="H30" s="48">
        <v>0</v>
      </c>
      <c r="I30" s="49">
        <v>0</v>
      </c>
      <c r="J30" s="49">
        <v>0</v>
      </c>
      <c r="K30" s="48">
        <v>0</v>
      </c>
      <c r="L30" s="106">
        <v>14465380.6</v>
      </c>
      <c r="M30" s="49">
        <v>0</v>
      </c>
      <c r="N30" s="49">
        <v>0</v>
      </c>
      <c r="O30" s="49">
        <v>0</v>
      </c>
      <c r="P30" s="106">
        <v>0</v>
      </c>
      <c r="Q30" s="49">
        <v>0</v>
      </c>
      <c r="R30" s="49">
        <v>0</v>
      </c>
      <c r="S30" s="49">
        <v>0</v>
      </c>
      <c r="T30" s="49">
        <v>0</v>
      </c>
    </row>
    <row r="31" spans="1:20" s="36" customFormat="1" ht="32.25" customHeight="1" x14ac:dyDescent="0.2">
      <c r="A31" s="102">
        <v>2</v>
      </c>
      <c r="B31" s="122" t="s">
        <v>134</v>
      </c>
      <c r="C31" s="110">
        <v>1298766</v>
      </c>
      <c r="D31" s="100">
        <f>E31+F31+G31+H31+I31</f>
        <v>0</v>
      </c>
      <c r="E31" s="100">
        <v>0</v>
      </c>
      <c r="F31" s="100">
        <v>0</v>
      </c>
      <c r="G31" s="101">
        <v>0</v>
      </c>
      <c r="H31" s="100">
        <v>0</v>
      </c>
      <c r="I31" s="101">
        <v>0</v>
      </c>
      <c r="J31" s="101">
        <v>0</v>
      </c>
      <c r="K31" s="100">
        <v>0</v>
      </c>
      <c r="L31" s="100">
        <v>0</v>
      </c>
      <c r="M31" s="101">
        <v>0</v>
      </c>
      <c r="N31" s="101">
        <v>0</v>
      </c>
      <c r="O31" s="101">
        <v>0</v>
      </c>
      <c r="P31" s="123">
        <v>1298766</v>
      </c>
      <c r="Q31" s="101">
        <v>0</v>
      </c>
      <c r="R31" s="101">
        <v>0</v>
      </c>
      <c r="S31" s="101">
        <v>0</v>
      </c>
      <c r="T31" s="101">
        <v>0</v>
      </c>
    </row>
    <row r="32" spans="1:20" ht="20.100000000000001" customHeight="1" x14ac:dyDescent="0.2">
      <c r="A32" s="5">
        <v>3</v>
      </c>
      <c r="B32" s="124" t="s">
        <v>97</v>
      </c>
      <c r="C32" s="113">
        <v>642791.30000000005</v>
      </c>
      <c r="D32" s="106">
        <v>642791.30000000005</v>
      </c>
      <c r="E32" s="48">
        <v>0</v>
      </c>
      <c r="F32" s="49">
        <v>0</v>
      </c>
      <c r="G32" s="49">
        <v>0</v>
      </c>
      <c r="H32" s="106">
        <v>642791.30000000005</v>
      </c>
      <c r="I32" s="49">
        <v>0</v>
      </c>
      <c r="J32" s="49">
        <v>0</v>
      </c>
      <c r="K32" s="48">
        <v>0</v>
      </c>
      <c r="L32" s="48">
        <v>0</v>
      </c>
      <c r="M32" s="49">
        <v>0</v>
      </c>
      <c r="N32" s="49">
        <v>0</v>
      </c>
      <c r="O32" s="48">
        <v>0</v>
      </c>
      <c r="P32" s="48">
        <v>0</v>
      </c>
      <c r="Q32" s="49">
        <v>0</v>
      </c>
      <c r="R32" s="49">
        <v>0</v>
      </c>
      <c r="S32" s="49">
        <v>0</v>
      </c>
      <c r="T32" s="49">
        <v>0</v>
      </c>
    </row>
    <row r="33" spans="1:20" ht="33" customHeight="1" x14ac:dyDescent="0.2">
      <c r="A33" s="5">
        <v>4</v>
      </c>
      <c r="B33" s="103" t="s">
        <v>135</v>
      </c>
      <c r="C33" s="110">
        <v>665308.4</v>
      </c>
      <c r="D33" s="108">
        <v>665308.4</v>
      </c>
      <c r="E33" s="99">
        <v>0</v>
      </c>
      <c r="F33" s="99">
        <v>0</v>
      </c>
      <c r="G33" s="98">
        <v>0</v>
      </c>
      <c r="H33" s="108">
        <v>665308.4</v>
      </c>
      <c r="I33" s="98">
        <v>0</v>
      </c>
      <c r="J33" s="98">
        <v>0</v>
      </c>
      <c r="K33" s="99">
        <v>0</v>
      </c>
      <c r="L33" s="99">
        <v>0</v>
      </c>
      <c r="M33" s="98">
        <v>0</v>
      </c>
      <c r="N33" s="98">
        <v>0</v>
      </c>
      <c r="O33" s="98">
        <v>0</v>
      </c>
      <c r="P33" s="99">
        <v>0</v>
      </c>
      <c r="Q33" s="98">
        <v>0</v>
      </c>
      <c r="R33" s="98">
        <v>0</v>
      </c>
      <c r="S33" s="98">
        <v>0</v>
      </c>
      <c r="T33" s="98">
        <v>0</v>
      </c>
    </row>
    <row r="34" spans="1:20" ht="20.100000000000001" customHeight="1" x14ac:dyDescent="0.2">
      <c r="A34" s="5">
        <v>5</v>
      </c>
      <c r="B34" s="34" t="s">
        <v>136</v>
      </c>
      <c r="C34" s="113">
        <v>620392.4</v>
      </c>
      <c r="D34" s="106">
        <v>620392.4</v>
      </c>
      <c r="E34" s="48">
        <v>0</v>
      </c>
      <c r="F34" s="49">
        <v>0</v>
      </c>
      <c r="G34" s="49">
        <v>0</v>
      </c>
      <c r="H34" s="106">
        <v>620392.4</v>
      </c>
      <c r="I34" s="49">
        <v>0</v>
      </c>
      <c r="J34" s="49">
        <v>0</v>
      </c>
      <c r="K34" s="49">
        <v>0</v>
      </c>
      <c r="L34" s="48">
        <v>0</v>
      </c>
      <c r="M34" s="48">
        <v>0</v>
      </c>
      <c r="N34" s="49">
        <v>0</v>
      </c>
      <c r="O34" s="49">
        <v>0</v>
      </c>
      <c r="P34" s="48">
        <v>0</v>
      </c>
      <c r="Q34" s="49">
        <v>0</v>
      </c>
      <c r="R34" s="49">
        <v>0</v>
      </c>
      <c r="S34" s="49">
        <v>0</v>
      </c>
      <c r="T34" s="49">
        <v>0</v>
      </c>
    </row>
    <row r="35" spans="1:20" ht="20.100000000000001" customHeight="1" x14ac:dyDescent="0.2">
      <c r="A35" s="5">
        <v>6</v>
      </c>
      <c r="B35" s="34" t="s">
        <v>137</v>
      </c>
      <c r="C35" s="113">
        <v>618520.9</v>
      </c>
      <c r="D35" s="106">
        <v>618520.9</v>
      </c>
      <c r="E35" s="48">
        <v>0</v>
      </c>
      <c r="F35" s="49">
        <v>0</v>
      </c>
      <c r="G35" s="49">
        <v>0</v>
      </c>
      <c r="H35" s="106">
        <v>618520.9</v>
      </c>
      <c r="I35" s="49">
        <v>0</v>
      </c>
      <c r="J35" s="49">
        <v>0</v>
      </c>
      <c r="K35" s="48">
        <v>0</v>
      </c>
      <c r="L35" s="49">
        <v>0</v>
      </c>
      <c r="M35" s="48">
        <v>0</v>
      </c>
      <c r="N35" s="49">
        <v>0</v>
      </c>
      <c r="O35" s="49">
        <v>0</v>
      </c>
      <c r="P35" s="48">
        <v>0</v>
      </c>
      <c r="Q35" s="49">
        <v>0</v>
      </c>
      <c r="R35" s="49">
        <v>0</v>
      </c>
      <c r="S35" s="49">
        <v>0</v>
      </c>
      <c r="T35" s="49">
        <v>0</v>
      </c>
    </row>
    <row r="36" spans="1:20" ht="20.100000000000001" customHeight="1" x14ac:dyDescent="0.2">
      <c r="A36" s="5">
        <v>7</v>
      </c>
      <c r="B36" s="34" t="s">
        <v>103</v>
      </c>
      <c r="C36" s="113">
        <v>604041.4</v>
      </c>
      <c r="D36" s="106">
        <v>604041.4</v>
      </c>
      <c r="E36" s="48">
        <v>0</v>
      </c>
      <c r="F36" s="49">
        <v>0</v>
      </c>
      <c r="G36" s="49">
        <v>0</v>
      </c>
      <c r="H36" s="106">
        <v>604041.4</v>
      </c>
      <c r="I36" s="49">
        <v>0</v>
      </c>
      <c r="J36" s="49">
        <v>0</v>
      </c>
      <c r="K36" s="49">
        <v>0</v>
      </c>
      <c r="L36" s="48">
        <v>0</v>
      </c>
      <c r="M36" s="48">
        <v>0</v>
      </c>
      <c r="N36" s="48">
        <v>0</v>
      </c>
      <c r="O36" s="49">
        <v>0</v>
      </c>
      <c r="P36" s="48">
        <v>0</v>
      </c>
      <c r="Q36" s="49">
        <v>0</v>
      </c>
      <c r="R36" s="49">
        <v>0</v>
      </c>
      <c r="S36" s="49">
        <v>0</v>
      </c>
      <c r="T36" s="49">
        <v>0</v>
      </c>
    </row>
    <row r="37" spans="1:20" ht="20.100000000000001" customHeight="1" x14ac:dyDescent="0.2">
      <c r="A37" s="5">
        <v>8</v>
      </c>
      <c r="B37" s="34" t="s">
        <v>138</v>
      </c>
      <c r="C37" s="113">
        <v>7228890</v>
      </c>
      <c r="D37" s="48">
        <f t="shared" ref="D37:D39" si="9">E37+F37+G37+H37+I37</f>
        <v>0</v>
      </c>
      <c r="E37" s="48">
        <v>0</v>
      </c>
      <c r="F37" s="49">
        <v>0</v>
      </c>
      <c r="G37" s="49">
        <v>0</v>
      </c>
      <c r="H37" s="48">
        <v>0</v>
      </c>
      <c r="I37" s="48">
        <v>0</v>
      </c>
      <c r="J37" s="49">
        <v>0</v>
      </c>
      <c r="K37" s="49">
        <v>0</v>
      </c>
      <c r="L37" s="48">
        <v>0</v>
      </c>
      <c r="M37" s="48">
        <v>0</v>
      </c>
      <c r="N37" s="106">
        <v>7228890</v>
      </c>
      <c r="O37" s="49">
        <v>0</v>
      </c>
      <c r="P37" s="48">
        <v>0</v>
      </c>
      <c r="Q37" s="49">
        <v>0</v>
      </c>
      <c r="R37" s="49">
        <v>0</v>
      </c>
      <c r="S37" s="49">
        <v>0</v>
      </c>
      <c r="T37" s="49">
        <v>0</v>
      </c>
    </row>
    <row r="38" spans="1:20" ht="20.100000000000001" customHeight="1" x14ac:dyDescent="0.2">
      <c r="A38" s="5">
        <v>9</v>
      </c>
      <c r="B38" s="34" t="s">
        <v>102</v>
      </c>
      <c r="C38" s="47">
        <v>0</v>
      </c>
      <c r="D38" s="48">
        <f t="shared" si="9"/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9">
        <v>0</v>
      </c>
      <c r="K38" s="49">
        <v>0</v>
      </c>
      <c r="L38" s="49">
        <v>0</v>
      </c>
      <c r="M38" s="49">
        <v>0</v>
      </c>
      <c r="N38" s="49"/>
      <c r="O38" s="49">
        <v>0</v>
      </c>
      <c r="P38" s="48">
        <v>1057128</v>
      </c>
      <c r="Q38" s="49">
        <v>0</v>
      </c>
      <c r="R38" s="49">
        <v>0</v>
      </c>
      <c r="S38" s="49">
        <v>0</v>
      </c>
      <c r="T38" s="49">
        <v>0</v>
      </c>
    </row>
    <row r="39" spans="1:20" ht="20.100000000000001" customHeight="1" x14ac:dyDescent="0.2">
      <c r="A39" s="5"/>
      <c r="B39" s="35"/>
      <c r="C39" s="47"/>
      <c r="D39" s="48">
        <f t="shared" si="9"/>
        <v>0</v>
      </c>
      <c r="E39" s="48">
        <v>0</v>
      </c>
      <c r="F39" s="48">
        <v>0</v>
      </c>
      <c r="G39" s="49">
        <v>0</v>
      </c>
      <c r="H39" s="48">
        <v>0</v>
      </c>
      <c r="I39" s="49">
        <v>0</v>
      </c>
      <c r="J39" s="49">
        <v>0</v>
      </c>
      <c r="K39" s="49">
        <v>0</v>
      </c>
      <c r="L39" s="48"/>
      <c r="M39" s="49">
        <v>0</v>
      </c>
      <c r="N39" s="48">
        <v>0</v>
      </c>
      <c r="O39" s="49">
        <v>0</v>
      </c>
      <c r="P39" s="48">
        <v>0</v>
      </c>
      <c r="Q39" s="49">
        <v>0</v>
      </c>
      <c r="R39" s="49">
        <v>0</v>
      </c>
      <c r="S39" s="49">
        <v>0</v>
      </c>
      <c r="T39" s="49">
        <v>0</v>
      </c>
    </row>
    <row r="41" spans="1:20" ht="30" customHeight="1" x14ac:dyDescent="0.2">
      <c r="A41" s="171" t="s">
        <v>68</v>
      </c>
      <c r="B41" s="17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24"/>
      <c r="T41" s="24"/>
    </row>
    <row r="42" spans="1:20" x14ac:dyDescent="0.2">
      <c r="A42" s="169" t="s">
        <v>69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24"/>
      <c r="T42" s="24"/>
    </row>
    <row r="43" spans="1:20" x14ac:dyDescent="0.2">
      <c r="A43" s="169" t="s">
        <v>70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24"/>
      <c r="T43" s="24"/>
    </row>
    <row r="44" spans="1:20" x14ac:dyDescent="0.2">
      <c r="A44" s="169" t="s">
        <v>71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24"/>
      <c r="T44" s="24"/>
    </row>
    <row r="45" spans="1:20" x14ac:dyDescent="0.2">
      <c r="A45" s="169" t="s">
        <v>72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24"/>
      <c r="T45" s="24"/>
    </row>
    <row r="46" spans="1:20" x14ac:dyDescent="0.2">
      <c r="A46" s="169" t="s">
        <v>73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24"/>
      <c r="T46" s="24"/>
    </row>
    <row r="47" spans="1:20" x14ac:dyDescent="0.2">
      <c r="A47" s="172" t="s">
        <v>74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24"/>
      <c r="T47" s="24"/>
    </row>
    <row r="48" spans="1:20" x14ac:dyDescent="0.2">
      <c r="A48" s="172" t="s">
        <v>75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29"/>
      <c r="Q48" s="29"/>
      <c r="R48" s="29"/>
      <c r="S48" s="24"/>
      <c r="T48" s="24"/>
    </row>
    <row r="49" spans="1:20" x14ac:dyDescent="0.2">
      <c r="A49" s="172" t="s">
        <v>76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24"/>
      <c r="T49" s="24"/>
    </row>
    <row r="50" spans="1:20" x14ac:dyDescent="0.2">
      <c r="A50" s="172" t="s">
        <v>77</v>
      </c>
      <c r="B50" s="172"/>
      <c r="C50" s="172"/>
      <c r="D50" s="172"/>
      <c r="E50" s="172"/>
      <c r="F50" s="172"/>
      <c r="G50" s="172"/>
      <c r="H50" s="172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4"/>
      <c r="T50" s="24"/>
    </row>
    <row r="51" spans="1:20" x14ac:dyDescent="0.2">
      <c r="A51" s="172" t="s">
        <v>78</v>
      </c>
      <c r="B51" s="172"/>
      <c r="C51" s="172"/>
      <c r="D51" s="172"/>
      <c r="E51" s="172"/>
      <c r="F51" s="172"/>
      <c r="G51" s="172"/>
      <c r="H51" s="172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4"/>
      <c r="T51" s="24"/>
    </row>
    <row r="52" spans="1:20" x14ac:dyDescent="0.2">
      <c r="A52" s="172" t="s">
        <v>79</v>
      </c>
      <c r="B52" s="172"/>
      <c r="C52" s="172"/>
      <c r="D52" s="172"/>
      <c r="E52" s="172"/>
      <c r="F52" s="172"/>
      <c r="G52" s="172"/>
      <c r="H52" s="172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4"/>
      <c r="T52" s="24"/>
    </row>
  </sheetData>
  <autoFilter ref="A8:U40">
    <filterColumn colId="9" showButton="0"/>
  </autoFilter>
  <mergeCells count="35">
    <mergeCell ref="A45:R45"/>
    <mergeCell ref="A46:R46"/>
    <mergeCell ref="A52:H52"/>
    <mergeCell ref="A47:R47"/>
    <mergeCell ref="A48:O48"/>
    <mergeCell ref="A49:R49"/>
    <mergeCell ref="A50:H50"/>
    <mergeCell ref="A51:H51"/>
    <mergeCell ref="P7:P8"/>
    <mergeCell ref="Q7:Q8"/>
    <mergeCell ref="R7:R8"/>
    <mergeCell ref="S7:S8"/>
    <mergeCell ref="A44:R44"/>
    <mergeCell ref="A43:R43"/>
    <mergeCell ref="A12:B12"/>
    <mergeCell ref="A41:B41"/>
    <mergeCell ref="A23:B23"/>
    <mergeCell ref="A29:B29"/>
    <mergeCell ref="A42:R42"/>
    <mergeCell ref="A3:T3"/>
    <mergeCell ref="A4:T4"/>
    <mergeCell ref="A5:T5"/>
    <mergeCell ref="T6:T8"/>
    <mergeCell ref="D7:D8"/>
    <mergeCell ref="E7:I7"/>
    <mergeCell ref="J7:K8"/>
    <mergeCell ref="L7:L8"/>
    <mergeCell ref="M7:M8"/>
    <mergeCell ref="N7:N8"/>
    <mergeCell ref="O7:O8"/>
    <mergeCell ref="A6:A9"/>
    <mergeCell ref="B6:B9"/>
    <mergeCell ref="C6:C8"/>
    <mergeCell ref="D6:O6"/>
    <mergeCell ref="P6:S6"/>
  </mergeCells>
  <phoneticPr fontId="7" type="noConversion"/>
  <hyperlinks>
    <hyperlink ref="D6" r:id="rId1" display="https://login.consultant.ru/link/?req=doc&amp;base=LAW&amp;n=416251&amp;dst=101210&amp;field=134&amp;date=22.06.2022"/>
    <hyperlink ref="T6" r:id="rId2" display="https://login.consultant.ru/link/?req=doc&amp;base=LAW&amp;n=416251&amp;dst=215&amp;field=134&amp;date=22.06.2022"/>
  </hyperlinks>
  <pageMargins left="0.17" right="0.17" top="0.41" bottom="0.74803149606299213" header="0.31496062992125984" footer="0.31496062992125984"/>
  <pageSetup paperSize="9" scale="4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</vt:lpstr>
      <vt:lpstr>'Таблица 1'!Область_печати</vt:lpstr>
      <vt:lpstr>'Таблица 2'!Область_печати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fondK</dc:creator>
  <cp:lastModifiedBy>Елена Алексеевна</cp:lastModifiedBy>
  <cp:lastPrinted>2026-01-22T01:31:32Z</cp:lastPrinted>
  <dcterms:created xsi:type="dcterms:W3CDTF">2015-06-05T18:19:34Z</dcterms:created>
  <dcterms:modified xsi:type="dcterms:W3CDTF">2026-04-14T06:17:40Z</dcterms:modified>
</cp:coreProperties>
</file>