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" sheetId="1" r:id="rId1"/>
  </sheets>
  <definedNames>
    <definedName name="_xlnm.Print_Area" localSheetId="0">'прил 4 '!$A$1:$I$104</definedName>
  </definedNames>
  <calcPr fullCalcOnLoad="1"/>
</workbook>
</file>

<file path=xl/sharedStrings.xml><?xml version="1.0" encoding="utf-8"?>
<sst xmlns="http://schemas.openxmlformats.org/spreadsheetml/2006/main" count="197" uniqueCount="167">
  <si>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</si>
  <si>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</si>
  <si>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</si>
  <si>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</si>
  <si>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</si>
  <si>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</si>
  <si>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</si>
  <si>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</si>
  <si>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</si>
  <si>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</si>
  <si>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</si>
  <si>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</si>
  <si>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</si>
  <si>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</si>
  <si>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</si>
  <si>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</si>
  <si>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</si>
  <si>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</si>
  <si>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</si>
  <si>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</si>
  <si>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</si>
  <si>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</si>
  <si>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</si>
  <si>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</si>
  <si>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</si>
  <si>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</si>
  <si>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</si>
  <si>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</si>
  <si>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</si>
  <si>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</si>
  <si>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</si>
  <si>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</si>
  <si>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</si>
  <si>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</si>
  <si>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</si>
  <si>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</si>
  <si>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</si>
  <si>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</si>
  <si>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</si>
  <si>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</si>
  <si>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</si>
  <si>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</si>
  <si>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</si>
  <si>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</si>
  <si>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</si>
  <si>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</si>
  <si>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</si>
  <si>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</si>
  <si>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</si>
  <si>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</si>
  <si>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</si>
  <si>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</si>
  <si>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</si>
  <si>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</si>
  <si>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</si>
  <si>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</si>
  <si>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</si>
  <si>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</si>
  <si>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</si>
  <si>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</si>
  <si>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</si>
  <si>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</si>
  <si>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</si>
  <si>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</si>
  <si>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</si>
  <si>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</si>
  <si>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</si>
  <si>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</si>
  <si>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</si>
  <si>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</si>
  <si>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</si>
  <si>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</si>
  <si>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</si>
  <si>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</si>
  <si>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</si>
  <si>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</si>
  <si>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</si>
  <si>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</si>
  <si>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</si>
  <si>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</si>
  <si>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</si>
  <si>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</si>
  <si>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</si>
  <si>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</si>
  <si>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</si>
  <si>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</si>
  <si>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</si>
  <si>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</si>
  <si>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</si>
  <si>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</si>
  <si>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</si>
  <si>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</si>
  <si>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</si>
  <si>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</si>
  <si>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</si>
  <si>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</si>
  <si>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</si>
  <si>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</si>
  <si>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</si>
  <si>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</si>
  <si>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</si>
  <si>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</si>
  <si>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</si>
  <si>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</si>
  <si>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</si>
  <si>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</si>
  <si>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Субвенции на осуществление государственного полномочия по подготовке и проведению Всероссийской
переписи населения на 2020 год</t>
  </si>
  <si>
    <t>202 29999 05 0000 150</t>
  </si>
  <si>
    <t>202 15001 05 0000 150</t>
  </si>
  <si>
    <t>202 30027 05 0000 150</t>
  </si>
  <si>
    <t>1 12 01000 01 0000 120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</si>
  <si>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</si>
  <si>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</si>
  <si>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</si>
  <si>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</si>
  <si>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Бюджет МР "Могойтуйский район"  на 2021 год </t>
  </si>
  <si>
    <t xml:space="preserve">                              ПРИЛОЖЕНИЕ № 4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</si>
  <si>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</si>
  <si>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</si>
  <si>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202 25097 05 0000 150</t>
  </si>
  <si>
    <t>Реализация мероприятий по укреплению единства российской нации и этнокультурному развитию народов России</t>
  </si>
  <si>
    <t>202 25516 05 0000 150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</si>
  <si>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</si>
  <si>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</si>
  <si>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</si>
  <si>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</si>
  <si>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</si>
  <si>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</si>
  <si>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</si>
  <si>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</si>
  <si>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Субсидия на реализацию мероприятий ФЦП "Увековечивание памяти погибших при защите Отечества"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</si>
  <si>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</si>
  <si>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202 45505 05 0000 150</t>
  </si>
  <si>
    <t>202 45303 05 0000 150</t>
  </si>
  <si>
    <t>Иные межбюджетные трансферты всего: в т.ч.</t>
  </si>
  <si>
    <t>Упращенная система налогооблажения</t>
  </si>
  <si>
    <t xml:space="preserve">    </t>
  </si>
  <si>
    <t>изм</t>
  </si>
  <si>
    <t>уточн на 01.04</t>
  </si>
  <si>
    <t>Субсидии бюджетам муниципальных районов на реализацию программ формирования современной городской среды</t>
  </si>
  <si>
    <t>202 25555 05 0000 150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</si>
  <si>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</si>
  <si>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>Прочие межбюджетные трансферты всего: в т.ч.</t>
  </si>
  <si>
    <t>202 49999 05 0000 150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</si>
  <si>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</si>
  <si>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>202 25519 05 0000 150</t>
  </si>
  <si>
    <t>Субвенции всего: в т.ч.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</si>
  <si>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</si>
  <si>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202 15002 05 0000 150</t>
  </si>
  <si>
    <t>Реализация мероприятий по комплексному развитию сельских территорий</t>
  </si>
  <si>
    <t>202 25576 05 0000 150</t>
  </si>
  <si>
    <t>Государственная поддержка отрасли культуры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</si>
  <si>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</si>
  <si>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202 25497 05 0000 150</t>
  </si>
  <si>
    <t>202 02999 05 0000 150</t>
  </si>
  <si>
    <t>202 25304 05 0000 150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</si>
  <si>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</si>
  <si>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уточн на 01.08</t>
  </si>
  <si>
    <t xml:space="preserve">Наименование </t>
  </si>
  <si>
    <t>уточн на 01.10</t>
  </si>
  <si>
    <t>105 04000 02 0000 110</t>
  </si>
  <si>
    <t>Иные межбюджетные трансферты бюджетам муниципальных районов на решение вопросов местного значения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</si>
  <si>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</si>
  <si>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Резервные фонды исполнительных органов государственной власти субьекта РФ</t>
  </si>
  <si>
    <t>к  Решению Совета МР "Могойтуйский район"</t>
  </si>
  <si>
    <t>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</si>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</sst>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center" vertical="center" wrapText="1"/>
      <protection/>
    </xf>
    <xf numFmtId="49" fontId="38" fillId="0" borderId="2">
      <alignment horizontal="center" vertical="center" wrapText="1"/>
      <protection/>
    </xf>
    <xf numFmtId="49" fontId="39" fillId="0" borderId="2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49" fontId="55" fillId="0" borderId="14" xfId="34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right"/>
    </xf>
    <xf numFmtId="49" fontId="55" fillId="0" borderId="2" xfId="34" applyNumberFormat="1" applyFont="1" applyAlignment="1" applyProtection="1">
      <alignment horizontal="left" vertical="center" wrapText="1"/>
      <protection/>
    </xf>
    <xf numFmtId="49" fontId="55" fillId="0" borderId="12" xfId="33" applyNumberFormat="1" applyFont="1" applyBorder="1" applyProtection="1">
      <alignment horizontal="center" vertical="center" wrapText="1"/>
      <protection/>
    </xf>
    <xf numFmtId="0" fontId="5" fillId="35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55" fillId="0" borderId="0" xfId="0" applyFont="1" applyAlignment="1">
      <alignment wrapText="1"/>
    </xf>
    <xf numFmtId="0" fontId="55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4" fontId="5" fillId="33" borderId="12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" xfId="35" applyNumberFormat="1" applyFont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center"/>
    </xf>
    <xf numFmtId="4" fontId="56" fillId="34" borderId="0" xfId="0" applyNumberFormat="1" applyFont="1" applyFill="1" applyBorder="1" applyAlignment="1">
      <alignment horizontal="right"/>
    </xf>
    <xf numFmtId="4" fontId="56" fillId="0" borderId="12" xfId="0" applyNumberFormat="1" applyFont="1" applyBorder="1" applyAlignment="1" applyProtection="1">
      <alignment horizontal="center" vertical="center" wrapText="1"/>
      <protection locked="0"/>
    </xf>
    <xf numFmtId="4" fontId="56" fillId="0" borderId="12" xfId="0" applyNumberFormat="1" applyFont="1" applyBorder="1" applyAlignment="1">
      <alignment/>
    </xf>
    <xf numFmtId="4" fontId="56" fillId="34" borderId="12" xfId="0" applyNumberFormat="1" applyFont="1" applyFill="1" applyBorder="1" applyAlignment="1">
      <alignment/>
    </xf>
    <xf numFmtId="4" fontId="57" fillId="36" borderId="12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55" fillId="0" borderId="2" xfId="35" applyNumberFormat="1" applyFont="1" applyProtection="1">
      <alignment horizontal="center" vertical="center" wrapText="1"/>
      <protection/>
    </xf>
    <xf numFmtId="4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0" xfId="0" applyFont="1" applyFill="1" applyAlignment="1">
      <alignment horizontal="right" vertical="top"/>
    </xf>
    <xf numFmtId="0" fontId="59" fillId="34" borderId="0" xfId="0" applyFont="1" applyFill="1" applyAlignment="1">
      <alignment horizontal="right"/>
    </xf>
    <xf numFmtId="0" fontId="59" fillId="34" borderId="0" xfId="0" applyFont="1" applyFill="1" applyBorder="1" applyAlignment="1">
      <alignment horizontal="right"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center"/>
    </xf>
    <xf numFmtId="0" fontId="58" fillId="34" borderId="0" xfId="0" applyFont="1" applyFill="1" applyAlignment="1">
      <alignment horizontal="left"/>
    </xf>
    <xf numFmtId="0" fontId="58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/>
    </xf>
    <xf numFmtId="4" fontId="61" fillId="34" borderId="12" xfId="0" applyNumberFormat="1" applyFont="1" applyFill="1" applyBorder="1" applyAlignment="1">
      <alignment/>
    </xf>
    <xf numFmtId="4" fontId="61" fillId="34" borderId="12" xfId="0" applyNumberFormat="1" applyFont="1" applyFill="1" applyBorder="1" applyAlignment="1">
      <alignment horizontal="right"/>
    </xf>
    <xf numFmtId="4" fontId="61" fillId="34" borderId="12" xfId="0" applyNumberFormat="1" applyFont="1" applyFill="1" applyBorder="1" applyAlignment="1">
      <alignment horizontal="center"/>
    </xf>
    <xf numFmtId="4" fontId="62" fillId="34" borderId="12" xfId="0" applyNumberFormat="1" applyFont="1" applyFill="1" applyBorder="1" applyAlignment="1">
      <alignment/>
    </xf>
    <xf numFmtId="0" fontId="62" fillId="34" borderId="12" xfId="0" applyFont="1" applyFill="1" applyBorder="1" applyAlignment="1">
      <alignment horizontal="right"/>
    </xf>
    <xf numFmtId="4" fontId="62" fillId="34" borderId="12" xfId="0" applyNumberFormat="1" applyFont="1" applyFill="1" applyBorder="1" applyAlignment="1">
      <alignment horizontal="right"/>
    </xf>
    <xf numFmtId="0" fontId="62" fillId="34" borderId="12" xfId="0" applyFont="1" applyFill="1" applyBorder="1" applyAlignment="1">
      <alignment/>
    </xf>
    <xf numFmtId="4" fontId="62" fillId="34" borderId="12" xfId="0" applyNumberFormat="1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173" fontId="62" fillId="34" borderId="12" xfId="0" applyNumberFormat="1" applyFont="1" applyFill="1" applyBorder="1" applyAlignment="1">
      <alignment/>
    </xf>
    <xf numFmtId="173" fontId="62" fillId="34" borderId="12" xfId="0" applyNumberFormat="1" applyFont="1" applyFill="1" applyBorder="1" applyAlignment="1">
      <alignment horizontal="right"/>
    </xf>
    <xf numFmtId="0" fontId="62" fillId="34" borderId="12" xfId="0" applyFont="1" applyFill="1" applyBorder="1" applyAlignment="1">
      <alignment/>
    </xf>
    <xf numFmtId="4" fontId="62" fillId="34" borderId="12" xfId="0" applyNumberFormat="1" applyFont="1" applyFill="1" applyBorder="1" applyAlignment="1" applyProtection="1">
      <alignment wrapText="1"/>
      <protection locked="0"/>
    </xf>
    <xf numFmtId="4" fontId="62" fillId="34" borderId="12" xfId="0" applyNumberFormat="1" applyFont="1" applyFill="1" applyBorder="1" applyAlignment="1" applyProtection="1">
      <alignment horizontal="right" wrapText="1"/>
      <protection locked="0"/>
    </xf>
    <xf numFmtId="4" fontId="62" fillId="34" borderId="12" xfId="0" applyNumberFormat="1" applyFont="1" applyFill="1" applyBorder="1" applyAlignment="1" applyProtection="1">
      <alignment horizontal="left" wrapText="1"/>
      <protection locked="0"/>
    </xf>
    <xf numFmtId="4" fontId="62" fillId="34" borderId="12" xfId="0" applyNumberFormat="1" applyFont="1" applyFill="1" applyBorder="1" applyAlignment="1" applyProtection="1">
      <alignment horizontal="center" wrapText="1"/>
      <protection locked="0"/>
    </xf>
    <xf numFmtId="4" fontId="61" fillId="34" borderId="12" xfId="0" applyNumberFormat="1" applyFont="1" applyFill="1" applyBorder="1" applyAlignment="1" applyProtection="1">
      <alignment vertical="center" wrapText="1"/>
      <protection locked="0"/>
    </xf>
    <xf numFmtId="4" fontId="6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62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6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12" xfId="0" applyFont="1" applyFill="1" applyBorder="1" applyAlignment="1">
      <alignment wrapText="1"/>
    </xf>
    <xf numFmtId="0" fontId="62" fillId="34" borderId="12" xfId="0" applyFont="1" applyFill="1" applyBorder="1" applyAlignment="1">
      <alignment horizontal="center" wrapText="1"/>
    </xf>
    <xf numFmtId="180" fontId="62" fillId="34" borderId="12" xfId="0" applyNumberFormat="1" applyFont="1" applyFill="1" applyBorder="1" applyAlignment="1">
      <alignment/>
    </xf>
    <xf numFmtId="4" fontId="62" fillId="34" borderId="12" xfId="0" applyNumberFormat="1" applyFont="1" applyFill="1" applyBorder="1" applyAlignment="1">
      <alignment/>
    </xf>
    <xf numFmtId="0" fontId="61" fillId="34" borderId="12" xfId="0" applyFont="1" applyFill="1" applyBorder="1" applyAlignment="1">
      <alignment wrapText="1"/>
    </xf>
    <xf numFmtId="0" fontId="61" fillId="34" borderId="12" xfId="0" applyFont="1" applyFill="1" applyBorder="1" applyAlignment="1">
      <alignment horizontal="right" wrapText="1"/>
    </xf>
    <xf numFmtId="4" fontId="61" fillId="34" borderId="12" xfId="0" applyNumberFormat="1" applyFont="1" applyFill="1" applyBorder="1" applyAlignment="1">
      <alignment horizontal="right" wrapText="1"/>
    </xf>
    <xf numFmtId="4" fontId="61" fillId="34" borderId="12" xfId="0" applyNumberFormat="1" applyFont="1" applyFill="1" applyBorder="1" applyAlignment="1">
      <alignment horizontal="center" wrapText="1"/>
    </xf>
    <xf numFmtId="0" fontId="59" fillId="34" borderId="15" xfId="0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1.375" style="5" customWidth="1"/>
    <col min="2" max="2" width="26.25390625" style="0" customWidth="1"/>
    <col min="3" max="3" width="12.625" style="78" hidden="1" customWidth="1"/>
    <col min="4" max="4" width="12.00390625" style="71" hidden="1" customWidth="1"/>
    <col min="5" max="5" width="15.875" style="110" hidden="1" customWidth="1"/>
    <col min="6" max="6" width="14.00390625" style="73" hidden="1" customWidth="1"/>
    <col min="7" max="7" width="14.625" style="73" hidden="1" customWidth="1"/>
    <col min="8" max="8" width="12.625" style="74" hidden="1" customWidth="1"/>
    <col min="9" max="9" width="20.125" style="6" customWidth="1"/>
    <col min="10" max="16384" width="9.125" style="6" customWidth="1"/>
  </cols>
  <sheetData>
    <row r="1" spans="1:9" ht="12.75">
      <c r="A1" s="4"/>
      <c r="B1" s="3"/>
      <c r="C1" s="70"/>
      <c r="E1" s="72"/>
      <c r="G1" s="70"/>
      <c r="I1" s="49" t="s">
        <v>116</v>
      </c>
    </row>
    <row r="2" spans="1:9" ht="12.75">
      <c r="A2" s="4"/>
      <c r="B2" s="3"/>
      <c r="C2" s="75"/>
      <c r="E2" s="72"/>
      <c r="G2" s="76"/>
      <c r="I2" s="50" t="s">
        <v>164</v>
      </c>
    </row>
    <row r="3" spans="1:9" ht="12.75">
      <c r="A3" s="4"/>
      <c r="B3" s="3"/>
      <c r="C3" s="77"/>
      <c r="E3" s="72"/>
      <c r="G3" s="76"/>
      <c r="I3" s="50" t="s">
        <v>165</v>
      </c>
    </row>
    <row r="4" spans="1:9" ht="12.75">
      <c r="A4" s="4"/>
      <c r="B4" s="3"/>
      <c r="C4" s="77"/>
      <c r="E4" s="72"/>
      <c r="G4" s="76"/>
      <c r="I4" s="50" t="s">
        <v>166</v>
      </c>
    </row>
    <row r="5" spans="1:5" ht="12.75">
      <c r="A5" s="4"/>
      <c r="B5" s="3"/>
      <c r="C5" s="77"/>
      <c r="E5" s="72"/>
    </row>
    <row r="6" spans="1:5" ht="12.75">
      <c r="A6" s="4"/>
      <c r="B6" s="1"/>
      <c r="C6" s="77" t="s">
        <v>136</v>
      </c>
      <c r="E6" s="72"/>
    </row>
    <row r="7" spans="1:5" ht="15.75">
      <c r="A7" s="111" t="s">
        <v>115</v>
      </c>
      <c r="B7" s="111"/>
      <c r="E7" s="72"/>
    </row>
    <row r="8" spans="1:9" ht="22.5" customHeight="1">
      <c r="A8" s="65" t="s">
        <v>158</v>
      </c>
      <c r="B8" s="66" t="s">
        <v>18</v>
      </c>
      <c r="C8" s="79">
        <v>2021</v>
      </c>
      <c r="D8" s="80" t="s">
        <v>137</v>
      </c>
      <c r="E8" s="80" t="s">
        <v>138</v>
      </c>
      <c r="F8" s="80" t="s">
        <v>137</v>
      </c>
      <c r="G8" s="80" t="s">
        <v>157</v>
      </c>
      <c r="H8" s="80" t="s">
        <v>137</v>
      </c>
      <c r="I8" s="67" t="s">
        <v>159</v>
      </c>
    </row>
    <row r="9" spans="1:9" ht="14.25">
      <c r="A9" s="31" t="s">
        <v>19</v>
      </c>
      <c r="B9" s="32"/>
      <c r="C9" s="81">
        <f aca="true" t="shared" si="0" ref="C9:I9">C10+C58</f>
        <v>906084.4</v>
      </c>
      <c r="D9" s="82">
        <f t="shared" si="0"/>
        <v>49285.399999999994</v>
      </c>
      <c r="E9" s="82">
        <f t="shared" si="0"/>
        <v>955369.8</v>
      </c>
      <c r="F9" s="82">
        <f t="shared" si="0"/>
        <v>104834.4</v>
      </c>
      <c r="G9" s="83">
        <f t="shared" si="0"/>
        <v>1060204.2000000002</v>
      </c>
      <c r="H9" s="83">
        <f t="shared" si="0"/>
        <v>29887.4</v>
      </c>
      <c r="I9" s="51">
        <f t="shared" si="0"/>
        <v>1090091.6000000003</v>
      </c>
    </row>
    <row r="10" spans="1:9" ht="15">
      <c r="A10" s="33" t="s">
        <v>20</v>
      </c>
      <c r="B10" s="14" t="s">
        <v>5</v>
      </c>
      <c r="C10" s="81">
        <f aca="true" t="shared" si="1" ref="C10:I10">C11+C38</f>
        <v>216141.40000000002</v>
      </c>
      <c r="D10" s="82">
        <f t="shared" si="1"/>
        <v>10317.2</v>
      </c>
      <c r="E10" s="82">
        <f t="shared" si="1"/>
        <v>226458.60000000003</v>
      </c>
      <c r="F10" s="82">
        <f t="shared" si="1"/>
        <v>0</v>
      </c>
      <c r="G10" s="83">
        <f t="shared" si="1"/>
        <v>226458.60000000003</v>
      </c>
      <c r="H10" s="83">
        <f t="shared" si="1"/>
        <v>4900</v>
      </c>
      <c r="I10" s="51">
        <f t="shared" si="1"/>
        <v>231358.60000000003</v>
      </c>
    </row>
    <row r="11" spans="1:9" ht="14.25">
      <c r="A11" s="27" t="s">
        <v>21</v>
      </c>
      <c r="B11" s="23"/>
      <c r="C11" s="81">
        <f aca="true" t="shared" si="2" ref="C11:I11">C12+C14+C20+C25+C28+C31+C37</f>
        <v>214411.40000000002</v>
      </c>
      <c r="D11" s="82">
        <f t="shared" si="2"/>
        <v>10017.2</v>
      </c>
      <c r="E11" s="82">
        <f t="shared" si="2"/>
        <v>224428.60000000003</v>
      </c>
      <c r="F11" s="82">
        <f t="shared" si="2"/>
        <v>0</v>
      </c>
      <c r="G11" s="83">
        <f t="shared" si="2"/>
        <v>224428.60000000003</v>
      </c>
      <c r="H11" s="83">
        <f t="shared" si="2"/>
        <v>4900</v>
      </c>
      <c r="I11" s="52">
        <f t="shared" si="2"/>
        <v>229328.60000000003</v>
      </c>
    </row>
    <row r="12" spans="1:9" ht="15">
      <c r="A12" s="34" t="s">
        <v>22</v>
      </c>
      <c r="B12" s="35" t="s">
        <v>6</v>
      </c>
      <c r="C12" s="84">
        <f>C13</f>
        <v>191358.7</v>
      </c>
      <c r="D12" s="85">
        <f>D13</f>
        <v>10217.2</v>
      </c>
      <c r="E12" s="86">
        <f>E13</f>
        <v>201575.90000000002</v>
      </c>
      <c r="F12" s="87"/>
      <c r="G12" s="88">
        <f>E12+F12</f>
        <v>201575.90000000002</v>
      </c>
      <c r="H12" s="89"/>
      <c r="I12" s="53">
        <f>G12+H12</f>
        <v>201575.90000000002</v>
      </c>
    </row>
    <row r="13" spans="1:9" ht="15">
      <c r="A13" s="34" t="s">
        <v>1</v>
      </c>
      <c r="B13" s="35" t="s">
        <v>0</v>
      </c>
      <c r="C13" s="90">
        <v>191358.7</v>
      </c>
      <c r="D13" s="85">
        <v>10217.2</v>
      </c>
      <c r="E13" s="91">
        <f>C13+D13</f>
        <v>201575.90000000002</v>
      </c>
      <c r="F13" s="87"/>
      <c r="G13" s="88">
        <f aca="true" t="shared" si="3" ref="G13:G37">E13+F13</f>
        <v>201575.90000000002</v>
      </c>
      <c r="H13" s="89"/>
      <c r="I13" s="53">
        <f aca="true" t="shared" si="4" ref="I13:I37">G13+H13</f>
        <v>201575.90000000002</v>
      </c>
    </row>
    <row r="14" spans="1:9" ht="45">
      <c r="A14" s="34" t="s">
        <v>23</v>
      </c>
      <c r="B14" s="35" t="s">
        <v>7</v>
      </c>
      <c r="C14" s="84">
        <f>C15</f>
        <v>14440</v>
      </c>
      <c r="D14" s="85"/>
      <c r="E14" s="91">
        <f aca="true" t="shared" si="5" ref="E14:E37">C14+D14</f>
        <v>14440</v>
      </c>
      <c r="F14" s="87"/>
      <c r="G14" s="88">
        <f t="shared" si="3"/>
        <v>14440</v>
      </c>
      <c r="H14" s="89"/>
      <c r="I14" s="53">
        <f t="shared" si="4"/>
        <v>14440</v>
      </c>
    </row>
    <row r="15" spans="1:9" ht="30">
      <c r="A15" s="34" t="s">
        <v>24</v>
      </c>
      <c r="B15" s="35" t="s">
        <v>25</v>
      </c>
      <c r="C15" s="84">
        <f>C16+C17+C18+C19</f>
        <v>14440</v>
      </c>
      <c r="D15" s="85"/>
      <c r="E15" s="91">
        <f t="shared" si="5"/>
        <v>14440</v>
      </c>
      <c r="F15" s="87"/>
      <c r="G15" s="88">
        <f t="shared" si="3"/>
        <v>14440</v>
      </c>
      <c r="H15" s="89"/>
      <c r="I15" s="53">
        <f t="shared" si="4"/>
        <v>14440</v>
      </c>
    </row>
    <row r="16" spans="1:9" ht="15">
      <c r="A16" s="34" t="s">
        <v>78</v>
      </c>
      <c r="B16" s="30" t="s">
        <v>92</v>
      </c>
      <c r="C16" s="92">
        <v>6629</v>
      </c>
      <c r="D16" s="85"/>
      <c r="E16" s="91">
        <f t="shared" si="5"/>
        <v>6629</v>
      </c>
      <c r="F16" s="87"/>
      <c r="G16" s="88">
        <f t="shared" si="3"/>
        <v>6629</v>
      </c>
      <c r="H16" s="89"/>
      <c r="I16" s="53">
        <f t="shared" si="4"/>
        <v>6629</v>
      </c>
    </row>
    <row r="17" spans="1:9" ht="15">
      <c r="A17" s="34" t="s">
        <v>79</v>
      </c>
      <c r="B17" s="30" t="s">
        <v>91</v>
      </c>
      <c r="C17" s="92">
        <v>37</v>
      </c>
      <c r="D17" s="85"/>
      <c r="E17" s="91">
        <f t="shared" si="5"/>
        <v>37</v>
      </c>
      <c r="F17" s="87"/>
      <c r="G17" s="88">
        <f t="shared" si="3"/>
        <v>37</v>
      </c>
      <c r="H17" s="89"/>
      <c r="I17" s="53">
        <f t="shared" si="4"/>
        <v>37</v>
      </c>
    </row>
    <row r="18" spans="1:9" ht="15">
      <c r="A18" s="34" t="s">
        <v>80</v>
      </c>
      <c r="B18" s="30" t="s">
        <v>90</v>
      </c>
      <c r="C18" s="92">
        <v>8723</v>
      </c>
      <c r="D18" s="85"/>
      <c r="E18" s="91">
        <f t="shared" si="5"/>
        <v>8723</v>
      </c>
      <c r="F18" s="87"/>
      <c r="G18" s="88">
        <f t="shared" si="3"/>
        <v>8723</v>
      </c>
      <c r="H18" s="89"/>
      <c r="I18" s="53">
        <f t="shared" si="4"/>
        <v>8723</v>
      </c>
    </row>
    <row r="19" spans="1:9" ht="15">
      <c r="A19" s="34" t="s">
        <v>81</v>
      </c>
      <c r="B19" s="30" t="s">
        <v>89</v>
      </c>
      <c r="C19" s="92">
        <v>-949</v>
      </c>
      <c r="D19" s="85"/>
      <c r="E19" s="91">
        <f t="shared" si="5"/>
        <v>-949</v>
      </c>
      <c r="F19" s="87"/>
      <c r="G19" s="88">
        <f t="shared" si="3"/>
        <v>-949</v>
      </c>
      <c r="H19" s="89"/>
      <c r="I19" s="53">
        <f t="shared" si="4"/>
        <v>-949</v>
      </c>
    </row>
    <row r="20" spans="1:9" ht="15">
      <c r="A20" s="34" t="s">
        <v>26</v>
      </c>
      <c r="B20" s="35" t="s">
        <v>8</v>
      </c>
      <c r="C20" s="84">
        <f>C21+C23+C24+C22</f>
        <v>5457.7</v>
      </c>
      <c r="D20" s="85"/>
      <c r="E20" s="91">
        <f t="shared" si="5"/>
        <v>5457.7</v>
      </c>
      <c r="F20" s="87"/>
      <c r="G20" s="88">
        <f t="shared" si="3"/>
        <v>5457.7</v>
      </c>
      <c r="H20" s="89">
        <f>H21+H22+H23+H24</f>
        <v>1000</v>
      </c>
      <c r="I20" s="53">
        <f t="shared" si="4"/>
        <v>6457.7</v>
      </c>
    </row>
    <row r="21" spans="1:9" ht="30">
      <c r="A21" s="34" t="s">
        <v>27</v>
      </c>
      <c r="B21" s="35" t="s">
        <v>2</v>
      </c>
      <c r="C21" s="84">
        <v>1272.5</v>
      </c>
      <c r="D21" s="85"/>
      <c r="E21" s="91">
        <f t="shared" si="5"/>
        <v>1272.5</v>
      </c>
      <c r="F21" s="87"/>
      <c r="G21" s="88">
        <f t="shared" si="3"/>
        <v>1272.5</v>
      </c>
      <c r="H21" s="89"/>
      <c r="I21" s="53">
        <f t="shared" si="4"/>
        <v>1272.5</v>
      </c>
    </row>
    <row r="22" spans="1:9" ht="15">
      <c r="A22" s="34" t="s">
        <v>135</v>
      </c>
      <c r="B22" s="30" t="s">
        <v>160</v>
      </c>
      <c r="C22" s="84">
        <v>3727.7</v>
      </c>
      <c r="D22" s="85"/>
      <c r="E22" s="91">
        <f t="shared" si="5"/>
        <v>3727.7</v>
      </c>
      <c r="F22" s="87"/>
      <c r="G22" s="88">
        <f t="shared" si="3"/>
        <v>3727.7</v>
      </c>
      <c r="H22" s="89"/>
      <c r="I22" s="53">
        <f t="shared" si="4"/>
        <v>3727.7</v>
      </c>
    </row>
    <row r="23" spans="1:9" ht="15">
      <c r="A23" s="34" t="s">
        <v>28</v>
      </c>
      <c r="B23" s="35" t="s">
        <v>29</v>
      </c>
      <c r="C23" s="84">
        <v>270</v>
      </c>
      <c r="D23" s="85"/>
      <c r="E23" s="91">
        <f t="shared" si="5"/>
        <v>270</v>
      </c>
      <c r="F23" s="87"/>
      <c r="G23" s="88">
        <f t="shared" si="3"/>
        <v>270</v>
      </c>
      <c r="H23" s="89"/>
      <c r="I23" s="53">
        <f t="shared" si="4"/>
        <v>270</v>
      </c>
    </row>
    <row r="24" spans="1:9" ht="30">
      <c r="A24" s="34" t="s">
        <v>82</v>
      </c>
      <c r="B24" s="35" t="s">
        <v>83</v>
      </c>
      <c r="C24" s="84">
        <v>187.5</v>
      </c>
      <c r="D24" s="85"/>
      <c r="E24" s="91">
        <f t="shared" si="5"/>
        <v>187.5</v>
      </c>
      <c r="F24" s="87"/>
      <c r="G24" s="88">
        <f t="shared" si="3"/>
        <v>187.5</v>
      </c>
      <c r="H24" s="89">
        <v>1000</v>
      </c>
      <c r="I24" s="53">
        <f t="shared" si="4"/>
        <v>1187.5</v>
      </c>
    </row>
    <row r="25" spans="1:9" ht="15">
      <c r="A25" s="34" t="s">
        <v>30</v>
      </c>
      <c r="B25" s="35" t="s">
        <v>31</v>
      </c>
      <c r="C25" s="84"/>
      <c r="D25" s="85"/>
      <c r="E25" s="91">
        <f t="shared" si="5"/>
        <v>0</v>
      </c>
      <c r="F25" s="87"/>
      <c r="G25" s="88">
        <f t="shared" si="3"/>
        <v>0</v>
      </c>
      <c r="H25" s="89"/>
      <c r="I25" s="53">
        <f t="shared" si="4"/>
        <v>0</v>
      </c>
    </row>
    <row r="26" spans="1:9" ht="15">
      <c r="A26" s="34" t="s">
        <v>32</v>
      </c>
      <c r="B26" s="35" t="s">
        <v>33</v>
      </c>
      <c r="C26" s="84">
        <v>0</v>
      </c>
      <c r="D26" s="85"/>
      <c r="E26" s="91">
        <f t="shared" si="5"/>
        <v>0</v>
      </c>
      <c r="F26" s="87"/>
      <c r="G26" s="88">
        <f t="shared" si="3"/>
        <v>0</v>
      </c>
      <c r="H26" s="89"/>
      <c r="I26" s="53">
        <f t="shared" si="4"/>
        <v>0</v>
      </c>
    </row>
    <row r="27" spans="1:9" ht="15">
      <c r="A27" s="34" t="s">
        <v>34</v>
      </c>
      <c r="B27" s="35" t="s">
        <v>35</v>
      </c>
      <c r="C27" s="84">
        <v>0</v>
      </c>
      <c r="D27" s="85"/>
      <c r="E27" s="91">
        <f t="shared" si="5"/>
        <v>0</v>
      </c>
      <c r="F27" s="87"/>
      <c r="G27" s="88">
        <f t="shared" si="3"/>
        <v>0</v>
      </c>
      <c r="H27" s="89"/>
      <c r="I27" s="53">
        <f t="shared" si="4"/>
        <v>0</v>
      </c>
    </row>
    <row r="28" spans="1:9" ht="30">
      <c r="A28" s="34" t="s">
        <v>36</v>
      </c>
      <c r="B28" s="35" t="s">
        <v>9</v>
      </c>
      <c r="C28" s="84">
        <v>0</v>
      </c>
      <c r="D28" s="85"/>
      <c r="E28" s="91">
        <f t="shared" si="5"/>
        <v>0</v>
      </c>
      <c r="F28" s="87"/>
      <c r="G28" s="88">
        <f t="shared" si="3"/>
        <v>0</v>
      </c>
      <c r="H28" s="89">
        <f>H29+H30</f>
        <v>3900</v>
      </c>
      <c r="I28" s="53">
        <f t="shared" si="4"/>
        <v>3900</v>
      </c>
    </row>
    <row r="29" spans="1:9" ht="30">
      <c r="A29" s="34" t="s">
        <v>37</v>
      </c>
      <c r="B29" s="35" t="s">
        <v>38</v>
      </c>
      <c r="C29" s="84">
        <v>0</v>
      </c>
      <c r="D29" s="85"/>
      <c r="E29" s="91">
        <f t="shared" si="5"/>
        <v>0</v>
      </c>
      <c r="F29" s="87"/>
      <c r="G29" s="88">
        <f t="shared" si="3"/>
        <v>0</v>
      </c>
      <c r="H29" s="89">
        <v>3900</v>
      </c>
      <c r="I29" s="53">
        <f t="shared" si="4"/>
        <v>3900</v>
      </c>
    </row>
    <row r="30" spans="1:9" ht="15">
      <c r="A30" s="34" t="s">
        <v>39</v>
      </c>
      <c r="B30" s="35" t="s">
        <v>40</v>
      </c>
      <c r="C30" s="84">
        <v>0</v>
      </c>
      <c r="D30" s="85"/>
      <c r="E30" s="91">
        <f t="shared" si="5"/>
        <v>0</v>
      </c>
      <c r="F30" s="87"/>
      <c r="G30" s="88">
        <f t="shared" si="3"/>
        <v>0</v>
      </c>
      <c r="H30" s="89"/>
      <c r="I30" s="53">
        <f t="shared" si="4"/>
        <v>0</v>
      </c>
    </row>
    <row r="31" spans="1:9" ht="15">
      <c r="A31" s="34" t="s">
        <v>41</v>
      </c>
      <c r="B31" s="35" t="s">
        <v>3</v>
      </c>
      <c r="C31" s="84">
        <v>3155</v>
      </c>
      <c r="D31" s="85">
        <f>D32</f>
        <v>-200</v>
      </c>
      <c r="E31" s="91">
        <f t="shared" si="5"/>
        <v>2955</v>
      </c>
      <c r="F31" s="87"/>
      <c r="G31" s="88">
        <f t="shared" si="3"/>
        <v>2955</v>
      </c>
      <c r="H31" s="89"/>
      <c r="I31" s="53">
        <f t="shared" si="4"/>
        <v>2955</v>
      </c>
    </row>
    <row r="32" spans="1:9" ht="45">
      <c r="A32" s="34" t="s">
        <v>42</v>
      </c>
      <c r="B32" s="35" t="s">
        <v>43</v>
      </c>
      <c r="C32" s="84">
        <v>3155</v>
      </c>
      <c r="D32" s="85">
        <v>-200</v>
      </c>
      <c r="E32" s="91">
        <f t="shared" si="5"/>
        <v>2955</v>
      </c>
      <c r="F32" s="87"/>
      <c r="G32" s="88">
        <f t="shared" si="3"/>
        <v>2955</v>
      </c>
      <c r="H32" s="89"/>
      <c r="I32" s="53">
        <f t="shared" si="4"/>
        <v>2955</v>
      </c>
    </row>
    <row r="33" spans="1:9" ht="60" hidden="1">
      <c r="A33" s="34" t="s">
        <v>44</v>
      </c>
      <c r="B33" s="35" t="s">
        <v>45</v>
      </c>
      <c r="C33" s="84"/>
      <c r="D33" s="85"/>
      <c r="E33" s="91">
        <f t="shared" si="5"/>
        <v>0</v>
      </c>
      <c r="F33" s="87"/>
      <c r="G33" s="88">
        <f t="shared" si="3"/>
        <v>0</v>
      </c>
      <c r="H33" s="89"/>
      <c r="I33" s="53">
        <f t="shared" si="4"/>
        <v>0</v>
      </c>
    </row>
    <row r="34" spans="1:9" ht="45" hidden="1">
      <c r="A34" s="34" t="s">
        <v>42</v>
      </c>
      <c r="B34" s="35" t="s">
        <v>43</v>
      </c>
      <c r="C34" s="84"/>
      <c r="D34" s="85"/>
      <c r="E34" s="91">
        <f t="shared" si="5"/>
        <v>0</v>
      </c>
      <c r="F34" s="87"/>
      <c r="G34" s="88">
        <f t="shared" si="3"/>
        <v>0</v>
      </c>
      <c r="H34" s="89"/>
      <c r="I34" s="53">
        <f t="shared" si="4"/>
        <v>0</v>
      </c>
    </row>
    <row r="35" spans="1:9" ht="45" hidden="1">
      <c r="A35" s="34" t="s">
        <v>46</v>
      </c>
      <c r="B35" s="35" t="s">
        <v>45</v>
      </c>
      <c r="C35" s="84"/>
      <c r="D35" s="85"/>
      <c r="E35" s="91">
        <f t="shared" si="5"/>
        <v>0</v>
      </c>
      <c r="F35" s="87"/>
      <c r="G35" s="88">
        <f t="shared" si="3"/>
        <v>0</v>
      </c>
      <c r="H35" s="89"/>
      <c r="I35" s="53">
        <f t="shared" si="4"/>
        <v>0</v>
      </c>
    </row>
    <row r="36" spans="1:9" ht="30" hidden="1">
      <c r="A36" s="34" t="s">
        <v>47</v>
      </c>
      <c r="B36" s="35" t="s">
        <v>48</v>
      </c>
      <c r="C36" s="84"/>
      <c r="D36" s="85"/>
      <c r="E36" s="91">
        <f t="shared" si="5"/>
        <v>0</v>
      </c>
      <c r="F36" s="87"/>
      <c r="G36" s="88">
        <f t="shared" si="3"/>
        <v>0</v>
      </c>
      <c r="H36" s="89"/>
      <c r="I36" s="53">
        <f t="shared" si="4"/>
        <v>0</v>
      </c>
    </row>
    <row r="37" spans="1:9" ht="45">
      <c r="A37" s="34" t="s">
        <v>49</v>
      </c>
      <c r="B37" s="35" t="s">
        <v>50</v>
      </c>
      <c r="C37" s="84"/>
      <c r="D37" s="85"/>
      <c r="E37" s="91">
        <f t="shared" si="5"/>
        <v>0</v>
      </c>
      <c r="F37" s="87"/>
      <c r="G37" s="88">
        <f t="shared" si="3"/>
        <v>0</v>
      </c>
      <c r="H37" s="89"/>
      <c r="I37" s="53">
        <f t="shared" si="4"/>
        <v>0</v>
      </c>
    </row>
    <row r="38" spans="1:9" ht="14.25">
      <c r="A38" s="27" t="s">
        <v>93</v>
      </c>
      <c r="B38" s="23"/>
      <c r="C38" s="81">
        <f aca="true" t="shared" si="6" ref="C38:I38">C39+C44+C47+C49+C52+C53+C56</f>
        <v>1730</v>
      </c>
      <c r="D38" s="82">
        <f t="shared" si="6"/>
        <v>300</v>
      </c>
      <c r="E38" s="82">
        <f t="shared" si="6"/>
        <v>2030</v>
      </c>
      <c r="F38" s="82">
        <f t="shared" si="6"/>
        <v>0</v>
      </c>
      <c r="G38" s="83">
        <f t="shared" si="6"/>
        <v>2030</v>
      </c>
      <c r="H38" s="83">
        <f t="shared" si="6"/>
        <v>0</v>
      </c>
      <c r="I38" s="52">
        <f t="shared" si="6"/>
        <v>2030</v>
      </c>
    </row>
    <row r="39" spans="1:9" ht="45">
      <c r="A39" s="34" t="s">
        <v>51</v>
      </c>
      <c r="B39" s="35" t="s">
        <v>10</v>
      </c>
      <c r="C39" s="84">
        <f>C41+C42+C43</f>
        <v>940</v>
      </c>
      <c r="D39" s="85"/>
      <c r="E39" s="86">
        <f>C39+D39</f>
        <v>940</v>
      </c>
      <c r="F39" s="87"/>
      <c r="G39" s="88">
        <f>E39+F39</f>
        <v>940</v>
      </c>
      <c r="H39" s="89"/>
      <c r="I39" s="53">
        <f>G39+H39</f>
        <v>940</v>
      </c>
    </row>
    <row r="40" spans="1:9" ht="30">
      <c r="A40" s="34" t="s">
        <v>52</v>
      </c>
      <c r="B40" s="35" t="s">
        <v>53</v>
      </c>
      <c r="C40" s="84"/>
      <c r="D40" s="85"/>
      <c r="E40" s="86">
        <f aca="true" t="shared" si="7" ref="E40:E57">C40+D40</f>
        <v>0</v>
      </c>
      <c r="F40" s="87"/>
      <c r="G40" s="88">
        <f aca="true" t="shared" si="8" ref="G40:G57">E40+F40</f>
        <v>0</v>
      </c>
      <c r="H40" s="89"/>
      <c r="I40" s="53">
        <f aca="true" t="shared" si="9" ref="I40:I74">G40+H40</f>
        <v>0</v>
      </c>
    </row>
    <row r="41" spans="1:9" ht="75">
      <c r="A41" s="34" t="s">
        <v>54</v>
      </c>
      <c r="B41" s="35" t="s">
        <v>55</v>
      </c>
      <c r="C41" s="84">
        <v>480</v>
      </c>
      <c r="D41" s="85"/>
      <c r="E41" s="86">
        <f t="shared" si="7"/>
        <v>480</v>
      </c>
      <c r="F41" s="87"/>
      <c r="G41" s="88">
        <f t="shared" si="8"/>
        <v>480</v>
      </c>
      <c r="H41" s="89"/>
      <c r="I41" s="53">
        <f t="shared" si="9"/>
        <v>480</v>
      </c>
    </row>
    <row r="42" spans="1:9" ht="60">
      <c r="A42" s="34" t="s">
        <v>56</v>
      </c>
      <c r="B42" s="35" t="s">
        <v>57</v>
      </c>
      <c r="C42" s="84">
        <v>10</v>
      </c>
      <c r="D42" s="85"/>
      <c r="E42" s="86">
        <f t="shared" si="7"/>
        <v>10</v>
      </c>
      <c r="F42" s="87"/>
      <c r="G42" s="88">
        <f t="shared" si="8"/>
        <v>10</v>
      </c>
      <c r="H42" s="89"/>
      <c r="I42" s="53">
        <f t="shared" si="9"/>
        <v>10</v>
      </c>
    </row>
    <row r="43" spans="1:9" ht="75" customHeight="1">
      <c r="A43" s="34" t="s">
        <v>58</v>
      </c>
      <c r="B43" s="35" t="s">
        <v>59</v>
      </c>
      <c r="C43" s="84">
        <v>450</v>
      </c>
      <c r="D43" s="85"/>
      <c r="E43" s="86">
        <f t="shared" si="7"/>
        <v>450</v>
      </c>
      <c r="F43" s="87"/>
      <c r="G43" s="88">
        <f t="shared" si="8"/>
        <v>450</v>
      </c>
      <c r="H43" s="89"/>
      <c r="I43" s="53">
        <f t="shared" si="9"/>
        <v>450</v>
      </c>
    </row>
    <row r="44" spans="1:9" ht="30">
      <c r="A44" s="34" t="s">
        <v>60</v>
      </c>
      <c r="B44" s="35" t="s">
        <v>61</v>
      </c>
      <c r="C44" s="84">
        <f>C45</f>
        <v>90</v>
      </c>
      <c r="D44" s="85"/>
      <c r="E44" s="86">
        <f t="shared" si="7"/>
        <v>90</v>
      </c>
      <c r="F44" s="87"/>
      <c r="G44" s="88">
        <f t="shared" si="8"/>
        <v>90</v>
      </c>
      <c r="H44" s="89"/>
      <c r="I44" s="53">
        <f t="shared" si="9"/>
        <v>90</v>
      </c>
    </row>
    <row r="45" spans="1:9" ht="30">
      <c r="A45" s="34" t="s">
        <v>62</v>
      </c>
      <c r="B45" s="36" t="s">
        <v>110</v>
      </c>
      <c r="C45" s="84">
        <v>90</v>
      </c>
      <c r="D45" s="85"/>
      <c r="E45" s="86">
        <f t="shared" si="7"/>
        <v>90</v>
      </c>
      <c r="F45" s="87"/>
      <c r="G45" s="88">
        <f t="shared" si="8"/>
        <v>90</v>
      </c>
      <c r="H45" s="89"/>
      <c r="I45" s="53">
        <f t="shared" si="9"/>
        <v>90</v>
      </c>
    </row>
    <row r="46" spans="1:9" ht="15">
      <c r="A46" s="34" t="s">
        <v>63</v>
      </c>
      <c r="B46" s="35" t="s">
        <v>64</v>
      </c>
      <c r="C46" s="84">
        <v>0</v>
      </c>
      <c r="D46" s="85"/>
      <c r="E46" s="86">
        <f t="shared" si="7"/>
        <v>0</v>
      </c>
      <c r="F46" s="87"/>
      <c r="G46" s="88">
        <f t="shared" si="8"/>
        <v>0</v>
      </c>
      <c r="H46" s="89"/>
      <c r="I46" s="53">
        <f t="shared" si="9"/>
        <v>0</v>
      </c>
    </row>
    <row r="47" spans="1:9" ht="30">
      <c r="A47" s="34" t="s">
        <v>65</v>
      </c>
      <c r="B47" s="35" t="s">
        <v>66</v>
      </c>
      <c r="C47" s="84">
        <v>0</v>
      </c>
      <c r="D47" s="85"/>
      <c r="E47" s="86">
        <f t="shared" si="7"/>
        <v>0</v>
      </c>
      <c r="F47" s="87"/>
      <c r="G47" s="88">
        <f t="shared" si="8"/>
        <v>0</v>
      </c>
      <c r="H47" s="89"/>
      <c r="I47" s="53">
        <f t="shared" si="9"/>
        <v>0</v>
      </c>
    </row>
    <row r="48" spans="1:9" ht="30">
      <c r="A48" s="34" t="s">
        <v>67</v>
      </c>
      <c r="B48" s="35" t="s">
        <v>68</v>
      </c>
      <c r="C48" s="84">
        <v>0</v>
      </c>
      <c r="D48" s="85"/>
      <c r="E48" s="86">
        <f t="shared" si="7"/>
        <v>0</v>
      </c>
      <c r="F48" s="87"/>
      <c r="G48" s="88">
        <f t="shared" si="8"/>
        <v>0</v>
      </c>
      <c r="H48" s="89"/>
      <c r="I48" s="53">
        <f t="shared" si="9"/>
        <v>0</v>
      </c>
    </row>
    <row r="49" spans="1:9" ht="30">
      <c r="A49" s="34" t="s">
        <v>69</v>
      </c>
      <c r="B49" s="35" t="s">
        <v>70</v>
      </c>
      <c r="C49" s="84">
        <f>C50+C51</f>
        <v>100</v>
      </c>
      <c r="D49" s="85"/>
      <c r="E49" s="86">
        <f t="shared" si="7"/>
        <v>100</v>
      </c>
      <c r="F49" s="87"/>
      <c r="G49" s="88">
        <f t="shared" si="8"/>
        <v>100</v>
      </c>
      <c r="H49" s="89"/>
      <c r="I49" s="53">
        <f t="shared" si="9"/>
        <v>100</v>
      </c>
    </row>
    <row r="50" spans="1:9" ht="60">
      <c r="A50" s="34" t="s">
        <v>71</v>
      </c>
      <c r="B50" s="35" t="s">
        <v>86</v>
      </c>
      <c r="C50" s="84">
        <v>100</v>
      </c>
      <c r="D50" s="85"/>
      <c r="E50" s="86">
        <f t="shared" si="7"/>
        <v>100</v>
      </c>
      <c r="F50" s="87"/>
      <c r="G50" s="88">
        <f t="shared" si="8"/>
        <v>100</v>
      </c>
      <c r="H50" s="89"/>
      <c r="I50" s="53">
        <f t="shared" si="9"/>
        <v>100</v>
      </c>
    </row>
    <row r="51" spans="1:9" ht="60">
      <c r="A51" s="34" t="s">
        <v>71</v>
      </c>
      <c r="B51" s="35" t="s">
        <v>72</v>
      </c>
      <c r="C51" s="84">
        <v>0</v>
      </c>
      <c r="D51" s="85"/>
      <c r="E51" s="86">
        <f t="shared" si="7"/>
        <v>0</v>
      </c>
      <c r="F51" s="87"/>
      <c r="G51" s="88">
        <f t="shared" si="8"/>
        <v>0</v>
      </c>
      <c r="H51" s="89"/>
      <c r="I51" s="53">
        <f t="shared" si="9"/>
        <v>0</v>
      </c>
    </row>
    <row r="52" spans="1:9" ht="15">
      <c r="A52" s="34" t="s">
        <v>73</v>
      </c>
      <c r="B52" s="35" t="s">
        <v>74</v>
      </c>
      <c r="C52" s="84">
        <v>0</v>
      </c>
      <c r="D52" s="85"/>
      <c r="E52" s="86">
        <f t="shared" si="7"/>
        <v>0</v>
      </c>
      <c r="F52" s="87"/>
      <c r="G52" s="88">
        <f t="shared" si="8"/>
        <v>0</v>
      </c>
      <c r="H52" s="89"/>
      <c r="I52" s="53">
        <f t="shared" si="9"/>
        <v>0</v>
      </c>
    </row>
    <row r="53" spans="1:9" ht="15">
      <c r="A53" s="34" t="s">
        <v>75</v>
      </c>
      <c r="B53" s="35" t="s">
        <v>76</v>
      </c>
      <c r="C53" s="84">
        <f>C54+C55</f>
        <v>200</v>
      </c>
      <c r="D53" s="85">
        <v>300</v>
      </c>
      <c r="E53" s="86">
        <f t="shared" si="7"/>
        <v>500</v>
      </c>
      <c r="F53" s="87"/>
      <c r="G53" s="88">
        <f t="shared" si="8"/>
        <v>500</v>
      </c>
      <c r="H53" s="89"/>
      <c r="I53" s="53">
        <f t="shared" si="9"/>
        <v>500</v>
      </c>
    </row>
    <row r="54" spans="1:9" ht="60">
      <c r="A54" s="34" t="s">
        <v>112</v>
      </c>
      <c r="B54" s="37" t="s">
        <v>111</v>
      </c>
      <c r="C54" s="84">
        <v>50</v>
      </c>
      <c r="D54" s="85">
        <v>50</v>
      </c>
      <c r="E54" s="86">
        <f t="shared" si="7"/>
        <v>100</v>
      </c>
      <c r="F54" s="87"/>
      <c r="G54" s="88">
        <f t="shared" si="8"/>
        <v>100</v>
      </c>
      <c r="H54" s="89"/>
      <c r="I54" s="53">
        <f t="shared" si="9"/>
        <v>100</v>
      </c>
    </row>
    <row r="55" spans="1:9" ht="75">
      <c r="A55" s="38" t="s">
        <v>114</v>
      </c>
      <c r="B55" s="39" t="s">
        <v>113</v>
      </c>
      <c r="C55" s="84">
        <v>150</v>
      </c>
      <c r="D55" s="85">
        <v>250</v>
      </c>
      <c r="E55" s="86">
        <f t="shared" si="7"/>
        <v>400</v>
      </c>
      <c r="F55" s="87"/>
      <c r="G55" s="88">
        <f t="shared" si="8"/>
        <v>400</v>
      </c>
      <c r="H55" s="89"/>
      <c r="I55" s="53">
        <f t="shared" si="9"/>
        <v>400</v>
      </c>
    </row>
    <row r="56" spans="1:9" ht="15">
      <c r="A56" s="34" t="s">
        <v>15</v>
      </c>
      <c r="B56" s="35" t="s">
        <v>11</v>
      </c>
      <c r="C56" s="84">
        <f>C57</f>
        <v>400</v>
      </c>
      <c r="D56" s="85"/>
      <c r="E56" s="86">
        <f t="shared" si="7"/>
        <v>400</v>
      </c>
      <c r="F56" s="87"/>
      <c r="G56" s="88">
        <f t="shared" si="8"/>
        <v>400</v>
      </c>
      <c r="H56" s="89"/>
      <c r="I56" s="53">
        <f t="shared" si="9"/>
        <v>400</v>
      </c>
    </row>
    <row r="57" spans="1:9" ht="15">
      <c r="A57" s="34" t="s">
        <v>16</v>
      </c>
      <c r="B57" s="35" t="s">
        <v>17</v>
      </c>
      <c r="C57" s="84">
        <v>400</v>
      </c>
      <c r="D57" s="85"/>
      <c r="E57" s="86">
        <f t="shared" si="7"/>
        <v>400</v>
      </c>
      <c r="F57" s="87"/>
      <c r="G57" s="88">
        <f t="shared" si="8"/>
        <v>400</v>
      </c>
      <c r="H57" s="89"/>
      <c r="I57" s="53">
        <f t="shared" si="9"/>
        <v>400</v>
      </c>
    </row>
    <row r="58" spans="1:9" ht="15">
      <c r="A58" s="2" t="s">
        <v>4</v>
      </c>
      <c r="B58" s="14" t="s">
        <v>12</v>
      </c>
      <c r="C58" s="81">
        <f>C59+C61+C75+C96+C101</f>
        <v>689943</v>
      </c>
      <c r="D58" s="82">
        <f>D59+D61+D75+D96+D101</f>
        <v>38968.2</v>
      </c>
      <c r="E58" s="82">
        <f>E59+E61+E75+E96+E101</f>
        <v>728911.2</v>
      </c>
      <c r="F58" s="82">
        <f>F59+F61+F75+F96+F101+F60</f>
        <v>104834.4</v>
      </c>
      <c r="G58" s="83">
        <f>G59+G61+G75+G96+G101+G60</f>
        <v>833745.6000000001</v>
      </c>
      <c r="H58" s="83">
        <f>H59+H61+H75+H96+H101+H60</f>
        <v>24987.4</v>
      </c>
      <c r="I58" s="15">
        <f>I59+I61+I75+I96+I101+I60</f>
        <v>858733.0000000002</v>
      </c>
    </row>
    <row r="59" spans="1:9" ht="30">
      <c r="A59" s="7" t="s">
        <v>85</v>
      </c>
      <c r="B59" s="8" t="s">
        <v>108</v>
      </c>
      <c r="C59" s="84">
        <v>188632</v>
      </c>
      <c r="D59" s="85"/>
      <c r="E59" s="86">
        <f>C59+D59</f>
        <v>188632</v>
      </c>
      <c r="F59" s="87"/>
      <c r="G59" s="88">
        <f>E59+F59</f>
        <v>188632</v>
      </c>
      <c r="H59" s="89"/>
      <c r="I59" s="53">
        <f t="shared" si="9"/>
        <v>188632</v>
      </c>
    </row>
    <row r="60" spans="1:9" ht="53.25" customHeight="1">
      <c r="A60" s="7" t="s">
        <v>147</v>
      </c>
      <c r="B60" s="8" t="s">
        <v>148</v>
      </c>
      <c r="C60" s="84"/>
      <c r="D60" s="85"/>
      <c r="E60" s="86"/>
      <c r="F60" s="87">
        <v>19317.8</v>
      </c>
      <c r="G60" s="88">
        <f>E60+F60</f>
        <v>19317.8</v>
      </c>
      <c r="H60" s="89">
        <v>14584</v>
      </c>
      <c r="I60" s="53">
        <f t="shared" si="9"/>
        <v>33901.8</v>
      </c>
    </row>
    <row r="61" spans="1:9" ht="14.25">
      <c r="A61" s="27" t="s">
        <v>77</v>
      </c>
      <c r="B61" s="23"/>
      <c r="C61" s="81">
        <f>C63+C64+C65+C66+C67+C68+C69+C70</f>
        <v>44773.8</v>
      </c>
      <c r="D61" s="82">
        <f>D63+D64+D65+D66+D67+D68+D69+D70+D71+D72+D7</f>
        <v>5130.4</v>
      </c>
      <c r="E61" s="82">
        <f>E63+E64+E65+E66+E67+E68+E69+E70+E71+E72+E7</f>
        <v>49904.2</v>
      </c>
      <c r="F61" s="82">
        <f>F63+F64+F65+F66+F67+F68+F69+F70+F71+F72+F7+F62+F73+F74</f>
        <v>85363.4</v>
      </c>
      <c r="G61" s="83">
        <f>G63+G64+G65+G66+G67+G68+G69+G70+G71+G72+G7+G74+G73+G62</f>
        <v>135267.6</v>
      </c>
      <c r="H61" s="83">
        <f>H63+H64+H65+H66+H67+H68+H69+H70+H71+H72+H7+H62+H73+H74</f>
        <v>0</v>
      </c>
      <c r="I61" s="24">
        <f>I63+I64+I65+I66+I67+I68+I69+I70+I71+I72+I7+I62+I73+I74</f>
        <v>135267.6</v>
      </c>
    </row>
    <row r="62" spans="1:9" ht="105">
      <c r="A62" s="56" t="s">
        <v>156</v>
      </c>
      <c r="B62" s="57" t="s">
        <v>107</v>
      </c>
      <c r="C62" s="86"/>
      <c r="D62" s="82"/>
      <c r="E62" s="82"/>
      <c r="F62" s="86">
        <v>70940.6</v>
      </c>
      <c r="G62" s="88">
        <f>E62+F62</f>
        <v>70940.6</v>
      </c>
      <c r="H62" s="88"/>
      <c r="I62" s="53">
        <f t="shared" si="9"/>
        <v>70940.6</v>
      </c>
    </row>
    <row r="63" spans="1:13" ht="30" customHeight="1">
      <c r="A63" s="7" t="s">
        <v>87</v>
      </c>
      <c r="B63" s="8" t="s">
        <v>107</v>
      </c>
      <c r="C63" s="84">
        <v>3290.9</v>
      </c>
      <c r="D63" s="85"/>
      <c r="E63" s="86">
        <f>C63+D63</f>
        <v>3290.9</v>
      </c>
      <c r="F63" s="87"/>
      <c r="G63" s="88">
        <f>E63+F63</f>
        <v>3290.9</v>
      </c>
      <c r="H63" s="89"/>
      <c r="I63" s="53">
        <f t="shared" si="9"/>
        <v>3290.9</v>
      </c>
      <c r="K63" s="58"/>
      <c r="L63" s="59"/>
      <c r="M63" s="60"/>
    </row>
    <row r="64" spans="1:9" ht="30" customHeight="1">
      <c r="A64" s="16" t="s">
        <v>117</v>
      </c>
      <c r="B64" s="8" t="s">
        <v>107</v>
      </c>
      <c r="C64" s="84">
        <v>3946.1</v>
      </c>
      <c r="D64" s="85">
        <v>-3946.1</v>
      </c>
      <c r="E64" s="86">
        <f aca="true" t="shared" si="10" ref="E64:E70">C64+D64</f>
        <v>0</v>
      </c>
      <c r="F64" s="87">
        <v>11378.3</v>
      </c>
      <c r="G64" s="88">
        <f aca="true" t="shared" si="11" ref="G64:G72">E64+F64</f>
        <v>11378.3</v>
      </c>
      <c r="H64" s="89"/>
      <c r="I64" s="53">
        <f t="shared" si="9"/>
        <v>11378.3</v>
      </c>
    </row>
    <row r="65" spans="1:9" ht="30" customHeight="1">
      <c r="A65" s="17" t="s">
        <v>118</v>
      </c>
      <c r="B65" s="18" t="s">
        <v>119</v>
      </c>
      <c r="C65" s="84">
        <v>2157.4</v>
      </c>
      <c r="D65" s="85"/>
      <c r="E65" s="86">
        <f t="shared" si="10"/>
        <v>2157.4</v>
      </c>
      <c r="F65" s="87"/>
      <c r="G65" s="88">
        <f t="shared" si="11"/>
        <v>2157.4</v>
      </c>
      <c r="H65" s="89"/>
      <c r="I65" s="53">
        <f t="shared" si="9"/>
        <v>2157.4</v>
      </c>
    </row>
    <row r="66" spans="1:9" ht="30" customHeight="1">
      <c r="A66" s="17" t="s">
        <v>120</v>
      </c>
      <c r="B66" s="18" t="s">
        <v>121</v>
      </c>
      <c r="C66" s="84">
        <v>217.2</v>
      </c>
      <c r="D66" s="85"/>
      <c r="E66" s="86">
        <f t="shared" si="10"/>
        <v>217.2</v>
      </c>
      <c r="F66" s="87"/>
      <c r="G66" s="88">
        <f t="shared" si="11"/>
        <v>217.2</v>
      </c>
      <c r="H66" s="89"/>
      <c r="I66" s="53">
        <f t="shared" si="9"/>
        <v>217.2</v>
      </c>
    </row>
    <row r="67" spans="1:9" ht="30" customHeight="1">
      <c r="A67" s="19" t="s">
        <v>124</v>
      </c>
      <c r="B67" s="13" t="s">
        <v>153</v>
      </c>
      <c r="C67" s="84">
        <v>5821.8</v>
      </c>
      <c r="D67" s="85"/>
      <c r="E67" s="86">
        <f t="shared" si="10"/>
        <v>5821.8</v>
      </c>
      <c r="F67" s="87">
        <v>543.9</v>
      </c>
      <c r="G67" s="88">
        <f t="shared" si="11"/>
        <v>6365.7</v>
      </c>
      <c r="H67" s="89"/>
      <c r="I67" s="53">
        <f t="shared" si="9"/>
        <v>6365.7</v>
      </c>
    </row>
    <row r="68" spans="1:9" ht="30" customHeight="1">
      <c r="A68" s="19" t="s">
        <v>125</v>
      </c>
      <c r="B68" s="13" t="s">
        <v>154</v>
      </c>
      <c r="C68" s="84">
        <v>2337.1</v>
      </c>
      <c r="D68" s="85"/>
      <c r="E68" s="86">
        <f t="shared" si="10"/>
        <v>2337.1</v>
      </c>
      <c r="F68" s="87"/>
      <c r="G68" s="88">
        <f t="shared" si="11"/>
        <v>2337.1</v>
      </c>
      <c r="H68" s="89"/>
      <c r="I68" s="53">
        <f t="shared" si="9"/>
        <v>2337.1</v>
      </c>
    </row>
    <row r="69" spans="1:9" ht="30" customHeight="1">
      <c r="A69" s="20" t="s">
        <v>126</v>
      </c>
      <c r="B69" s="21" t="s">
        <v>155</v>
      </c>
      <c r="C69" s="84">
        <v>25488.3</v>
      </c>
      <c r="D69" s="85"/>
      <c r="E69" s="86">
        <f t="shared" si="10"/>
        <v>25488.3</v>
      </c>
      <c r="F69" s="87"/>
      <c r="G69" s="88">
        <f t="shared" si="11"/>
        <v>25488.3</v>
      </c>
      <c r="H69" s="89"/>
      <c r="I69" s="53">
        <f t="shared" si="9"/>
        <v>25488.3</v>
      </c>
    </row>
    <row r="70" spans="1:9" ht="30" customHeight="1">
      <c r="A70" s="20" t="s">
        <v>130</v>
      </c>
      <c r="B70" s="8" t="s">
        <v>107</v>
      </c>
      <c r="C70" s="84">
        <v>1515</v>
      </c>
      <c r="D70" s="85"/>
      <c r="E70" s="86">
        <f t="shared" si="10"/>
        <v>1515</v>
      </c>
      <c r="F70" s="87"/>
      <c r="G70" s="88">
        <f t="shared" si="11"/>
        <v>1515</v>
      </c>
      <c r="H70" s="89"/>
      <c r="I70" s="53">
        <f t="shared" si="9"/>
        <v>1515</v>
      </c>
    </row>
    <row r="71" spans="1:9" ht="30" customHeight="1">
      <c r="A71" s="20" t="s">
        <v>139</v>
      </c>
      <c r="B71" s="41" t="s">
        <v>140</v>
      </c>
      <c r="C71" s="84"/>
      <c r="D71" s="85">
        <v>8611.4</v>
      </c>
      <c r="E71" s="86">
        <f>C71+D71</f>
        <v>8611.4</v>
      </c>
      <c r="F71" s="87"/>
      <c r="G71" s="88">
        <f t="shared" si="11"/>
        <v>8611.4</v>
      </c>
      <c r="H71" s="89"/>
      <c r="I71" s="53">
        <f t="shared" si="9"/>
        <v>8611.4</v>
      </c>
    </row>
    <row r="72" spans="1:256" ht="51.75" customHeight="1">
      <c r="A72" s="42" t="s">
        <v>151</v>
      </c>
      <c r="B72" s="45" t="s">
        <v>145</v>
      </c>
      <c r="C72" s="93"/>
      <c r="D72" s="94">
        <v>465.1</v>
      </c>
      <c r="E72" s="94">
        <f>C72+D72</f>
        <v>465.1</v>
      </c>
      <c r="F72" s="95"/>
      <c r="G72" s="88">
        <f t="shared" si="11"/>
        <v>465.1</v>
      </c>
      <c r="H72" s="96"/>
      <c r="I72" s="53">
        <f t="shared" si="9"/>
        <v>465.1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37.5" customHeight="1">
      <c r="A73" s="55" t="s">
        <v>152</v>
      </c>
      <c r="B73" s="54" t="s">
        <v>145</v>
      </c>
      <c r="C73" s="93"/>
      <c r="D73" s="94"/>
      <c r="E73" s="94"/>
      <c r="F73" s="95">
        <v>212.7</v>
      </c>
      <c r="G73" s="88">
        <f>E73+F73</f>
        <v>212.7</v>
      </c>
      <c r="H73" s="96"/>
      <c r="I73" s="53">
        <f t="shared" si="9"/>
        <v>212.7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31.5" customHeight="1">
      <c r="A74" s="55" t="s">
        <v>149</v>
      </c>
      <c r="B74" s="54" t="s">
        <v>150</v>
      </c>
      <c r="C74" s="93"/>
      <c r="D74" s="94"/>
      <c r="E74" s="94"/>
      <c r="F74" s="95">
        <v>2287.9</v>
      </c>
      <c r="G74" s="88">
        <f>E74+F74</f>
        <v>2287.9</v>
      </c>
      <c r="H74" s="96"/>
      <c r="I74" s="53">
        <f t="shared" si="9"/>
        <v>2287.9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9" ht="14.25" customHeight="1">
      <c r="A75" s="46" t="s">
        <v>146</v>
      </c>
      <c r="B75" s="47"/>
      <c r="C75" s="97">
        <f>C76+C77+C78+C79+C80+C81+C82+C83+C84+C85+C86+C87+C88+C89+C90+C91+C92+C94+C95</f>
        <v>435651.60000000003</v>
      </c>
      <c r="D75" s="98">
        <f>D76+D77+D78+D79+D80+D81+D82+D83+D84+D85+D86+D87+D88+D89+D90+D91+D92+D94+D95</f>
        <v>221</v>
      </c>
      <c r="E75" s="98">
        <f>E76+E77+E78+E79+E80+E81+E82+E83+E84+E85+E86+E87+E88+E89+E90+E91+E92+E94+E95</f>
        <v>435872.60000000003</v>
      </c>
      <c r="F75" s="98">
        <f>F76+F77+F78+F79+F80+F81+F82+F83+F84+F85+F86+F87+F88+F89+F90+F91+F92+F94+F95</f>
        <v>153.2</v>
      </c>
      <c r="G75" s="99">
        <f>G76+G77+G78+G79+G80+G81+G82+G83+G84+G85+G86+G87+G88+G89+G90+G91+G92+G94+G95</f>
        <v>436025.8000000001</v>
      </c>
      <c r="H75" s="99">
        <f>H76+H77+H78+H79+H80+H81+H82+H83+H84+H85+H86+H87+H88+H89+H90+H91+H92+H94+H95+H93</f>
        <v>1583.5</v>
      </c>
      <c r="I75" s="69">
        <f>I76+I77+I78+I79+I80+I81+I82+I83+I84+I85+I86+I87+I88+I89+I90+I91+I92+I94+I95+I93</f>
        <v>437609.3000000001</v>
      </c>
    </row>
    <row r="76" spans="1:9" ht="15">
      <c r="A76" s="7" t="s">
        <v>94</v>
      </c>
      <c r="B76" s="13" t="s">
        <v>105</v>
      </c>
      <c r="C76" s="84">
        <v>1144.8</v>
      </c>
      <c r="D76" s="85"/>
      <c r="E76" s="86">
        <f>C76+D76</f>
        <v>1144.8</v>
      </c>
      <c r="F76" s="100"/>
      <c r="G76" s="101">
        <f>E76+F76</f>
        <v>1144.8</v>
      </c>
      <c r="H76" s="101"/>
      <c r="I76" s="61">
        <f>G76+H76</f>
        <v>1144.8</v>
      </c>
    </row>
    <row r="77" spans="1:9" ht="15">
      <c r="A77" s="7" t="s">
        <v>129</v>
      </c>
      <c r="B77" s="13" t="s">
        <v>105</v>
      </c>
      <c r="C77" s="84">
        <v>222.8</v>
      </c>
      <c r="D77" s="85"/>
      <c r="E77" s="86">
        <f aca="true" t="shared" si="12" ref="E77:E95">C77+D77</f>
        <v>222.8</v>
      </c>
      <c r="F77" s="100"/>
      <c r="G77" s="101">
        <f aca="true" t="shared" si="13" ref="G77:G95">E77+F77</f>
        <v>222.8</v>
      </c>
      <c r="H77" s="101"/>
      <c r="I77" s="61">
        <f aca="true" t="shared" si="14" ref="I77:I95">G77+H77</f>
        <v>222.8</v>
      </c>
    </row>
    <row r="78" spans="1:9" ht="45">
      <c r="A78" s="9" t="s">
        <v>102</v>
      </c>
      <c r="B78" s="8" t="s">
        <v>105</v>
      </c>
      <c r="C78" s="84">
        <v>3874.5</v>
      </c>
      <c r="D78" s="85"/>
      <c r="E78" s="86">
        <f t="shared" si="12"/>
        <v>3874.5</v>
      </c>
      <c r="F78" s="100"/>
      <c r="G78" s="101">
        <f t="shared" si="13"/>
        <v>3874.5</v>
      </c>
      <c r="H78" s="101"/>
      <c r="I78" s="61">
        <f t="shared" si="14"/>
        <v>3874.5</v>
      </c>
    </row>
    <row r="79" spans="1:9" ht="45">
      <c r="A79" s="7" t="s">
        <v>127</v>
      </c>
      <c r="B79" s="8" t="s">
        <v>105</v>
      </c>
      <c r="C79" s="84">
        <v>281046.9</v>
      </c>
      <c r="D79" s="85"/>
      <c r="E79" s="86">
        <f t="shared" si="12"/>
        <v>281046.9</v>
      </c>
      <c r="F79" s="102"/>
      <c r="G79" s="101">
        <f t="shared" si="13"/>
        <v>281046.9</v>
      </c>
      <c r="H79" s="103"/>
      <c r="I79" s="61">
        <f t="shared" si="14"/>
        <v>281046.9</v>
      </c>
    </row>
    <row r="80" spans="1:9" ht="45">
      <c r="A80" s="7" t="s">
        <v>128</v>
      </c>
      <c r="B80" s="8" t="s">
        <v>105</v>
      </c>
      <c r="C80" s="84">
        <v>102502.8</v>
      </c>
      <c r="D80" s="85"/>
      <c r="E80" s="86">
        <f t="shared" si="12"/>
        <v>102502.8</v>
      </c>
      <c r="F80" s="102"/>
      <c r="G80" s="101">
        <f t="shared" si="13"/>
        <v>102502.8</v>
      </c>
      <c r="H80" s="103"/>
      <c r="I80" s="61">
        <f t="shared" si="14"/>
        <v>102502.8</v>
      </c>
    </row>
    <row r="81" spans="1:9" ht="60">
      <c r="A81" s="9" t="s">
        <v>104</v>
      </c>
      <c r="B81" s="8" t="s">
        <v>105</v>
      </c>
      <c r="C81" s="84">
        <v>7959.6</v>
      </c>
      <c r="D81" s="85"/>
      <c r="E81" s="86">
        <f t="shared" si="12"/>
        <v>7959.6</v>
      </c>
      <c r="F81" s="102"/>
      <c r="G81" s="101">
        <f t="shared" si="13"/>
        <v>7959.6</v>
      </c>
      <c r="H81" s="103">
        <v>-426.5</v>
      </c>
      <c r="I81" s="61">
        <f t="shared" si="14"/>
        <v>7533.1</v>
      </c>
    </row>
    <row r="82" spans="1:9" ht="45">
      <c r="A82" s="10" t="s">
        <v>99</v>
      </c>
      <c r="B82" s="8" t="s">
        <v>105</v>
      </c>
      <c r="C82" s="84">
        <v>516.3</v>
      </c>
      <c r="D82" s="85"/>
      <c r="E82" s="86">
        <f t="shared" si="12"/>
        <v>516.3</v>
      </c>
      <c r="F82" s="87">
        <v>148.2</v>
      </c>
      <c r="G82" s="101">
        <f t="shared" si="13"/>
        <v>664.5</v>
      </c>
      <c r="H82" s="89"/>
      <c r="I82" s="61">
        <f t="shared" si="14"/>
        <v>664.5</v>
      </c>
    </row>
    <row r="83" spans="1:9" ht="30">
      <c r="A83" s="11" t="s">
        <v>88</v>
      </c>
      <c r="B83" s="8" t="s">
        <v>105</v>
      </c>
      <c r="C83" s="84">
        <v>95.7</v>
      </c>
      <c r="D83" s="85"/>
      <c r="E83" s="86">
        <f t="shared" si="12"/>
        <v>95.7</v>
      </c>
      <c r="F83" s="87"/>
      <c r="G83" s="101">
        <f t="shared" si="13"/>
        <v>95.7</v>
      </c>
      <c r="H83" s="89"/>
      <c r="I83" s="61">
        <f t="shared" si="14"/>
        <v>95.7</v>
      </c>
    </row>
    <row r="84" spans="1:9" ht="45">
      <c r="A84" s="7" t="s">
        <v>97</v>
      </c>
      <c r="B84" s="8" t="s">
        <v>105</v>
      </c>
      <c r="C84" s="84">
        <v>3533</v>
      </c>
      <c r="D84" s="85">
        <v>221</v>
      </c>
      <c r="E84" s="86">
        <f t="shared" si="12"/>
        <v>3754</v>
      </c>
      <c r="F84" s="87"/>
      <c r="G84" s="101">
        <f t="shared" si="13"/>
        <v>3754</v>
      </c>
      <c r="H84" s="89"/>
      <c r="I84" s="61">
        <f t="shared" si="14"/>
        <v>3754</v>
      </c>
    </row>
    <row r="85" spans="1:9" ht="45">
      <c r="A85" s="7" t="s">
        <v>100</v>
      </c>
      <c r="B85" s="8" t="s">
        <v>105</v>
      </c>
      <c r="C85" s="84">
        <v>262.5</v>
      </c>
      <c r="D85" s="85"/>
      <c r="E85" s="86">
        <f t="shared" si="12"/>
        <v>262.5</v>
      </c>
      <c r="F85" s="87"/>
      <c r="G85" s="101">
        <f t="shared" si="13"/>
        <v>262.5</v>
      </c>
      <c r="H85" s="89"/>
      <c r="I85" s="61">
        <f t="shared" si="14"/>
        <v>262.5</v>
      </c>
    </row>
    <row r="86" spans="1:9" ht="30">
      <c r="A86" s="7" t="s">
        <v>95</v>
      </c>
      <c r="B86" s="8" t="s">
        <v>105</v>
      </c>
      <c r="C86" s="84">
        <v>436.9</v>
      </c>
      <c r="D86" s="85"/>
      <c r="E86" s="86">
        <f t="shared" si="12"/>
        <v>436.9</v>
      </c>
      <c r="F86" s="87"/>
      <c r="G86" s="101">
        <f t="shared" si="13"/>
        <v>436.9</v>
      </c>
      <c r="H86" s="89"/>
      <c r="I86" s="61">
        <f t="shared" si="14"/>
        <v>436.9</v>
      </c>
    </row>
    <row r="87" spans="1:9" ht="30">
      <c r="A87" s="7" t="s">
        <v>96</v>
      </c>
      <c r="B87" s="8" t="s">
        <v>105</v>
      </c>
      <c r="C87" s="104">
        <v>0.3</v>
      </c>
      <c r="D87" s="85"/>
      <c r="E87" s="86">
        <f t="shared" si="12"/>
        <v>0.3</v>
      </c>
      <c r="F87" s="87">
        <v>0.6</v>
      </c>
      <c r="G87" s="101">
        <f t="shared" si="13"/>
        <v>0.8999999999999999</v>
      </c>
      <c r="H87" s="89"/>
      <c r="I87" s="61">
        <f t="shared" si="14"/>
        <v>0.8999999999999999</v>
      </c>
    </row>
    <row r="88" spans="1:9" ht="30">
      <c r="A88" s="7" t="s">
        <v>14</v>
      </c>
      <c r="B88" s="8" t="s">
        <v>105</v>
      </c>
      <c r="C88" s="84">
        <v>16027.3</v>
      </c>
      <c r="D88" s="85"/>
      <c r="E88" s="86">
        <f t="shared" si="12"/>
        <v>16027.3</v>
      </c>
      <c r="F88" s="87"/>
      <c r="G88" s="101">
        <f t="shared" si="13"/>
        <v>16027.3</v>
      </c>
      <c r="H88" s="89"/>
      <c r="I88" s="61">
        <f t="shared" si="14"/>
        <v>16027.3</v>
      </c>
    </row>
    <row r="89" spans="1:9" ht="27" customHeight="1">
      <c r="A89" s="7" t="s">
        <v>98</v>
      </c>
      <c r="B89" s="8" t="s">
        <v>105</v>
      </c>
      <c r="C89" s="84">
        <v>397.9</v>
      </c>
      <c r="D89" s="85"/>
      <c r="E89" s="86">
        <f t="shared" si="12"/>
        <v>397.9</v>
      </c>
      <c r="F89" s="87"/>
      <c r="G89" s="101">
        <f t="shared" si="13"/>
        <v>397.9</v>
      </c>
      <c r="H89" s="89"/>
      <c r="I89" s="61">
        <f t="shared" si="14"/>
        <v>397.9</v>
      </c>
    </row>
    <row r="90" spans="1:9" ht="60">
      <c r="A90" s="12" t="s">
        <v>106</v>
      </c>
      <c r="B90" s="8" t="s">
        <v>105</v>
      </c>
      <c r="C90" s="84">
        <v>402</v>
      </c>
      <c r="D90" s="85"/>
      <c r="E90" s="86">
        <f t="shared" si="12"/>
        <v>402</v>
      </c>
      <c r="F90" s="87">
        <v>4.4</v>
      </c>
      <c r="G90" s="101">
        <f t="shared" si="13"/>
        <v>406.4</v>
      </c>
      <c r="H90" s="89"/>
      <c r="I90" s="61">
        <f t="shared" si="14"/>
        <v>406.4</v>
      </c>
    </row>
    <row r="91" spans="1:9" ht="75">
      <c r="A91" s="7" t="s">
        <v>84</v>
      </c>
      <c r="B91" s="8" t="s">
        <v>105</v>
      </c>
      <c r="C91" s="84">
        <v>502.4</v>
      </c>
      <c r="D91" s="85"/>
      <c r="E91" s="86">
        <f t="shared" si="12"/>
        <v>502.4</v>
      </c>
      <c r="F91" s="87"/>
      <c r="G91" s="101">
        <f t="shared" si="13"/>
        <v>502.4</v>
      </c>
      <c r="H91" s="89"/>
      <c r="I91" s="61">
        <f t="shared" si="14"/>
        <v>502.4</v>
      </c>
    </row>
    <row r="92" spans="1:9" ht="45">
      <c r="A92" s="40" t="s">
        <v>101</v>
      </c>
      <c r="B92" s="8" t="s">
        <v>105</v>
      </c>
      <c r="C92" s="84">
        <v>3722.4</v>
      </c>
      <c r="D92" s="85"/>
      <c r="E92" s="86">
        <f t="shared" si="12"/>
        <v>3722.4</v>
      </c>
      <c r="F92" s="87"/>
      <c r="G92" s="101">
        <f t="shared" si="13"/>
        <v>3722.4</v>
      </c>
      <c r="H92" s="89"/>
      <c r="I92" s="61">
        <f t="shared" si="14"/>
        <v>3722.4</v>
      </c>
    </row>
    <row r="93" spans="1:9" ht="45">
      <c r="A93" s="55" t="s">
        <v>162</v>
      </c>
      <c r="B93" s="68" t="s">
        <v>105</v>
      </c>
      <c r="C93" s="84"/>
      <c r="D93" s="85"/>
      <c r="E93" s="86"/>
      <c r="F93" s="87"/>
      <c r="G93" s="101"/>
      <c r="H93" s="89">
        <v>180</v>
      </c>
      <c r="I93" s="61">
        <f t="shared" si="14"/>
        <v>180</v>
      </c>
    </row>
    <row r="94" spans="1:9" ht="45">
      <c r="A94" s="40" t="s">
        <v>103</v>
      </c>
      <c r="B94" s="8" t="s">
        <v>109</v>
      </c>
      <c r="C94" s="84">
        <v>12990</v>
      </c>
      <c r="D94" s="85"/>
      <c r="E94" s="86">
        <f t="shared" si="12"/>
        <v>12990</v>
      </c>
      <c r="F94" s="87"/>
      <c r="G94" s="101">
        <f t="shared" si="13"/>
        <v>12990</v>
      </c>
      <c r="H94" s="89">
        <v>1830</v>
      </c>
      <c r="I94" s="61">
        <f t="shared" si="14"/>
        <v>14820</v>
      </c>
    </row>
    <row r="95" spans="1:9" ht="60">
      <c r="A95" s="40" t="s">
        <v>122</v>
      </c>
      <c r="B95" s="13" t="s">
        <v>123</v>
      </c>
      <c r="C95" s="84">
        <v>13.5</v>
      </c>
      <c r="D95" s="85"/>
      <c r="E95" s="86">
        <f t="shared" si="12"/>
        <v>13.5</v>
      </c>
      <c r="F95" s="87"/>
      <c r="G95" s="101">
        <f t="shared" si="13"/>
        <v>13.5</v>
      </c>
      <c r="H95" s="89"/>
      <c r="I95" s="61">
        <f t="shared" si="14"/>
        <v>13.5</v>
      </c>
    </row>
    <row r="96" spans="1:9" ht="14.25">
      <c r="A96" s="22" t="s">
        <v>134</v>
      </c>
      <c r="B96" s="23"/>
      <c r="C96" s="81">
        <f>C97+C99</f>
        <v>20885.600000000002</v>
      </c>
      <c r="D96" s="82">
        <f>D97+D99+D98</f>
        <v>29554.6</v>
      </c>
      <c r="E96" s="82">
        <f>E97+E99+E98</f>
        <v>50440.2</v>
      </c>
      <c r="F96" s="82">
        <f>F97+F99+F98</f>
        <v>0</v>
      </c>
      <c r="G96" s="82">
        <f>G97+G99+G98</f>
        <v>50440.2</v>
      </c>
      <c r="H96" s="83">
        <f>H97+H99+H98+H100</f>
        <v>8774.1</v>
      </c>
      <c r="I96" s="24">
        <f>I97+I99+I98+I100</f>
        <v>59214.299999999996</v>
      </c>
    </row>
    <row r="97" spans="1:9" ht="60">
      <c r="A97" s="25" t="s">
        <v>131</v>
      </c>
      <c r="B97" s="26" t="s">
        <v>132</v>
      </c>
      <c r="C97" s="84">
        <v>16823.4</v>
      </c>
      <c r="D97" s="85"/>
      <c r="E97" s="86">
        <f>C97+D97</f>
        <v>16823.4</v>
      </c>
      <c r="F97" s="87"/>
      <c r="G97" s="105">
        <f>E97+F97</f>
        <v>16823.4</v>
      </c>
      <c r="H97" s="89"/>
      <c r="I97" s="62">
        <f>G97+H97</f>
        <v>16823.4</v>
      </c>
    </row>
    <row r="98" spans="1:9" ht="60">
      <c r="A98" s="25" t="s">
        <v>131</v>
      </c>
      <c r="B98" s="26" t="s">
        <v>132</v>
      </c>
      <c r="C98" s="84"/>
      <c r="D98" s="85">
        <v>3000</v>
      </c>
      <c r="E98" s="86">
        <f>C98+D98</f>
        <v>3000</v>
      </c>
      <c r="F98" s="87"/>
      <c r="G98" s="105">
        <f>E98+F98</f>
        <v>3000</v>
      </c>
      <c r="H98" s="89"/>
      <c r="I98" s="62">
        <f>G98+H98</f>
        <v>3000</v>
      </c>
    </row>
    <row r="99" spans="1:9" ht="45">
      <c r="A99" s="25" t="s">
        <v>141</v>
      </c>
      <c r="B99" s="26" t="s">
        <v>133</v>
      </c>
      <c r="C99" s="84">
        <v>4062.2</v>
      </c>
      <c r="D99" s="85">
        <v>26554.6</v>
      </c>
      <c r="E99" s="86">
        <f>C99+D99</f>
        <v>30616.8</v>
      </c>
      <c r="F99" s="87"/>
      <c r="G99" s="105">
        <f>E99+F99</f>
        <v>30616.8</v>
      </c>
      <c r="H99" s="89"/>
      <c r="I99" s="62">
        <f>G99+H99</f>
        <v>30616.8</v>
      </c>
    </row>
    <row r="100" spans="1:9" ht="45">
      <c r="A100" s="25" t="s">
        <v>161</v>
      </c>
      <c r="B100" s="26"/>
      <c r="C100" s="84"/>
      <c r="D100" s="85"/>
      <c r="E100" s="86"/>
      <c r="F100" s="87"/>
      <c r="G100" s="105"/>
      <c r="H100" s="89">
        <v>8774.1</v>
      </c>
      <c r="I100" s="62">
        <f>G100+H100</f>
        <v>8774.1</v>
      </c>
    </row>
    <row r="101" spans="1:9" s="44" customFormat="1" ht="14.25">
      <c r="A101" s="22" t="s">
        <v>142</v>
      </c>
      <c r="B101" s="22"/>
      <c r="C101" s="106"/>
      <c r="D101" s="107">
        <f>D102</f>
        <v>4062.2</v>
      </c>
      <c r="E101" s="108">
        <f>E102</f>
        <v>4062.2</v>
      </c>
      <c r="F101" s="108">
        <f>F102</f>
        <v>0</v>
      </c>
      <c r="G101" s="108">
        <f>G102</f>
        <v>4062.2</v>
      </c>
      <c r="H101" s="109">
        <f>H102+H103</f>
        <v>45.8</v>
      </c>
      <c r="I101" s="48">
        <f>I102+I103</f>
        <v>4108</v>
      </c>
    </row>
    <row r="102" spans="1:9" ht="45" customHeight="1">
      <c r="A102" s="12" t="s">
        <v>144</v>
      </c>
      <c r="B102" s="26" t="s">
        <v>143</v>
      </c>
      <c r="C102" s="84"/>
      <c r="D102" s="85">
        <v>4062.2</v>
      </c>
      <c r="E102" s="86">
        <f>C102+D102</f>
        <v>4062.2</v>
      </c>
      <c r="F102" s="87"/>
      <c r="G102" s="105">
        <f>E102+F102</f>
        <v>4062.2</v>
      </c>
      <c r="H102" s="89"/>
      <c r="I102" s="63">
        <f>G102+H102</f>
        <v>4062.2</v>
      </c>
    </row>
    <row r="103" spans="1:9" ht="28.5" customHeight="1">
      <c r="A103" s="12" t="s">
        <v>163</v>
      </c>
      <c r="B103" s="26" t="s">
        <v>143</v>
      </c>
      <c r="C103" s="84"/>
      <c r="D103" s="85"/>
      <c r="E103" s="86"/>
      <c r="F103" s="87"/>
      <c r="G103" s="105"/>
      <c r="H103" s="89">
        <v>45.8</v>
      </c>
      <c r="I103" s="63">
        <f>G103+H103</f>
        <v>45.8</v>
      </c>
    </row>
    <row r="104" spans="1:9" ht="15.75">
      <c r="A104" s="28" t="s">
        <v>13</v>
      </c>
      <c r="B104" s="29"/>
      <c r="C104" s="81">
        <f aca="true" t="shared" si="15" ref="C104:I104">C10+C58</f>
        <v>906084.4</v>
      </c>
      <c r="D104" s="82">
        <f t="shared" si="15"/>
        <v>49285.399999999994</v>
      </c>
      <c r="E104" s="82">
        <f t="shared" si="15"/>
        <v>955369.8</v>
      </c>
      <c r="F104" s="82">
        <f t="shared" si="15"/>
        <v>104834.4</v>
      </c>
      <c r="G104" s="82">
        <f t="shared" si="15"/>
        <v>1060204.2000000002</v>
      </c>
      <c r="H104" s="83">
        <f t="shared" si="15"/>
        <v>29887.4</v>
      </c>
      <c r="I104" s="64">
        <f t="shared" si="15"/>
        <v>1090091.6000000003</v>
      </c>
    </row>
  </sheetData>
  <sheetProtection/>
  <mergeCells count="1">
    <mergeCell ref="A7:B7"/>
  </mergeCells>
  <printOptions/>
  <pageMargins left="0" right="0" top="0" bottom="0" header="0.31496062992125984" footer="0.31496062992125984"/>
  <pageSetup horizontalDpi="600" verticalDpi="600" orientation="portrait" paperSize="9" scale="76" r:id="rId1"/>
  <rowBreaks count="2" manualBreakCount="2">
    <brk id="48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2021-11-10T01:07:24Z</cp:lastPrinted>
  <dcterms:created xsi:type="dcterms:W3CDTF">2006-04-05T00:21:38Z</dcterms:created>
  <dcterms:modified xsi:type="dcterms:W3CDTF">2021-11-10T01:07:59Z</dcterms:modified>
  <cp:category/>
  <cp:version/>
  <cp:contentType/>
  <cp:contentStatus/>
</cp:coreProperties>
</file>