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 2025-2027\В МФ ЗК\в совет\"/>
    </mc:Choice>
  </mc:AlternateContent>
  <bookViews>
    <workbookView xWindow="0" yWindow="0" windowWidth="28800" windowHeight="12435"/>
  </bookViews>
  <sheets>
    <sheet name="Лист2" sheetId="2" r:id="rId1"/>
  </sheets>
  <definedNames>
    <definedName name="_xlnm._FilterDatabase" localSheetId="0" hidden="1">Лист2!$A$9:$F$308</definedName>
  </definedNames>
  <calcPr calcId="152511"/>
</workbook>
</file>

<file path=xl/calcChain.xml><?xml version="1.0" encoding="utf-8"?>
<calcChain xmlns="http://schemas.openxmlformats.org/spreadsheetml/2006/main">
  <c r="D260" i="2" l="1"/>
  <c r="D262" i="2"/>
  <c r="E300" i="2"/>
  <c r="E299" i="2" s="1"/>
  <c r="E254" i="2" s="1"/>
  <c r="E10" i="2"/>
  <c r="E308" i="2" s="1"/>
  <c r="D306" i="2"/>
  <c r="D305" i="2" s="1"/>
  <c r="D303" i="2"/>
  <c r="D302" i="2" s="1"/>
  <c r="D300" i="2"/>
  <c r="D299" i="2" s="1"/>
  <c r="D297" i="2"/>
  <c r="D296" i="2" s="1"/>
  <c r="D294" i="2"/>
  <c r="D292" i="2"/>
  <c r="D291" i="2" s="1"/>
  <c r="D289" i="2"/>
  <c r="D287" i="2"/>
  <c r="D284" i="2"/>
  <c r="D283" i="2" s="1"/>
  <c r="D281" i="2"/>
  <c r="D280" i="2" s="1"/>
  <c r="D278" i="2"/>
  <c r="D276" i="2"/>
  <c r="D273" i="2"/>
  <c r="D272" i="2" s="1"/>
  <c r="D270" i="2"/>
  <c r="D269" i="2" s="1"/>
  <c r="D267" i="2"/>
  <c r="D266" i="2" s="1"/>
  <c r="D264" i="2"/>
  <c r="D263" i="2" s="1"/>
  <c r="D261" i="2"/>
  <c r="D259" i="2"/>
  <c r="D258" i="2"/>
  <c r="D256" i="2"/>
  <c r="D255" i="2"/>
  <c r="D252" i="2"/>
  <c r="D251" i="2" s="1"/>
  <c r="D249" i="2"/>
  <c r="D248" i="2"/>
  <c r="D246" i="2"/>
  <c r="D245" i="2" s="1"/>
  <c r="D243" i="2"/>
  <c r="D242" i="2"/>
  <c r="D240" i="2"/>
  <c r="D239" i="2" s="1"/>
  <c r="D237" i="2"/>
  <c r="D236" i="2"/>
  <c r="D234" i="2"/>
  <c r="D232" i="2"/>
  <c r="D229" i="2"/>
  <c r="D228" i="2" s="1"/>
  <c r="D226" i="2"/>
  <c r="D225" i="2"/>
  <c r="D223" i="2"/>
  <c r="D222" i="2" s="1"/>
  <c r="D220" i="2"/>
  <c r="D219" i="2" s="1"/>
  <c r="D217" i="2"/>
  <c r="D216" i="2" s="1"/>
  <c r="D214" i="2"/>
  <c r="D213" i="2" s="1"/>
  <c r="D211" i="2"/>
  <c r="D210" i="2" s="1"/>
  <c r="D208" i="2"/>
  <c r="D207" i="2" s="1"/>
  <c r="D205" i="2"/>
  <c r="D204" i="2" s="1"/>
  <c r="D202" i="2"/>
  <c r="D201" i="2" s="1"/>
  <c r="D199" i="2"/>
  <c r="D198" i="2" s="1"/>
  <c r="D196" i="2"/>
  <c r="D195" i="2" s="1"/>
  <c r="D194" i="2"/>
  <c r="D193" i="2" s="1"/>
  <c r="D191" i="2"/>
  <c r="D189" i="2"/>
  <c r="D187" i="2"/>
  <c r="D184" i="2"/>
  <c r="D183" i="2" s="1"/>
  <c r="D181" i="2"/>
  <c r="D180" i="2" s="1"/>
  <c r="D177" i="2"/>
  <c r="D176" i="2"/>
  <c r="D175" i="2" s="1"/>
  <c r="D173" i="2"/>
  <c r="D171" i="2"/>
  <c r="D168" i="2"/>
  <c r="D167" i="2"/>
  <c r="D166" i="2"/>
  <c r="D164" i="2"/>
  <c r="D160" i="2"/>
  <c r="D159" i="2" s="1"/>
  <c r="D157" i="2"/>
  <c r="D156" i="2" s="1"/>
  <c r="D154" i="2"/>
  <c r="D152" i="2"/>
  <c r="D151" i="2"/>
  <c r="D150" i="2" s="1"/>
  <c r="D148" i="2"/>
  <c r="D147" i="2" s="1"/>
  <c r="D145" i="2"/>
  <c r="D144" i="2" s="1"/>
  <c r="D142" i="2"/>
  <c r="D141" i="2"/>
  <c r="D138" i="2"/>
  <c r="D136" i="2"/>
  <c r="D135" i="2" s="1"/>
  <c r="D133" i="2"/>
  <c r="D131" i="2"/>
  <c r="D126" i="2"/>
  <c r="D125" i="2" s="1"/>
  <c r="D124" i="2" s="1"/>
  <c r="D122" i="2"/>
  <c r="D121" i="2" s="1"/>
  <c r="D119" i="2"/>
  <c r="D118" i="2" s="1"/>
  <c r="D116" i="2"/>
  <c r="D115" i="2" s="1"/>
  <c r="D113" i="2"/>
  <c r="D112" i="2" s="1"/>
  <c r="D111" i="2"/>
  <c r="D110" i="2"/>
  <c r="D109" i="2" s="1"/>
  <c r="D106" i="2"/>
  <c r="D105" i="2" s="1"/>
  <c r="D103" i="2"/>
  <c r="D102" i="2" s="1"/>
  <c r="D100" i="2"/>
  <c r="D99" i="2"/>
  <c r="D95" i="2"/>
  <c r="D94" i="2"/>
  <c r="D92" i="2"/>
  <c r="D91" i="2" s="1"/>
  <c r="D89" i="2"/>
  <c r="D87" i="2"/>
  <c r="D83" i="2"/>
  <c r="D81" i="2"/>
  <c r="D80" i="2"/>
  <c r="D79" i="2"/>
  <c r="D76" i="2"/>
  <c r="D75" i="2" s="1"/>
  <c r="D73" i="2"/>
  <c r="D71" i="2"/>
  <c r="D68" i="2"/>
  <c r="D67" i="2"/>
  <c r="D66" i="2" s="1"/>
  <c r="D61" i="2"/>
  <c r="D60" i="2"/>
  <c r="D59" i="2" s="1"/>
  <c r="D58" i="2"/>
  <c r="D57" i="2" s="1"/>
  <c r="D56" i="2" s="1"/>
  <c r="D55" i="2" s="1"/>
  <c r="D53" i="2"/>
  <c r="D52" i="2" s="1"/>
  <c r="D50" i="2"/>
  <c r="D48" i="2" s="1"/>
  <c r="D46" i="2"/>
  <c r="D44" i="2"/>
  <c r="D43" i="2" s="1"/>
  <c r="D41" i="2"/>
  <c r="D40" i="2" s="1"/>
  <c r="D38" i="2"/>
  <c r="D37" i="2"/>
  <c r="D35" i="2"/>
  <c r="D34" i="2" s="1"/>
  <c r="D30" i="2"/>
  <c r="D28" i="2"/>
  <c r="D26" i="2"/>
  <c r="D23" i="2"/>
  <c r="D22" i="2" s="1"/>
  <c r="D20" i="2"/>
  <c r="D19" i="2"/>
  <c r="D18" i="2"/>
  <c r="D14" i="2"/>
  <c r="D13" i="2" s="1"/>
  <c r="D12" i="2" s="1"/>
  <c r="D86" i="2" l="1"/>
  <c r="D65" i="2"/>
  <c r="D231" i="2"/>
  <c r="D275" i="2"/>
  <c r="D254" i="2" s="1"/>
  <c r="D286" i="2"/>
  <c r="D17" i="2"/>
  <c r="D78" i="2"/>
  <c r="D170" i="2"/>
  <c r="D33" i="2"/>
  <c r="D49" i="2"/>
  <c r="D140" i="2"/>
  <c r="D98" i="2"/>
  <c r="D25" i="2"/>
  <c r="D16" i="2" s="1"/>
  <c r="D11" i="2" s="1"/>
  <c r="D179" i="2"/>
  <c r="D70" i="2"/>
  <c r="D64" i="2" s="1"/>
  <c r="D63" i="2" s="1"/>
  <c r="D163" i="2"/>
  <c r="D186" i="2"/>
  <c r="D32" i="2"/>
  <c r="D108" i="2"/>
  <c r="D162" i="2" l="1"/>
  <c r="D97" i="2" s="1"/>
  <c r="D10" i="2"/>
  <c r="D308" i="2" l="1"/>
  <c r="F303" i="2"/>
  <c r="F306" i="2"/>
  <c r="F305" i="2" s="1"/>
  <c r="F287" i="2"/>
  <c r="F292" i="2" l="1"/>
  <c r="F300" i="2" l="1"/>
  <c r="F299" i="2" s="1"/>
  <c r="F302" i="2"/>
  <c r="F252" i="2" l="1"/>
  <c r="F251" i="2" s="1"/>
  <c r="F145" i="2"/>
  <c r="F138" i="2"/>
  <c r="F122" i="2"/>
  <c r="F121" i="2" s="1"/>
  <c r="F106" i="2"/>
  <c r="F105" i="2" s="1"/>
  <c r="F89" i="2"/>
  <c r="F87" i="2"/>
  <c r="F86" i="2" l="1"/>
  <c r="F264" i="2"/>
  <c r="F173" i="2"/>
  <c r="F26" i="2"/>
  <c r="F119" i="2" l="1"/>
  <c r="F118" i="2" s="1"/>
  <c r="F249" i="2"/>
  <c r="F248" i="2" s="1"/>
  <c r="F255" i="2"/>
  <c r="F184" i="2" l="1"/>
  <c r="F183" i="2" s="1"/>
  <c r="F168" i="2"/>
  <c r="F217" i="2"/>
  <c r="F216" i="2" s="1"/>
  <c r="F234" i="2"/>
  <c r="F136" i="2"/>
  <c r="F135" i="2" s="1"/>
  <c r="F191" i="2"/>
  <c r="F189" i="2"/>
  <c r="F187" i="2"/>
  <c r="F171" i="2"/>
  <c r="F170" i="2" s="1"/>
  <c r="F166" i="2"/>
  <c r="F164" i="2"/>
  <c r="F100" i="2"/>
  <c r="F99" i="2" s="1"/>
  <c r="F116" i="2"/>
  <c r="F115" i="2" s="1"/>
  <c r="F113" i="2"/>
  <c r="F112" i="2" s="1"/>
  <c r="F110" i="2"/>
  <c r="F109" i="2" s="1"/>
  <c r="F103" i="2"/>
  <c r="F102" i="2" s="1"/>
  <c r="F141" i="2"/>
  <c r="F160" i="2"/>
  <c r="F159" i="2" s="1"/>
  <c r="F157" i="2"/>
  <c r="F156" i="2" s="1"/>
  <c r="F152" i="2"/>
  <c r="F150" i="2"/>
  <c r="F148" i="2"/>
  <c r="F144" i="2"/>
  <c r="F142" i="2"/>
  <c r="F133" i="2"/>
  <c r="F131" i="2"/>
  <c r="F126" i="2"/>
  <c r="F125" i="2" s="1"/>
  <c r="F297" i="2"/>
  <c r="F296" i="2" s="1"/>
  <c r="F276" i="2"/>
  <c r="F246" i="2"/>
  <c r="F245" i="2" s="1"/>
  <c r="F243" i="2"/>
  <c r="F242" i="2" s="1"/>
  <c r="F240" i="2"/>
  <c r="F239" i="2" s="1"/>
  <c r="F229" i="2"/>
  <c r="F228" i="2" s="1"/>
  <c r="F220" i="2"/>
  <c r="F219" i="2" s="1"/>
  <c r="F208" i="2"/>
  <c r="F207" i="2" s="1"/>
  <c r="F108" i="2" l="1"/>
  <c r="F98" i="2"/>
  <c r="F124" i="2"/>
  <c r="F186" i="2"/>
  <c r="F163" i="2"/>
  <c r="F162" i="2" s="1"/>
  <c r="F147" i="2"/>
  <c r="F140" i="2" s="1"/>
  <c r="F57" i="2"/>
  <c r="F53" i="2"/>
  <c r="F52" i="2" s="1"/>
  <c r="F97" i="2" l="1"/>
  <c r="F258" i="2"/>
  <c r="F259" i="2"/>
  <c r="F237" i="2" l="1"/>
  <c r="F236" i="2" s="1"/>
  <c r="F232" i="2"/>
  <c r="F231" i="2" s="1"/>
  <c r="F223" i="2"/>
  <c r="F222" i="2" s="1"/>
  <c r="F226" i="2"/>
  <c r="F225" i="2" s="1"/>
  <c r="F73" i="2"/>
  <c r="F214" i="2" l="1"/>
  <c r="F213" i="2" s="1"/>
  <c r="F289" i="2"/>
  <c r="F286" i="2" s="1"/>
  <c r="F154" i="2"/>
  <c r="F294" i="2"/>
  <c r="F291" i="2" s="1"/>
  <c r="F56" i="2" l="1"/>
  <c r="F55" i="2" s="1"/>
  <c r="F46" i="2"/>
  <c r="F41" i="2"/>
  <c r="F40" i="2" s="1"/>
  <c r="F35" i="2"/>
  <c r="F34" i="2" s="1"/>
  <c r="F38" i="2"/>
  <c r="F37" i="2" s="1"/>
  <c r="F20" i="2"/>
  <c r="F18" i="2"/>
  <c r="F14" i="2"/>
  <c r="F13" i="2" s="1"/>
  <c r="F12" i="2" s="1"/>
  <c r="F44" i="2"/>
  <c r="F284" i="2"/>
  <c r="F283" i="2" s="1"/>
  <c r="F281" i="2"/>
  <c r="F280" i="2" s="1"/>
  <c r="F278" i="2"/>
  <c r="F275" i="2" s="1"/>
  <c r="F273" i="2"/>
  <c r="F272" i="2" s="1"/>
  <c r="F270" i="2"/>
  <c r="F269" i="2" s="1"/>
  <c r="F267" i="2"/>
  <c r="F266" i="2" s="1"/>
  <c r="F263" i="2"/>
  <c r="F261" i="2"/>
  <c r="F256" i="2"/>
  <c r="F211" i="2"/>
  <c r="F210" i="2" s="1"/>
  <c r="F205" i="2"/>
  <c r="F204" i="2" s="1"/>
  <c r="F202" i="2"/>
  <c r="F201" i="2" s="1"/>
  <c r="F199" i="2"/>
  <c r="F196" i="2"/>
  <c r="F195" i="2" s="1"/>
  <c r="F181" i="2"/>
  <c r="F180" i="2" s="1"/>
  <c r="F179" i="2" s="1"/>
  <c r="F177" i="2"/>
  <c r="F176" i="2" s="1"/>
  <c r="F175" i="2" s="1"/>
  <c r="F95" i="2"/>
  <c r="F94" i="2" s="1"/>
  <c r="F92" i="2"/>
  <c r="F91" i="2" s="1"/>
  <c r="F83" i="2"/>
  <c r="F81" i="2"/>
  <c r="F79" i="2"/>
  <c r="F76" i="2"/>
  <c r="F75" i="2" s="1"/>
  <c r="F71" i="2"/>
  <c r="F70" i="2" s="1"/>
  <c r="F68" i="2"/>
  <c r="F66" i="2"/>
  <c r="F61" i="2"/>
  <c r="F60" i="2"/>
  <c r="F59" i="2" s="1"/>
  <c r="F50" i="2"/>
  <c r="F48" i="2" s="1"/>
  <c r="F30" i="2"/>
  <c r="F28" i="2"/>
  <c r="F23" i="2"/>
  <c r="F22" i="2" s="1"/>
  <c r="F254" i="2" l="1"/>
  <c r="F33" i="2"/>
  <c r="F17" i="2"/>
  <c r="F43" i="2"/>
  <c r="F194" i="2"/>
  <c r="F193" i="2" s="1"/>
  <c r="F198" i="2"/>
  <c r="F65" i="2"/>
  <c r="F78" i="2"/>
  <c r="F49" i="2"/>
  <c r="F25" i="2"/>
  <c r="F16" i="2" l="1"/>
  <c r="F11" i="2" s="1"/>
  <c r="F32" i="2"/>
  <c r="F64" i="2"/>
  <c r="F63" i="2" s="1"/>
  <c r="F10" i="2" l="1"/>
  <c r="F308" i="2" s="1"/>
</calcChain>
</file>

<file path=xl/sharedStrings.xml><?xml version="1.0" encoding="utf-8"?>
<sst xmlns="http://schemas.openxmlformats.org/spreadsheetml/2006/main" count="806" uniqueCount="277">
  <si>
    <t>Наименование показателя</t>
  </si>
  <si>
    <t>Сумма              (тыс. рублей)</t>
  </si>
  <si>
    <t>ЦСР</t>
  </si>
  <si>
    <t>ВР</t>
  </si>
  <si>
    <t>01</t>
  </si>
  <si>
    <t>02</t>
  </si>
  <si>
    <t>Непрограммная деятельность</t>
  </si>
  <si>
    <t>88</t>
  </si>
  <si>
    <t>Глава муниципального образования</t>
  </si>
  <si>
    <t>88 0 00 20300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</si>
  <si>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</si>
  <si>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</si>
  <si>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Расходы на выплаты персоналу государственных (муниципальных) органов</t>
  </si>
  <si>
    <t>03</t>
  </si>
  <si>
    <t>Центральный аппарат</t>
  </si>
  <si>
    <t>88 0 00 20400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</si>
  <si>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</si>
  <si>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</si>
  <si>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</si>
  <si>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</si>
  <si>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</si>
  <si>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04</t>
  </si>
  <si>
    <t>05</t>
  </si>
  <si>
    <t>05 0 01 20400</t>
  </si>
  <si>
    <t xml:space="preserve">Осуществление государственных полномочий   в сфере труда </t>
  </si>
  <si>
    <t>05 0 01 79206</t>
  </si>
  <si>
    <t xml:space="preserve">Осуществление  государственного полномочия  по созданию  административных комиссий  </t>
  </si>
  <si>
    <t>05 0 01 79207</t>
  </si>
  <si>
    <t>Подпрограмма «Организация и обеспечение осуществления бюджетного процесса, управление муниципальным долгом в муниципальном районе»</t>
  </si>
  <si>
    <t>01 1</t>
  </si>
  <si>
    <t xml:space="preserve">01 1 02 </t>
  </si>
  <si>
    <t>01 1 02 20400</t>
  </si>
  <si>
    <t>Руководитель контрольного органа  муниципального образования и его заместители</t>
  </si>
  <si>
    <t>88 0 00 22400</t>
  </si>
  <si>
    <t>Аудиторы контрольного органа  муниципального образования</t>
  </si>
  <si>
    <t>88 0 00 22500</t>
  </si>
  <si>
    <t>01 1 02 09399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</si>
  <si>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</si>
  <si>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</si>
  <si>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</si>
  <si>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</si>
  <si>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</si>
  <si>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</si>
  <si>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Оценка недвижимости, признание прав и регулирование отношений по муниципальной собственности</t>
  </si>
  <si>
    <t xml:space="preserve">04 0 01 </t>
  </si>
  <si>
    <t>04 0 01 06090</t>
  </si>
  <si>
    <t xml:space="preserve">05 0 01 09399  </t>
  </si>
  <si>
    <t>05 0 01 09399</t>
  </si>
  <si>
    <t>Исполнение судебных актов</t>
  </si>
  <si>
    <t>830</t>
  </si>
  <si>
    <t>Межбюджетные трансферты</t>
  </si>
  <si>
    <t>500</t>
  </si>
  <si>
    <t>Субвенции</t>
  </si>
  <si>
    <t>530</t>
  </si>
  <si>
    <t>09</t>
  </si>
  <si>
    <t>Мероприятия по предупреждению и ликвидации последствий чрезвычайных ситуаций и стихийных бедствий</t>
  </si>
  <si>
    <t>05 0 01 21801</t>
  </si>
  <si>
    <t>Резервные средства</t>
  </si>
  <si>
    <t>870</t>
  </si>
  <si>
    <t>Реализация других функций, связанных с обеспечением национальной безопасности и правоохранительной деятельности</t>
  </si>
  <si>
    <t>05 0 01 24799</t>
  </si>
  <si>
    <t>Муниципальная программа «Поддержка и развитие агропромышленного комплекса муниципального района "Нерчинский район" на 2013-2020 годы»</t>
  </si>
  <si>
    <t>Основное мероприятие "Проведение условий трудового соперничества в АПК Нерчинского района"</t>
  </si>
  <si>
    <t xml:space="preserve">02 0 01 </t>
  </si>
  <si>
    <t>02 0 01 07900</t>
  </si>
  <si>
    <t>Организация проведения мероприятий по содержанию безнадзорных животных</t>
  </si>
  <si>
    <t>Администрирование гос.полномочий на организацию и проведения мероприятий по содержанию безнадзорных животных</t>
  </si>
  <si>
    <t>88 0 00 79263</t>
  </si>
  <si>
    <t>15</t>
  </si>
  <si>
    <t>Мероприятие "Ремонт улично-дорожной сети в населенных пунктах, содержание улично-дорожной сети в населенных пунктах"</t>
  </si>
  <si>
    <t>12</t>
  </si>
  <si>
    <t>Администрирование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</si>
  <si>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88 0 00 79502</t>
  </si>
  <si>
    <t>Иные межбюджетные трансферты</t>
  </si>
  <si>
    <t>08</t>
  </si>
  <si>
    <t>подпрограмма "Повышение качества и доступности дошкольного образования"</t>
  </si>
  <si>
    <t>Предоставление субсидий бюджетным, автономным учреждениям и иным некоммерческим организациям</t>
  </si>
  <si>
    <t>08 1 01 42099</t>
  </si>
  <si>
    <t>600</t>
  </si>
  <si>
    <t>Субсидии бюджетным учреждениям</t>
  </si>
  <si>
    <t>610</t>
  </si>
  <si>
    <t>Обеспечение государственных гарантий прав граждан на получение общедоступного и бесплатного дошкольного, общего образования в образовательных учреждениях</t>
  </si>
  <si>
    <t>08 1 01 71201</t>
  </si>
  <si>
    <t>подпрограмма "Повышение качества и доступности общего образования"</t>
  </si>
  <si>
    <t>08 2 01 42199</t>
  </si>
  <si>
    <t xml:space="preserve">Обеспечение бесплатным питанием детей из малоимущих семей, обучающихся в муниципальных общеобразовательных учреждениях </t>
  </si>
  <si>
    <t>08 2 01 71218</t>
  </si>
  <si>
    <t>Субсидии бюджетным учреждениям на иные цели</t>
  </si>
  <si>
    <t>08 3 01 42399</t>
  </si>
  <si>
    <t>11</t>
  </si>
  <si>
    <t>11 0 01 42399</t>
  </si>
  <si>
    <t>Учреждения по внешкольной работе с детьми</t>
  </si>
  <si>
    <t>14</t>
  </si>
  <si>
    <t>14 0 01 07900</t>
  </si>
  <si>
    <t>01 2 03</t>
  </si>
  <si>
    <t>01 2 03 00520</t>
  </si>
  <si>
    <t>540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</si>
  <si>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</si>
  <si>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Администрирование государственного полномочия по организации и осуществлению деятельности по опеке и попечительству над несовершеннолетними</t>
  </si>
  <si>
    <t>07 0 01 45299</t>
  </si>
  <si>
    <t xml:space="preserve">Дворцы и дома культуры, другие учреждения культуры </t>
  </si>
  <si>
    <t>11 0 01 44099</t>
  </si>
  <si>
    <t>Библиотеки</t>
  </si>
  <si>
    <t>11 0 01 44299</t>
  </si>
  <si>
    <t>10</t>
  </si>
  <si>
    <t>10 0 01 07900</t>
  </si>
  <si>
    <t>Доплаты к пенсиям, дополнительное пенсионное обеспечение</t>
  </si>
  <si>
    <t xml:space="preserve">88 0 00 49101 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</si>
  <si>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</si>
  <si>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</si>
  <si>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300</t>
  </si>
  <si>
    <t>320</t>
  </si>
  <si>
    <t>Организация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</si>
  <si>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88 0 00 74505</t>
  </si>
  <si>
    <t>810</t>
  </si>
  <si>
    <t>Реализация государственного полномочия по организации и осуществлению деятельности по опеке и попечительству над несовершеннолетними</t>
  </si>
  <si>
    <t>Предоставление компенсации затрат родителей (законных представителей) детей-инвалидов на обучение по основным общеобразовательным программам на дому</t>
  </si>
  <si>
    <t>Предоставление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</si>
  <si>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Муниципальная программа «Социальная поддержка инвалидов" муниципального района «Нерчинский район» на 2016-2018гг.</t>
  </si>
  <si>
    <t>12 0 01 07900</t>
  </si>
  <si>
    <t xml:space="preserve">01 1 01 </t>
  </si>
  <si>
    <t>Обеспечение исполнения долговых обязательств муниципального района</t>
  </si>
  <si>
    <t>01 1 01 06065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</si>
  <si>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</si>
  <si>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</si>
  <si>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</si>
  <si>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</si>
  <si>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Выравнивание бюджетной обеспеченности поселений</t>
  </si>
  <si>
    <t>01 2 01</t>
  </si>
  <si>
    <t xml:space="preserve">Выравнивание бюджетной обеспеченности поселений из регионального фонда финансовой поддержки </t>
  </si>
  <si>
    <t>01 2 01 78060</t>
  </si>
  <si>
    <t xml:space="preserve"> Дотации</t>
  </si>
  <si>
    <t>510</t>
  </si>
  <si>
    <t>Выравнивание бюджетной обеспеченности поселений из районного фонда финансовой поддержки</t>
  </si>
  <si>
    <t>01 2 01 00130</t>
  </si>
  <si>
    <t xml:space="preserve"> Дотации </t>
  </si>
  <si>
    <t xml:space="preserve">Предоставление прочих видов межбюджетных трансфертов бюджетам поселений </t>
  </si>
  <si>
    <t>Итого расходов</t>
  </si>
  <si>
    <t>Учреждения по обеспечению хозяйственного обслуживания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</si>
  <si>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</si>
  <si>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Мероприятие "Обеспечение исполнения долговых обязательств муниципального района"</t>
  </si>
  <si>
    <t>Мероприятие "Организация планирования и исполнения бюджета муниципального района"</t>
  </si>
  <si>
    <t>Подпрограмма «Финансовая поддержка муниципальных образований, входящих в состав территории муниципального района «Нерчинский район»</t>
  </si>
  <si>
    <t xml:space="preserve">01 2 </t>
  </si>
  <si>
    <t>Мероприятие "Предоставление прочих видов межбюджетных трансфертов бюджетам поселений"</t>
  </si>
  <si>
    <t>01 2 03 00521</t>
  </si>
  <si>
    <t>05 0 01</t>
  </si>
  <si>
    <t xml:space="preserve">Основное мероприятие </t>
  </si>
  <si>
    <t>Основное мероприятие</t>
  </si>
  <si>
    <t xml:space="preserve">09 0 01 </t>
  </si>
  <si>
    <t>11 0 01</t>
  </si>
  <si>
    <t>88 0 00 51200</t>
  </si>
  <si>
    <t>08 3 02</t>
  </si>
  <si>
    <t>Мероприятие подпрограммы на организацию отдыха и оздоровления детей</t>
  </si>
  <si>
    <t>17</t>
  </si>
  <si>
    <t>18</t>
  </si>
  <si>
    <t>18 0 01 07900</t>
  </si>
  <si>
    <t>Муниципальная программа «Обеспечение деятельности учреждений культуры и дополнительного образования в сфере культуры муниципального района «Нерчинский район» Забайкальского края"</t>
  </si>
  <si>
    <t>Муниципальная программа "Территориальное планирование и обеспечение градостроительной деятельности на территории Нерчинского района"</t>
  </si>
  <si>
    <t>20</t>
  </si>
  <si>
    <t>20 0 01 S4420</t>
  </si>
  <si>
    <t>Предоставление субсидий бюджетным учреждениям</t>
  </si>
  <si>
    <t>Приобретение (строительство) жилых помещений в целях исполнения вступивших в законную силу судебных постановлений о предоставлении жилых помещений по договорам социального найма детям-сиротам и детям, оставшимся без попечения родителей, лицам из числа детей-сирот и детей, оставшихся без попечения родителей</t>
  </si>
  <si>
    <t>88 0 01 74580</t>
  </si>
  <si>
    <t>19</t>
  </si>
  <si>
    <t>19 0 01 07900</t>
  </si>
  <si>
    <t>21</t>
  </si>
  <si>
    <t>21 0 01 07900</t>
  </si>
  <si>
    <t>22</t>
  </si>
  <si>
    <t>Субсидии автономным учреждениям</t>
  </si>
  <si>
    <t>22 0 01 07900</t>
  </si>
  <si>
    <t>620</t>
  </si>
  <si>
    <t>Подпрограмма "Создание и развитие инфраструктуры на сельских территориях"</t>
  </si>
  <si>
    <t xml:space="preserve">03 2 01 </t>
  </si>
  <si>
    <t xml:space="preserve">03 2 01 07900 </t>
  </si>
  <si>
    <t>03 2 01 07900</t>
  </si>
  <si>
    <t>08 3 02 01432</t>
  </si>
  <si>
    <t>09 0 01 01432</t>
  </si>
  <si>
    <t>20 0 01 07900</t>
  </si>
  <si>
    <t>26</t>
  </si>
  <si>
    <t>26 0 01 07900</t>
  </si>
  <si>
    <t>27</t>
  </si>
  <si>
    <t>27 0 01 07900</t>
  </si>
  <si>
    <t>28 0 01 07900</t>
  </si>
  <si>
    <t>Профилактика правонарушений в муниципальном районе "Нерчинский район" на 2019-2022 годы</t>
  </si>
  <si>
    <t>28</t>
  </si>
  <si>
    <t>Муниципальная программа "Развитие системы образования муниципального района "Нерчинский район" на 2021-2025 годы"</t>
  </si>
  <si>
    <t>подпрограмма "Повышение качества и доступности дополнительного образования и воспитания детей"</t>
  </si>
  <si>
    <t>Обеспечение функционирования модели персонифицированного финансирования дополнительного образования</t>
  </si>
  <si>
    <t>Предоставление грантов в форме субсидии бюджетным учреждениям</t>
  </si>
  <si>
    <t>Предоставление грантов в форме субсидии некомерческим организациям не подлежащие казначейскому сопровождению</t>
  </si>
  <si>
    <t>Предоствление грантов в форме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</si>
  <si>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08 3 01</t>
  </si>
  <si>
    <t>08 3 01 42397</t>
  </si>
  <si>
    <t>08 3 01 42398</t>
  </si>
  <si>
    <t>630</t>
  </si>
  <si>
    <t>подпрограмма "Совершенствование управления системой образования на территории муниципального района "Неринский район"</t>
  </si>
  <si>
    <t>08 4 01 79211</t>
  </si>
  <si>
    <t>08 4 01 20400</t>
  </si>
  <si>
    <t>08 4 01 45299</t>
  </si>
  <si>
    <t>08 4 01 72400</t>
  </si>
  <si>
    <t>310</t>
  </si>
  <si>
    <t>08 4 01 71228</t>
  </si>
  <si>
    <t>подпрограмма "Организация деятельности муниципального казенного учреждения "Централизованная бухгалтерич учреждений образования муниципального района "Нерчинский район" Забайкальского края на 2021-2025 годы"</t>
  </si>
  <si>
    <t>08 5 01 45299</t>
  </si>
  <si>
    <t>08 5 01 71230</t>
  </si>
  <si>
    <t>Муниципальная программа "Доступная среда муниципального района "Нерчинский район" на 2019-2021 годы</t>
  </si>
  <si>
    <t>Cубсидия на мероприятия по реализации государственной программы Забайкальского края "Доступная среда"</t>
  </si>
  <si>
    <t>21 0 01 S2270</t>
  </si>
  <si>
    <t>Муниципальная программа «Развитие культуры в муниципальном районе "Нерчинский район на 2021-2025 годы»</t>
  </si>
  <si>
    <t>Поддержка и развитие агропромышленного комплеса муниципального района  "Нерчинский район" на 2013-2025 годы</t>
  </si>
  <si>
    <t>Муниципальная программа "Развитие субъекто малого и среднего предпринимательства в Нерчинском районе на 2017-2025 годы"</t>
  </si>
  <si>
    <t>Муниципальная программа "Комплексное развитие коммунальной инфраструктуры муниципального района "Нерчинский район" на 2019-2025 годы</t>
  </si>
  <si>
    <t>17 0 01 S4905</t>
  </si>
  <si>
    <t>08 1 01</t>
  </si>
  <si>
    <t>08 2 01</t>
  </si>
  <si>
    <t>Предоставление грантов в форме субсидии автономным учреждениям</t>
  </si>
  <si>
    <t>08 4 01</t>
  </si>
  <si>
    <t>08 5 01</t>
  </si>
  <si>
    <t>Учебно-методические кабинеты, централизованные бухгалтерии, группы хоз.обслуживания, учебные фильматеки, межшкольные учебно-производственные комбинаты, логопедические пункты</t>
  </si>
  <si>
    <t>Подпрограмма "Развитие культуры на территории МР "Нерчинский район" на 2021-2025 годы"</t>
  </si>
  <si>
    <t>10 0 01</t>
  </si>
  <si>
    <t>Подпрограмма "Развитие туризма на территории муниципального района "Нерчинский район" на 2021-2025гг."</t>
  </si>
  <si>
    <t>10 1 01</t>
  </si>
  <si>
    <t>10 1 01 07900</t>
  </si>
  <si>
    <t>Подрограмма "Обеспечение деятельности учреждений культуры и дополнительного образования в сфере культуры МР "Нерчинский район" на 2021-2025 гг.</t>
  </si>
  <si>
    <t>10 2 01</t>
  </si>
  <si>
    <t>10 2 01 42399</t>
  </si>
  <si>
    <t>10 2 01 44099</t>
  </si>
  <si>
    <t>10 2 01 44299</t>
  </si>
  <si>
    <t>Субвенция на осуществление государственных полномочий по составлению списков кандидатов в присяжные заседатели федеральных судов общей юрисдикции в РФ</t>
  </si>
  <si>
    <t xml:space="preserve">Судебная система </t>
  </si>
  <si>
    <t>Муниципальная программа Укрепление общественного здоровья населения в муниципальном районе "Нерчинский район" на 2022-2025 годы</t>
  </si>
  <si>
    <t>30</t>
  </si>
  <si>
    <t>30 0 01 07900</t>
  </si>
  <si>
    <t>Предоставление прочих видов межбюджетных трансфертов бюджетам поселений</t>
  </si>
  <si>
    <t>88 0 00 77265</t>
  </si>
  <si>
    <t>88 0 00 79265</t>
  </si>
  <si>
    <t>Профилактика терроризма и экстремизма на территории муниципального района "Нерчинский район" на 2020-2025 годы</t>
  </si>
  <si>
    <t>01 1 02 79202</t>
  </si>
  <si>
    <t xml:space="preserve">05 0 02 09399  </t>
  </si>
  <si>
    <t>08 2 01 71031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</si>
  <si>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</t>
  </si>
  <si>
    <t>08 1 01 71231</t>
  </si>
  <si>
    <t>Дополнительная мера социальной поддержки отдельной категории граждан Российской Федерации в виде обеспечения льготным питанием их детей, обучающихся в 5-11 классах в муниципальных общеобразовательных организациях Забайкальского края</t>
  </si>
  <si>
    <t>08 2 0171219</t>
  </si>
  <si>
    <t>08 3 02 71432</t>
  </si>
  <si>
    <t>Муниципальная программа "Обеспечение пожарной безопасности на территории муниципального района "Нерчинский район" на 2023-2027 годы"</t>
  </si>
  <si>
    <t>31</t>
  </si>
  <si>
    <t>31 0 01 07900</t>
  </si>
  <si>
    <t>88 0 00 79202</t>
  </si>
  <si>
    <t>Комплексное развитие сельских территорий муниципального района "Нерчинский район" на 2020-2025 годы</t>
  </si>
  <si>
    <t>Муниципальная программа «Управление и распоряжение муниципальной собственностью муниципального района «Нерчинский район» на период 2024-2026 годы»</t>
  </si>
  <si>
    <t>Муниципальная программа «Совершенствование муниципального управления муниципального района "Нерчинский район" на 2026-2026 годы»</t>
  </si>
  <si>
    <t>Обеспечение выплаты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</si>
  <si>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Муниципальная программа Реализация молодёжной политики и развитие физической культуры и спорта» в муниципальном районе «Нерчинский район» на 2024-2027 годы
</t>
  </si>
  <si>
    <t>Муниципальная программа «Повышение безопасности дорожного движения на 2024 – 2027 годы»</t>
  </si>
  <si>
    <t>Муниципальная программа "Профилактика, предупреждение правонарушений и употребления наркотических средств" в муниципальном районе "Нерчинский район" на 2024-2027 годы</t>
  </si>
  <si>
    <t xml:space="preserve">Подпрограмма  «Развитие и содержание  кадрового потенциала администрации  муниципального района «Нерчинский район» </t>
  </si>
  <si>
    <t>Подпрограмма «Обеспечение эффективного и бесперебойного функционирования  администрации муниципального района «Нерчинский район»</t>
  </si>
  <si>
    <t>88 0 01 31533</t>
  </si>
  <si>
    <t>15 0 01 09700</t>
  </si>
  <si>
    <t>Единая субвенция местным бюджетам</t>
  </si>
  <si>
    <t>Распределение  бюджетных ассигнований по целевым статьям (муниципальным программам района и непрограммным направлениям деятельности), группам и подгруппам видов расходов классификации расходов бюджета на 2025 год</t>
  </si>
  <si>
    <t>Субсидия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</si>
  <si>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88 0 01 S4317</t>
  </si>
  <si>
    <t>08 2 01 71202</t>
  </si>
  <si>
    <t>Муниципальная программа "Социальная поддержка граждан старшего поколения и инвалидов»  в муниципальном районе "Нерчинский район" на 2025-2027гг</t>
  </si>
  <si>
    <t>Муниципальная программа "Профилактика безнадзорности и правонарушений среди несовершеннолетних в муниципальном районе "Нерчинский район"на 2025-2027 г.г.</t>
  </si>
  <si>
    <t>"Комплексная поддержка и развитие муниципального автономного учреждения "Редакция газеты "Нерчинская звезда" на 2025-2027 годы</t>
  </si>
  <si>
    <t>Муниципальная программа «Управление муниципальными финансами муниципального района «Нерчинский район» на 2023-2025 годы</t>
  </si>
  <si>
    <t>Муниципальная программа "Развитие инфраструктуры детского образовательно-оздоровительного лагеря "Солнечный" муниципального района "Нерчинский район" на 2025-2030 гг."</t>
  </si>
  <si>
    <t>88 0 00 17264</t>
  </si>
  <si>
    <t>Реализация мероприятий по ликвидации мест несанкционированного размещения отходов</t>
  </si>
  <si>
    <t xml:space="preserve">в том числе за счет средств федерального бюджета </t>
  </si>
  <si>
    <t>в том числе за счет средств Краевого бюджета</t>
  </si>
  <si>
    <t xml:space="preserve">                                                                        ПРИЛОЖЕНИЕ № 13                                                                                                       к решению Совета муниципального района                                       «Нерчинский район»
от     декабря 2024 г. № ____                                                                                  «О бюджете муниципального района "Нерчинский район"                         на 2025 год и плановый период 2026 и 2027 годов»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</si>
</sst>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(* #,##0.00_);_(* \(#,##0.00\);_(* &quot;-&quot;??_);_(@_)"/>
    <numFmt numFmtId="166" formatCode="#,##0.0"/>
  </numFmts>
  <fonts count="17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 Cyr"/>
      <family val="1"/>
      <charset val="204"/>
    </font>
    <font>
      <b/>
      <sz val="10"/>
      <color theme="1"/>
      <name val="Times New Roman Cyr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3" fillId="0" borderId="0" applyFont="0" applyFill="0" applyBorder="0" applyAlignment="0" applyProtection="0"/>
    <xf numFmtId="0" fontId="1" fillId="0" borderId="0"/>
    <xf numFmtId="0" fontId="3" fillId="0" borderId="0" applyFont="0" applyFill="0" applyBorder="0" applyAlignment="0" applyProtection="0"/>
  </cellStyleXfs>
  <cellXfs count="128">
    <xf numFmtId="0" fontId="0" fillId="0" borderId="0" xfId="0"/>
    <xf numFmtId="0" fontId="2" fillId="0" borderId="0" xfId="2" applyFont="1" applyFill="1" applyBorder="1" applyAlignment="1">
      <alignment horizontal="justify" wrapText="1"/>
    </xf>
    <xf numFmtId="0" fontId="5" fillId="0" borderId="0" xfId="0" applyFont="1" applyFill="1" applyBorder="1" applyAlignment="1">
      <alignment horizontal="center" wrapText="1"/>
    </xf>
    <xf numFmtId="0" fontId="7" fillId="0" borderId="1" xfId="2" applyFont="1" applyFill="1" applyBorder="1" applyAlignment="1">
      <alignment horizontal="justify" wrapText="1"/>
    </xf>
    <xf numFmtId="0" fontId="2" fillId="0" borderId="1" xfId="2" applyFont="1" applyFill="1" applyBorder="1" applyAlignment="1">
      <alignment horizontal="justify" wrapText="1"/>
    </xf>
    <xf numFmtId="0" fontId="2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wrapText="1"/>
    </xf>
    <xf numFmtId="0" fontId="8" fillId="0" borderId="1" xfId="0" applyFont="1" applyBorder="1"/>
    <xf numFmtId="0" fontId="7" fillId="0" borderId="1" xfId="1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wrapText="1"/>
    </xf>
    <xf numFmtId="0" fontId="2" fillId="0" borderId="1" xfId="0" applyFont="1" applyBorder="1" applyAlignment="1"/>
    <xf numFmtId="0" fontId="7" fillId="0" borderId="1" xfId="0" applyFont="1" applyBorder="1" applyAlignment="1">
      <alignment wrapText="1"/>
    </xf>
    <xf numFmtId="0" fontId="7" fillId="0" borderId="1" xfId="2" applyFont="1" applyFill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2" fillId="0" borderId="2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7" fillId="0" borderId="1" xfId="2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2" applyFont="1" applyFill="1" applyBorder="1" applyAlignment="1">
      <alignment vertical="distributed" wrapText="1"/>
    </xf>
    <xf numFmtId="0" fontId="8" fillId="0" borderId="1" xfId="0" applyFont="1" applyBorder="1" applyAlignment="1">
      <alignment vertical="distributed" wrapText="1"/>
    </xf>
    <xf numFmtId="0" fontId="8" fillId="0" borderId="2" xfId="0" applyFont="1" applyBorder="1" applyAlignment="1">
      <alignment vertical="distributed" wrapText="1"/>
    </xf>
    <xf numFmtId="0" fontId="2" fillId="0" borderId="1" xfId="1" applyNumberFormat="1" applyFont="1" applyFill="1" applyBorder="1" applyAlignment="1">
      <alignment vertical="distributed" wrapText="1"/>
    </xf>
    <xf numFmtId="0" fontId="2" fillId="0" borderId="1" xfId="0" applyFont="1" applyBorder="1" applyAlignment="1">
      <alignment vertical="distributed" wrapText="1"/>
    </xf>
    <xf numFmtId="0" fontId="8" fillId="0" borderId="0" xfId="0" applyFont="1" applyAlignment="1">
      <alignment vertical="distributed" wrapText="1"/>
    </xf>
    <xf numFmtId="0" fontId="8" fillId="0" borderId="1" xfId="0" applyFont="1" applyBorder="1" applyAlignment="1">
      <alignment vertical="distributed"/>
    </xf>
    <xf numFmtId="0" fontId="2" fillId="0" borderId="1" xfId="0" applyFont="1" applyFill="1" applyBorder="1" applyAlignment="1">
      <alignment vertical="distributed" wrapText="1"/>
    </xf>
    <xf numFmtId="0" fontId="10" fillId="0" borderId="0" xfId="0" applyFont="1"/>
    <xf numFmtId="0" fontId="11" fillId="0" borderId="0" xfId="0" applyFont="1"/>
    <xf numFmtId="164" fontId="11" fillId="0" borderId="0" xfId="0" applyNumberFormat="1" applyFont="1"/>
    <xf numFmtId="164" fontId="0" fillId="0" borderId="0" xfId="0" applyNumberFormat="1"/>
    <xf numFmtId="49" fontId="2" fillId="2" borderId="1" xfId="2" applyNumberFormat="1" applyFont="1" applyFill="1" applyBorder="1" applyAlignment="1">
      <alignment horizontal="left" wrapText="1"/>
    </xf>
    <xf numFmtId="49" fontId="2" fillId="2" borderId="1" xfId="2" applyNumberFormat="1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left" wrapText="1"/>
    </xf>
    <xf numFmtId="0" fontId="5" fillId="2" borderId="0" xfId="0" applyFont="1" applyFill="1" applyBorder="1" applyAlignment="1">
      <alignment horizontal="center" wrapText="1"/>
    </xf>
    <xf numFmtId="0" fontId="7" fillId="2" borderId="1" xfId="2" applyFont="1" applyFill="1" applyBorder="1" applyAlignment="1">
      <alignment horizontal="center" wrapText="1"/>
    </xf>
    <xf numFmtId="49" fontId="7" fillId="2" borderId="1" xfId="2" applyNumberFormat="1" applyFont="1" applyFill="1" applyBorder="1" applyAlignment="1">
      <alignment horizontal="left" wrapText="1"/>
    </xf>
    <xf numFmtId="49" fontId="7" fillId="2" borderId="1" xfId="2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0" fillId="2" borderId="0" xfId="0" applyFill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justify" wrapText="1"/>
    </xf>
    <xf numFmtId="164" fontId="2" fillId="0" borderId="1" xfId="0" applyNumberFormat="1" applyFont="1" applyFill="1" applyBorder="1" applyAlignment="1">
      <alignment horizontal="right"/>
    </xf>
    <xf numFmtId="0" fontId="8" fillId="0" borderId="3" xfId="0" applyFont="1" applyBorder="1" applyAlignment="1">
      <alignment wrapText="1"/>
    </xf>
    <xf numFmtId="0" fontId="12" fillId="2" borderId="1" xfId="2" applyFont="1" applyFill="1" applyBorder="1" applyAlignment="1">
      <alignment vertical="distributed" wrapText="1"/>
    </xf>
    <xf numFmtId="49" fontId="12" fillId="2" borderId="1" xfId="2" applyNumberFormat="1" applyFont="1" applyFill="1" applyBorder="1" applyAlignment="1">
      <alignment horizontal="left" wrapText="1"/>
    </xf>
    <xf numFmtId="49" fontId="12" fillId="2" borderId="1" xfId="2" applyNumberFormat="1" applyFont="1" applyFill="1" applyBorder="1" applyAlignment="1">
      <alignment horizontal="center" wrapText="1"/>
    </xf>
    <xf numFmtId="0" fontId="12" fillId="2" borderId="1" xfId="3" applyNumberFormat="1" applyFont="1" applyFill="1" applyBorder="1" applyAlignment="1">
      <alignment vertical="distributed" wrapText="1"/>
    </xf>
    <xf numFmtId="0" fontId="12" fillId="2" borderId="1" xfId="0" applyFont="1" applyFill="1" applyBorder="1" applyAlignment="1">
      <alignment vertical="distributed" wrapText="1"/>
    </xf>
    <xf numFmtId="49" fontId="12" fillId="2" borderId="1" xfId="2" applyNumberFormat="1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vertical="distributed" wrapText="1"/>
    </xf>
    <xf numFmtId="0" fontId="2" fillId="2" borderId="1" xfId="0" applyFont="1" applyFill="1" applyBorder="1" applyAlignment="1">
      <alignment vertical="distributed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distributed" wrapText="1"/>
    </xf>
    <xf numFmtId="0" fontId="2" fillId="2" borderId="1" xfId="3" applyNumberFormat="1" applyFont="1" applyFill="1" applyBorder="1" applyAlignment="1">
      <alignment vertical="distributed" wrapText="1"/>
    </xf>
    <xf numFmtId="49" fontId="2" fillId="0" borderId="1" xfId="2" applyNumberFormat="1" applyFont="1" applyFill="1" applyBorder="1" applyAlignment="1">
      <alignment horizontal="left" wrapText="1"/>
    </xf>
    <xf numFmtId="49" fontId="2" fillId="0" borderId="1" xfId="2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vertical="distributed" wrapText="1"/>
    </xf>
    <xf numFmtId="0" fontId="2" fillId="2" borderId="1" xfId="0" applyFont="1" applyFill="1" applyBorder="1" applyAlignment="1">
      <alignment vertical="distributed"/>
    </xf>
    <xf numFmtId="49" fontId="2" fillId="0" borderId="1" xfId="2" applyNumberFormat="1" applyFont="1" applyFill="1" applyBorder="1" applyAlignment="1">
      <alignment wrapText="1"/>
    </xf>
    <xf numFmtId="0" fontId="2" fillId="0" borderId="1" xfId="0" applyFont="1" applyBorder="1" applyAlignment="1">
      <alignment vertical="distributed"/>
    </xf>
    <xf numFmtId="164" fontId="2" fillId="0" borderId="1" xfId="2" applyNumberFormat="1" applyFont="1" applyFill="1" applyBorder="1"/>
    <xf numFmtId="164" fontId="2" fillId="0" borderId="1" xfId="2" applyNumberFormat="1" applyFont="1" applyFill="1" applyBorder="1" applyAlignment="1">
      <alignment horizontal="right" wrapText="1"/>
    </xf>
    <xf numFmtId="49" fontId="7" fillId="0" borderId="1" xfId="2" applyNumberFormat="1" applyFont="1" applyFill="1" applyBorder="1" applyAlignment="1">
      <alignment horizontal="left" wrapText="1"/>
    </xf>
    <xf numFmtId="0" fontId="13" fillId="2" borderId="2" xfId="0" applyFont="1" applyFill="1" applyBorder="1" applyAlignment="1">
      <alignment vertical="distributed" wrapText="1"/>
    </xf>
    <xf numFmtId="49" fontId="12" fillId="2" borderId="1" xfId="0" applyNumberFormat="1" applyFont="1" applyFill="1" applyBorder="1" applyAlignment="1">
      <alignment horizontal="left" wrapText="1"/>
    </xf>
    <xf numFmtId="0" fontId="13" fillId="2" borderId="1" xfId="0" applyFont="1" applyFill="1" applyBorder="1" applyAlignment="1">
      <alignment vertical="distributed" wrapText="1"/>
    </xf>
    <xf numFmtId="0" fontId="13" fillId="2" borderId="1" xfId="2" applyFont="1" applyFill="1" applyBorder="1" applyAlignment="1">
      <alignment vertical="distributed" wrapText="1"/>
    </xf>
    <xf numFmtId="0" fontId="7" fillId="2" borderId="1" xfId="2" applyFont="1" applyFill="1" applyBorder="1" applyAlignment="1">
      <alignment vertical="distributed" wrapText="1"/>
    </xf>
    <xf numFmtId="164" fontId="7" fillId="0" borderId="1" xfId="2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vertical="distributed" wrapText="1"/>
    </xf>
    <xf numFmtId="0" fontId="13" fillId="2" borderId="1" xfId="3" applyNumberFormat="1" applyFont="1" applyFill="1" applyBorder="1" applyAlignment="1">
      <alignment vertical="distributed" wrapText="1"/>
    </xf>
    <xf numFmtId="49" fontId="2" fillId="0" borderId="1" xfId="0" applyNumberFormat="1" applyFont="1" applyFill="1" applyBorder="1" applyAlignment="1">
      <alignment horizontal="left" wrapText="1"/>
    </xf>
    <xf numFmtId="4" fontId="13" fillId="0" borderId="1" xfId="0" applyNumberFormat="1" applyFont="1" applyFill="1" applyBorder="1" applyAlignment="1">
      <alignment horizontal="right" shrinkToFit="1"/>
    </xf>
    <xf numFmtId="164" fontId="7" fillId="0" borderId="1" xfId="2" applyNumberFormat="1" applyFont="1" applyFill="1" applyBorder="1"/>
    <xf numFmtId="0" fontId="2" fillId="0" borderId="0" xfId="2" applyFont="1" applyFill="1" applyAlignment="1">
      <alignment wrapText="1"/>
    </xf>
    <xf numFmtId="0" fontId="13" fillId="0" borderId="2" xfId="0" applyFont="1" applyFill="1" applyBorder="1" applyAlignment="1">
      <alignment vertical="distributed" wrapText="1"/>
    </xf>
    <xf numFmtId="0" fontId="12" fillId="0" borderId="2" xfId="0" applyFont="1" applyFill="1" applyBorder="1" applyAlignment="1">
      <alignment vertical="distributed" wrapText="1"/>
    </xf>
    <xf numFmtId="0" fontId="12" fillId="0" borderId="1" xfId="0" applyFont="1" applyFill="1" applyBorder="1" applyAlignment="1">
      <alignment vertical="distributed" wrapText="1"/>
    </xf>
    <xf numFmtId="4" fontId="12" fillId="0" borderId="1" xfId="0" applyNumberFormat="1" applyFont="1" applyFill="1" applyBorder="1" applyAlignment="1">
      <alignment horizontal="right" shrinkToFit="1"/>
    </xf>
    <xf numFmtId="0" fontId="13" fillId="0" borderId="1" xfId="3" applyNumberFormat="1" applyFont="1" applyFill="1" applyBorder="1" applyAlignment="1">
      <alignment vertical="distributed" wrapText="1"/>
    </xf>
    <xf numFmtId="0" fontId="12" fillId="0" borderId="1" xfId="3" applyNumberFormat="1" applyFont="1" applyFill="1" applyBorder="1" applyAlignment="1">
      <alignment vertical="distributed" wrapText="1"/>
    </xf>
    <xf numFmtId="164" fontId="6" fillId="0" borderId="0" xfId="0" applyNumberFormat="1" applyFont="1" applyFill="1" applyBorder="1" applyAlignment="1">
      <alignment horizontal="center" wrapText="1"/>
    </xf>
    <xf numFmtId="164" fontId="7" fillId="0" borderId="1" xfId="2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right"/>
    </xf>
    <xf numFmtId="4" fontId="12" fillId="0" borderId="1" xfId="2" applyNumberFormat="1" applyFont="1" applyFill="1" applyBorder="1" applyAlignment="1">
      <alignment shrinkToFit="1"/>
    </xf>
    <xf numFmtId="2" fontId="2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 shrinkToFit="1"/>
    </xf>
    <xf numFmtId="4" fontId="2" fillId="0" borderId="1" xfId="2" applyNumberFormat="1" applyFont="1" applyFill="1" applyBorder="1" applyAlignment="1">
      <alignment horizontal="right" shrinkToFit="1"/>
    </xf>
    <xf numFmtId="4" fontId="2" fillId="0" borderId="1" xfId="2" applyNumberFormat="1" applyFont="1" applyFill="1" applyBorder="1" applyAlignment="1">
      <alignment horizontal="right" vertical="center" shrinkToFit="1"/>
    </xf>
    <xf numFmtId="164" fontId="2" fillId="0" borderId="1" xfId="0" applyNumberFormat="1" applyFont="1" applyFill="1" applyBorder="1" applyAlignment="1">
      <alignment horizontal="right" wrapText="1"/>
    </xf>
    <xf numFmtId="166" fontId="7" fillId="0" borderId="1" xfId="0" applyNumberFormat="1" applyFont="1" applyFill="1" applyBorder="1"/>
    <xf numFmtId="0" fontId="0" fillId="0" borderId="0" xfId="0" applyFill="1"/>
    <xf numFmtId="0" fontId="2" fillId="0" borderId="1" xfId="0" applyFont="1" applyFill="1" applyBorder="1"/>
    <xf numFmtId="166" fontId="0" fillId="0" borderId="0" xfId="0" applyNumberFormat="1" applyFill="1"/>
    <xf numFmtId="49" fontId="7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/>
    <xf numFmtId="49" fontId="1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right" wrapText="1"/>
    </xf>
    <xf numFmtId="49" fontId="12" fillId="0" borderId="1" xfId="2" applyNumberFormat="1" applyFont="1" applyFill="1" applyBorder="1" applyAlignment="1">
      <alignment horizontal="center" wrapText="1"/>
    </xf>
    <xf numFmtId="0" fontId="13" fillId="0" borderId="1" xfId="2" applyFont="1" applyFill="1" applyBorder="1" applyAlignment="1">
      <alignment vertical="distributed" wrapText="1"/>
    </xf>
    <xf numFmtId="0" fontId="13" fillId="0" borderId="1" xfId="0" applyFont="1" applyFill="1" applyBorder="1" applyAlignment="1">
      <alignment vertical="distributed" wrapText="1"/>
    </xf>
    <xf numFmtId="49" fontId="13" fillId="0" borderId="1" xfId="0" applyNumberFormat="1" applyFont="1" applyFill="1" applyBorder="1" applyAlignment="1">
      <alignment horizontal="left" wrapText="1"/>
    </xf>
    <xf numFmtId="49" fontId="13" fillId="0" borderId="1" xfId="2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vertical="distributed" wrapText="1"/>
    </xf>
    <xf numFmtId="0" fontId="2" fillId="0" borderId="0" xfId="0" applyFont="1" applyAlignment="1">
      <alignment wrapText="1"/>
    </xf>
    <xf numFmtId="0" fontId="7" fillId="0" borderId="1" xfId="0" applyFont="1" applyBorder="1" applyAlignment="1">
      <alignment vertical="distributed" wrapText="1"/>
    </xf>
    <xf numFmtId="49" fontId="7" fillId="0" borderId="1" xfId="2" applyNumberFormat="1" applyFont="1" applyFill="1" applyBorder="1" applyAlignment="1">
      <alignment horizontal="center" wrapText="1"/>
    </xf>
    <xf numFmtId="49" fontId="14" fillId="0" borderId="1" xfId="0" applyNumberFormat="1" applyFont="1" applyFill="1" applyBorder="1" applyAlignment="1">
      <alignment horizontal="left" wrapText="1"/>
    </xf>
    <xf numFmtId="49" fontId="15" fillId="0" borderId="1" xfId="0" applyNumberFormat="1" applyFont="1" applyFill="1" applyBorder="1" applyAlignment="1">
      <alignment horizontal="left" wrapText="1"/>
    </xf>
    <xf numFmtId="49" fontId="13" fillId="0" borderId="1" xfId="0" applyNumberFormat="1" applyFont="1" applyFill="1" applyBorder="1" applyAlignment="1">
      <alignment horizontal="center" wrapText="1"/>
    </xf>
    <xf numFmtId="0" fontId="7" fillId="2" borderId="0" xfId="2" applyFont="1" applyFill="1" applyBorder="1" applyAlignment="1">
      <alignment horizontal="center" wrapText="1"/>
    </xf>
    <xf numFmtId="164" fontId="7" fillId="0" borderId="0" xfId="2" applyNumberFormat="1" applyFont="1" applyFill="1" applyBorder="1" applyAlignment="1">
      <alignment horizontal="center" wrapText="1"/>
    </xf>
    <xf numFmtId="0" fontId="16" fillId="2" borderId="1" xfId="2" applyFont="1" applyFill="1" applyBorder="1" applyAlignment="1">
      <alignment horizontal="center" wrapText="1"/>
    </xf>
    <xf numFmtId="164" fontId="16" fillId="0" borderId="1" xfId="2" applyNumberFormat="1" applyFont="1" applyFill="1" applyBorder="1" applyAlignment="1">
      <alignment horizontal="center" wrapText="1"/>
    </xf>
    <xf numFmtId="0" fontId="2" fillId="2" borderId="0" xfId="2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wrapText="1"/>
    </xf>
  </cellXfs>
  <cellStyles count="4">
    <cellStyle name="Обычный" xfId="0" builtinId="0"/>
    <cellStyle name="Обычный_Приложения 8, 9, 10 (1)" xfId="2"/>
    <cellStyle name="Финансовый" xfId="1" builtinId="3"/>
    <cellStyle name="Финансов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8"/>
  <sheetViews>
    <sheetView tabSelected="1" topLeftCell="A292" zoomScale="120" zoomScaleNormal="120" workbookViewId="0">
      <selection activeCell="D265" sqref="D265"/>
    </sheetView>
  </sheetViews>
  <sheetFormatPr defaultRowHeight="12.75" x14ac:dyDescent="0.2"/>
  <cols>
    <col min="1" max="1" width="48.7109375" customWidth="1"/>
    <col min="2" max="2" width="15.28515625" style="47" customWidth="1"/>
    <col min="3" max="3" width="9.140625" style="47"/>
    <col min="4" max="4" width="14" style="47" customWidth="1"/>
    <col min="5" max="5" width="11" style="47" customWidth="1"/>
    <col min="6" max="6" width="11.85546875" style="100" customWidth="1"/>
  </cols>
  <sheetData>
    <row r="1" spans="1:9" ht="12.75" customHeight="1" x14ac:dyDescent="0.2">
      <c r="A1" s="1"/>
      <c r="B1" s="126" t="s">
        <v>276</v>
      </c>
      <c r="C1" s="126"/>
      <c r="D1" s="126"/>
      <c r="E1" s="126"/>
      <c r="F1" s="126"/>
    </row>
    <row r="2" spans="1:9" x14ac:dyDescent="0.2">
      <c r="A2" s="1"/>
      <c r="B2" s="126"/>
      <c r="C2" s="126"/>
      <c r="D2" s="126"/>
      <c r="E2" s="126"/>
      <c r="F2" s="126"/>
    </row>
    <row r="3" spans="1:9" x14ac:dyDescent="0.2">
      <c r="A3" s="1"/>
      <c r="B3" s="126"/>
      <c r="C3" s="126"/>
      <c r="D3" s="126"/>
      <c r="E3" s="126"/>
      <c r="F3" s="126"/>
    </row>
    <row r="4" spans="1:9" ht="60.75" customHeight="1" x14ac:dyDescent="0.2">
      <c r="A4" s="1"/>
      <c r="B4" s="126"/>
      <c r="C4" s="126"/>
      <c r="D4" s="126"/>
      <c r="E4" s="126"/>
      <c r="F4" s="126"/>
    </row>
    <row r="5" spans="1:9" x14ac:dyDescent="0.2">
      <c r="A5" s="127" t="s">
        <v>263</v>
      </c>
      <c r="B5" s="127"/>
      <c r="C5" s="127"/>
      <c r="D5" s="127"/>
      <c r="E5" s="127"/>
      <c r="F5" s="127"/>
    </row>
    <row r="6" spans="1:9" x14ac:dyDescent="0.2">
      <c r="A6" s="127"/>
      <c r="B6" s="127"/>
      <c r="C6" s="127"/>
      <c r="D6" s="127"/>
      <c r="E6" s="127"/>
      <c r="F6" s="127"/>
    </row>
    <row r="7" spans="1:9" ht="26.25" customHeight="1" x14ac:dyDescent="0.2">
      <c r="A7" s="127"/>
      <c r="B7" s="127"/>
      <c r="C7" s="127"/>
      <c r="D7" s="127"/>
      <c r="E7" s="127"/>
      <c r="F7" s="127"/>
    </row>
    <row r="8" spans="1:9" hidden="1" x14ac:dyDescent="0.2">
      <c r="A8" s="2"/>
      <c r="B8" s="37"/>
      <c r="C8" s="38"/>
      <c r="D8" s="38"/>
      <c r="E8" s="38"/>
      <c r="F8" s="90"/>
    </row>
    <row r="9" spans="1:9" s="22" customFormat="1" ht="48" customHeight="1" x14ac:dyDescent="0.2">
      <c r="A9" s="21" t="s">
        <v>0</v>
      </c>
      <c r="B9" s="39" t="s">
        <v>2</v>
      </c>
      <c r="C9" s="39" t="s">
        <v>3</v>
      </c>
      <c r="D9" s="91" t="s">
        <v>1</v>
      </c>
      <c r="E9" s="124" t="s">
        <v>274</v>
      </c>
      <c r="F9" s="125" t="s">
        <v>275</v>
      </c>
      <c r="H9" s="122"/>
      <c r="I9" s="123"/>
    </row>
    <row r="10" spans="1:9" s="32" customFormat="1" ht="39.75" customHeight="1" x14ac:dyDescent="0.2">
      <c r="A10" s="75" t="s">
        <v>270</v>
      </c>
      <c r="B10" s="40" t="s">
        <v>4</v>
      </c>
      <c r="C10" s="41"/>
      <c r="D10" s="77">
        <f>D11+D32</f>
        <v>107877</v>
      </c>
      <c r="E10" s="77">
        <f>E11+E32</f>
        <v>0</v>
      </c>
      <c r="F10" s="77">
        <f>F11+F32</f>
        <v>4298.3999999999996</v>
      </c>
      <c r="H10" s="33"/>
    </row>
    <row r="11" spans="1:9" ht="27" customHeight="1" x14ac:dyDescent="0.2">
      <c r="A11" s="23" t="s">
        <v>28</v>
      </c>
      <c r="B11" s="35" t="s">
        <v>29</v>
      </c>
      <c r="C11" s="36"/>
      <c r="D11" s="70">
        <f>D12+D16</f>
        <v>7510.5999999999995</v>
      </c>
      <c r="E11" s="36"/>
      <c r="F11" s="70">
        <f>F12+F16</f>
        <v>376.5</v>
      </c>
    </row>
    <row r="12" spans="1:9" ht="27" customHeight="1" x14ac:dyDescent="0.2">
      <c r="A12" s="24" t="s">
        <v>140</v>
      </c>
      <c r="B12" s="35" t="s">
        <v>120</v>
      </c>
      <c r="C12" s="36"/>
      <c r="D12" s="70">
        <f>D13</f>
        <v>14.2</v>
      </c>
      <c r="E12" s="36"/>
      <c r="F12" s="70">
        <f>F13</f>
        <v>0</v>
      </c>
    </row>
    <row r="13" spans="1:9" ht="19.5" customHeight="1" x14ac:dyDescent="0.2">
      <c r="A13" s="25" t="s">
        <v>121</v>
      </c>
      <c r="B13" s="35" t="s">
        <v>122</v>
      </c>
      <c r="C13" s="36"/>
      <c r="D13" s="70">
        <f>D14</f>
        <v>14.2</v>
      </c>
      <c r="E13" s="36"/>
      <c r="F13" s="70">
        <f>F14</f>
        <v>0</v>
      </c>
    </row>
    <row r="14" spans="1:9" ht="21" customHeight="1" x14ac:dyDescent="0.2">
      <c r="A14" s="26" t="s">
        <v>123</v>
      </c>
      <c r="B14" s="35" t="s">
        <v>122</v>
      </c>
      <c r="C14" s="36" t="s">
        <v>124</v>
      </c>
      <c r="D14" s="50">
        <f>D15</f>
        <v>14.2</v>
      </c>
      <c r="E14" s="36"/>
      <c r="F14" s="50">
        <f>F15</f>
        <v>0</v>
      </c>
    </row>
    <row r="15" spans="1:9" ht="21" customHeight="1" x14ac:dyDescent="0.2">
      <c r="A15" s="26" t="s">
        <v>125</v>
      </c>
      <c r="B15" s="35" t="s">
        <v>122</v>
      </c>
      <c r="C15" s="36" t="s">
        <v>126</v>
      </c>
      <c r="D15" s="50">
        <v>14.2</v>
      </c>
      <c r="E15" s="36"/>
      <c r="F15" s="50"/>
    </row>
    <row r="16" spans="1:9" ht="29.25" customHeight="1" x14ac:dyDescent="0.2">
      <c r="A16" s="23" t="s">
        <v>141</v>
      </c>
      <c r="B16" s="35" t="s">
        <v>30</v>
      </c>
      <c r="C16" s="36"/>
      <c r="D16" s="70">
        <f>D17+D22+D25</f>
        <v>7496.4</v>
      </c>
      <c r="E16" s="36"/>
      <c r="F16" s="70">
        <f>F17+F22+F25</f>
        <v>376.5</v>
      </c>
    </row>
    <row r="17" spans="1:6" ht="17.25" customHeight="1" x14ac:dyDescent="0.2">
      <c r="A17" s="23" t="s">
        <v>14</v>
      </c>
      <c r="B17" s="35" t="s">
        <v>31</v>
      </c>
      <c r="C17" s="36"/>
      <c r="D17" s="70">
        <f>D18+D20</f>
        <v>5897.5</v>
      </c>
      <c r="E17" s="36"/>
      <c r="F17" s="70">
        <f>F18+F20</f>
        <v>0</v>
      </c>
    </row>
    <row r="18" spans="1:6" ht="48" customHeight="1" x14ac:dyDescent="0.2">
      <c r="A18" s="23" t="s">
        <v>10</v>
      </c>
      <c r="B18" s="35" t="s">
        <v>31</v>
      </c>
      <c r="C18" s="36" t="s">
        <v>11</v>
      </c>
      <c r="D18" s="70">
        <f>D19</f>
        <v>5807.5</v>
      </c>
      <c r="E18" s="36"/>
      <c r="F18" s="70">
        <f>F19</f>
        <v>0</v>
      </c>
    </row>
    <row r="19" spans="1:6" ht="23.25" customHeight="1" x14ac:dyDescent="0.2">
      <c r="A19" s="27" t="s">
        <v>12</v>
      </c>
      <c r="B19" s="35" t="s">
        <v>31</v>
      </c>
      <c r="C19" s="36" t="s">
        <v>16</v>
      </c>
      <c r="D19" s="50">
        <f>5807.5</f>
        <v>5807.5</v>
      </c>
      <c r="E19" s="36"/>
      <c r="F19" s="50"/>
    </row>
    <row r="20" spans="1:6" ht="25.5" customHeight="1" x14ac:dyDescent="0.2">
      <c r="A20" s="28" t="s">
        <v>17</v>
      </c>
      <c r="B20" s="35" t="s">
        <v>31</v>
      </c>
      <c r="C20" s="36" t="s">
        <v>18</v>
      </c>
      <c r="D20" s="50">
        <f>D21</f>
        <v>90</v>
      </c>
      <c r="E20" s="36"/>
      <c r="F20" s="50">
        <f>F21</f>
        <v>0</v>
      </c>
    </row>
    <row r="21" spans="1:6" ht="21.75" customHeight="1" x14ac:dyDescent="0.2">
      <c r="A21" s="24" t="s">
        <v>19</v>
      </c>
      <c r="B21" s="35" t="s">
        <v>31</v>
      </c>
      <c r="C21" s="36" t="s">
        <v>20</v>
      </c>
      <c r="D21" s="50">
        <v>90</v>
      </c>
      <c r="E21" s="36"/>
      <c r="F21" s="50"/>
    </row>
    <row r="22" spans="1:6" ht="25.5" customHeight="1" x14ac:dyDescent="0.2">
      <c r="A22" s="27" t="s">
        <v>262</v>
      </c>
      <c r="B22" s="42" t="s">
        <v>239</v>
      </c>
      <c r="C22" s="44"/>
      <c r="D22" s="98">
        <f>D23</f>
        <v>376.5</v>
      </c>
      <c r="E22" s="44"/>
      <c r="F22" s="98">
        <f>F23</f>
        <v>376.5</v>
      </c>
    </row>
    <row r="23" spans="1:6" ht="54.75" customHeight="1" x14ac:dyDescent="0.2">
      <c r="A23" s="27" t="s">
        <v>10</v>
      </c>
      <c r="B23" s="42" t="s">
        <v>239</v>
      </c>
      <c r="C23" s="44" t="s">
        <v>11</v>
      </c>
      <c r="D23" s="98">
        <f>D24</f>
        <v>376.5</v>
      </c>
      <c r="E23" s="44"/>
      <c r="F23" s="98">
        <f>F24</f>
        <v>376.5</v>
      </c>
    </row>
    <row r="24" spans="1:6" ht="25.5" customHeight="1" x14ac:dyDescent="0.2">
      <c r="A24" s="27" t="s">
        <v>12</v>
      </c>
      <c r="B24" s="42" t="s">
        <v>239</v>
      </c>
      <c r="C24" s="36" t="s">
        <v>16</v>
      </c>
      <c r="D24" s="50">
        <v>376.5</v>
      </c>
      <c r="E24" s="36"/>
      <c r="F24" s="50">
        <v>376.5</v>
      </c>
    </row>
    <row r="25" spans="1:6" ht="21.75" customHeight="1" x14ac:dyDescent="0.2">
      <c r="A25" s="27" t="s">
        <v>138</v>
      </c>
      <c r="B25" s="35" t="s">
        <v>36</v>
      </c>
      <c r="C25" s="36"/>
      <c r="D25" s="70">
        <f>D26+D28+D30</f>
        <v>1222.4000000000001</v>
      </c>
      <c r="E25" s="36"/>
      <c r="F25" s="70">
        <f>F26+F28+F30</f>
        <v>0</v>
      </c>
    </row>
    <row r="26" spans="1:6" ht="53.25" customHeight="1" x14ac:dyDescent="0.2">
      <c r="A26" s="23" t="s">
        <v>10</v>
      </c>
      <c r="B26" s="35" t="s">
        <v>36</v>
      </c>
      <c r="C26" s="36" t="s">
        <v>11</v>
      </c>
      <c r="D26" s="70">
        <f>D27</f>
        <v>788.7</v>
      </c>
      <c r="E26" s="36"/>
      <c r="F26" s="70">
        <f>F27</f>
        <v>0</v>
      </c>
    </row>
    <row r="27" spans="1:6" ht="20.25" customHeight="1" x14ac:dyDescent="0.2">
      <c r="A27" s="26" t="s">
        <v>37</v>
      </c>
      <c r="B27" s="35" t="s">
        <v>36</v>
      </c>
      <c r="C27" s="36" t="s">
        <v>38</v>
      </c>
      <c r="D27" s="50">
        <v>788.7</v>
      </c>
      <c r="E27" s="36"/>
      <c r="F27" s="50"/>
    </row>
    <row r="28" spans="1:6" ht="24.75" customHeight="1" x14ac:dyDescent="0.2">
      <c r="A28" s="24" t="s">
        <v>17</v>
      </c>
      <c r="B28" s="35" t="s">
        <v>36</v>
      </c>
      <c r="C28" s="36" t="s">
        <v>18</v>
      </c>
      <c r="D28" s="50">
        <f>D29</f>
        <v>433.7</v>
      </c>
      <c r="E28" s="36"/>
      <c r="F28" s="50">
        <f>F29</f>
        <v>0</v>
      </c>
    </row>
    <row r="29" spans="1:6" ht="26.25" customHeight="1" x14ac:dyDescent="0.2">
      <c r="A29" s="24" t="s">
        <v>19</v>
      </c>
      <c r="B29" s="35" t="s">
        <v>36</v>
      </c>
      <c r="C29" s="36" t="s">
        <v>20</v>
      </c>
      <c r="D29" s="50">
        <v>433.7</v>
      </c>
      <c r="E29" s="36"/>
      <c r="F29" s="50"/>
    </row>
    <row r="30" spans="1:6" ht="21" hidden="1" customHeight="1" x14ac:dyDescent="0.2">
      <c r="A30" s="29" t="s">
        <v>39</v>
      </c>
      <c r="B30" s="35" t="s">
        <v>36</v>
      </c>
      <c r="C30" s="36" t="s">
        <v>40</v>
      </c>
      <c r="D30" s="50">
        <f>D31</f>
        <v>0</v>
      </c>
      <c r="E30" s="36"/>
      <c r="F30" s="50">
        <f>F31</f>
        <v>0</v>
      </c>
    </row>
    <row r="31" spans="1:6" ht="23.25" hidden="1" customHeight="1" x14ac:dyDescent="0.2">
      <c r="A31" s="26" t="s">
        <v>41</v>
      </c>
      <c r="B31" s="35" t="s">
        <v>36</v>
      </c>
      <c r="C31" s="36" t="s">
        <v>42</v>
      </c>
      <c r="D31" s="50"/>
      <c r="E31" s="36"/>
      <c r="F31" s="50"/>
    </row>
    <row r="32" spans="1:6" ht="36.75" customHeight="1" x14ac:dyDescent="0.2">
      <c r="A32" s="24" t="s">
        <v>142</v>
      </c>
      <c r="B32" s="35" t="s">
        <v>143</v>
      </c>
      <c r="C32" s="36"/>
      <c r="D32" s="70">
        <f>D33+D40+D43</f>
        <v>100366.39999999999</v>
      </c>
      <c r="E32" s="36"/>
      <c r="F32" s="70">
        <f>F33+F40+F43</f>
        <v>3921.9</v>
      </c>
    </row>
    <row r="33" spans="1:6" ht="21" customHeight="1" x14ac:dyDescent="0.2">
      <c r="A33" s="23" t="s">
        <v>127</v>
      </c>
      <c r="B33" s="35" t="s">
        <v>128</v>
      </c>
      <c r="C33" s="36"/>
      <c r="D33" s="70">
        <f>D34+D37</f>
        <v>65016.9</v>
      </c>
      <c r="E33" s="36"/>
      <c r="F33" s="70">
        <f>F34+F37</f>
        <v>3921.9</v>
      </c>
    </row>
    <row r="34" spans="1:6" ht="25.5" customHeight="1" x14ac:dyDescent="0.2">
      <c r="A34" s="30" t="s">
        <v>129</v>
      </c>
      <c r="B34" s="35" t="s">
        <v>130</v>
      </c>
      <c r="C34" s="36"/>
      <c r="D34" s="70">
        <f>D35</f>
        <v>3921.9</v>
      </c>
      <c r="E34" s="36"/>
      <c r="F34" s="70">
        <f>F35</f>
        <v>3921.9</v>
      </c>
    </row>
    <row r="35" spans="1:6" ht="23.25" customHeight="1" x14ac:dyDescent="0.2">
      <c r="A35" s="30" t="s">
        <v>50</v>
      </c>
      <c r="B35" s="35" t="s">
        <v>130</v>
      </c>
      <c r="C35" s="36" t="s">
        <v>51</v>
      </c>
      <c r="D35" s="70">
        <f>D36</f>
        <v>3921.9</v>
      </c>
      <c r="E35" s="36"/>
      <c r="F35" s="70">
        <f>F36</f>
        <v>3921.9</v>
      </c>
    </row>
    <row r="36" spans="1:6" ht="22.5" customHeight="1" x14ac:dyDescent="0.2">
      <c r="A36" s="26" t="s">
        <v>131</v>
      </c>
      <c r="B36" s="35" t="s">
        <v>130</v>
      </c>
      <c r="C36" s="36" t="s">
        <v>132</v>
      </c>
      <c r="D36" s="50">
        <v>3921.9</v>
      </c>
      <c r="E36" s="36"/>
      <c r="F36" s="50">
        <v>3921.9</v>
      </c>
    </row>
    <row r="37" spans="1:6" ht="26.25" customHeight="1" x14ac:dyDescent="0.2">
      <c r="A37" s="30" t="s">
        <v>133</v>
      </c>
      <c r="B37" s="35" t="s">
        <v>134</v>
      </c>
      <c r="C37" s="36"/>
      <c r="D37" s="70">
        <f>D38</f>
        <v>61095</v>
      </c>
      <c r="E37" s="36"/>
      <c r="F37" s="70">
        <f>F38</f>
        <v>0</v>
      </c>
    </row>
    <row r="38" spans="1:6" ht="17.25" customHeight="1" x14ac:dyDescent="0.2">
      <c r="A38" s="26" t="s">
        <v>50</v>
      </c>
      <c r="B38" s="35" t="s">
        <v>134</v>
      </c>
      <c r="C38" s="36" t="s">
        <v>51</v>
      </c>
      <c r="D38" s="50">
        <f>D39</f>
        <v>61095</v>
      </c>
      <c r="E38" s="36"/>
      <c r="F38" s="50">
        <f>F39</f>
        <v>0</v>
      </c>
    </row>
    <row r="39" spans="1:6" ht="16.5" customHeight="1" x14ac:dyDescent="0.2">
      <c r="A39" s="26" t="s">
        <v>135</v>
      </c>
      <c r="B39" s="35" t="s">
        <v>134</v>
      </c>
      <c r="C39" s="36" t="s">
        <v>132</v>
      </c>
      <c r="D39" s="50">
        <v>61095</v>
      </c>
      <c r="E39" s="36"/>
      <c r="F39" s="50"/>
    </row>
    <row r="40" spans="1:6" ht="26.25" customHeight="1" x14ac:dyDescent="0.2">
      <c r="A40" s="24" t="s">
        <v>144</v>
      </c>
      <c r="B40" s="35" t="s">
        <v>94</v>
      </c>
      <c r="C40" s="36"/>
      <c r="D40" s="50">
        <f>D41</f>
        <v>12450.8</v>
      </c>
      <c r="E40" s="36"/>
      <c r="F40" s="50">
        <f>F41</f>
        <v>0</v>
      </c>
    </row>
    <row r="41" spans="1:6" ht="21" customHeight="1" x14ac:dyDescent="0.2">
      <c r="A41" s="26" t="s">
        <v>50</v>
      </c>
      <c r="B41" s="42" t="s">
        <v>95</v>
      </c>
      <c r="C41" s="36" t="s">
        <v>51</v>
      </c>
      <c r="D41" s="50">
        <f>D42</f>
        <v>12450.8</v>
      </c>
      <c r="E41" s="36"/>
      <c r="F41" s="50">
        <f>F42</f>
        <v>0</v>
      </c>
    </row>
    <row r="42" spans="1:6" ht="17.25" customHeight="1" x14ac:dyDescent="0.2">
      <c r="A42" s="23" t="s">
        <v>73</v>
      </c>
      <c r="B42" s="42" t="s">
        <v>95</v>
      </c>
      <c r="C42" s="36" t="s">
        <v>96</v>
      </c>
      <c r="D42" s="50">
        <v>12450.8</v>
      </c>
      <c r="E42" s="36"/>
      <c r="F42" s="50"/>
    </row>
    <row r="43" spans="1:6" ht="24.75" customHeight="1" x14ac:dyDescent="0.2">
      <c r="A43" s="24" t="s">
        <v>144</v>
      </c>
      <c r="B43" s="35" t="s">
        <v>94</v>
      </c>
      <c r="C43" s="36"/>
      <c r="D43" s="70">
        <f>D44+D46</f>
        <v>22898.7</v>
      </c>
      <c r="E43" s="36"/>
      <c r="F43" s="70">
        <f>F44+F46</f>
        <v>0</v>
      </c>
    </row>
    <row r="44" spans="1:6" ht="24.75" customHeight="1" x14ac:dyDescent="0.2">
      <c r="A44" s="23" t="s">
        <v>235</v>
      </c>
      <c r="B44" s="42" t="s">
        <v>145</v>
      </c>
      <c r="C44" s="36" t="s">
        <v>51</v>
      </c>
      <c r="D44" s="50">
        <f>D45</f>
        <v>22898.7</v>
      </c>
      <c r="E44" s="36"/>
      <c r="F44" s="50">
        <f>F45</f>
        <v>0</v>
      </c>
    </row>
    <row r="45" spans="1:6" ht="21.75" customHeight="1" x14ac:dyDescent="0.2">
      <c r="A45" s="23" t="s">
        <v>73</v>
      </c>
      <c r="B45" s="42" t="s">
        <v>145</v>
      </c>
      <c r="C45" s="36" t="s">
        <v>96</v>
      </c>
      <c r="D45" s="50">
        <v>22898.7</v>
      </c>
      <c r="E45" s="36"/>
      <c r="F45" s="50"/>
    </row>
    <row r="46" spans="1:6" ht="28.5" hidden="1" customHeight="1" x14ac:dyDescent="0.2">
      <c r="A46" s="26" t="s">
        <v>136</v>
      </c>
      <c r="B46" s="35" t="s">
        <v>145</v>
      </c>
      <c r="C46" s="36" t="s">
        <v>51</v>
      </c>
      <c r="D46" s="50">
        <f>D47</f>
        <v>0</v>
      </c>
      <c r="E46" s="36"/>
      <c r="F46" s="50">
        <f>F47</f>
        <v>0</v>
      </c>
    </row>
    <row r="47" spans="1:6" ht="25.5" hidden="1" customHeight="1" x14ac:dyDescent="0.2">
      <c r="A47" s="26" t="s">
        <v>73</v>
      </c>
      <c r="B47" s="35" t="s">
        <v>145</v>
      </c>
      <c r="C47" s="36" t="s">
        <v>96</v>
      </c>
      <c r="D47" s="50"/>
      <c r="E47" s="36"/>
      <c r="F47" s="50"/>
    </row>
    <row r="48" spans="1:6" s="32" customFormat="1" ht="38.25" hidden="1" x14ac:dyDescent="0.2">
      <c r="A48" s="15" t="s">
        <v>61</v>
      </c>
      <c r="B48" s="40" t="s">
        <v>5</v>
      </c>
      <c r="C48" s="41"/>
      <c r="D48" s="77">
        <f>D50</f>
        <v>0</v>
      </c>
      <c r="E48" s="41"/>
      <c r="F48" s="77">
        <f>F50</f>
        <v>0</v>
      </c>
    </row>
    <row r="49" spans="1:8" ht="25.5" hidden="1" x14ac:dyDescent="0.2">
      <c r="A49" s="7" t="s">
        <v>62</v>
      </c>
      <c r="B49" s="35" t="s">
        <v>63</v>
      </c>
      <c r="C49" s="36"/>
      <c r="D49" s="70">
        <f>D50</f>
        <v>0</v>
      </c>
      <c r="E49" s="36"/>
      <c r="F49" s="70">
        <f>F50</f>
        <v>0</v>
      </c>
    </row>
    <row r="50" spans="1:8" ht="25.5" hidden="1" x14ac:dyDescent="0.2">
      <c r="A50" s="9" t="s">
        <v>17</v>
      </c>
      <c r="B50" s="35" t="s">
        <v>64</v>
      </c>
      <c r="C50" s="36" t="s">
        <v>18</v>
      </c>
      <c r="D50" s="50">
        <f>D51</f>
        <v>0</v>
      </c>
      <c r="E50" s="36"/>
      <c r="F50" s="50">
        <f>F51</f>
        <v>0</v>
      </c>
    </row>
    <row r="51" spans="1:8" ht="25.5" hidden="1" x14ac:dyDescent="0.2">
      <c r="A51" s="9" t="s">
        <v>19</v>
      </c>
      <c r="B51" s="35" t="s">
        <v>64</v>
      </c>
      <c r="C51" s="36" t="s">
        <v>20</v>
      </c>
      <c r="D51" s="50">
        <v>0</v>
      </c>
      <c r="E51" s="36"/>
      <c r="F51" s="50">
        <v>0</v>
      </c>
    </row>
    <row r="52" spans="1:8" ht="40.5" customHeight="1" x14ac:dyDescent="0.2">
      <c r="A52" s="3" t="s">
        <v>210</v>
      </c>
      <c r="B52" s="40" t="s">
        <v>5</v>
      </c>
      <c r="C52" s="36"/>
      <c r="D52" s="92">
        <f>D53</f>
        <v>300</v>
      </c>
      <c r="E52" s="36"/>
      <c r="F52" s="92">
        <f>F53</f>
        <v>0</v>
      </c>
    </row>
    <row r="53" spans="1:8" ht="21" customHeight="1" x14ac:dyDescent="0.2">
      <c r="A53" s="24" t="s">
        <v>17</v>
      </c>
      <c r="B53" s="35" t="s">
        <v>64</v>
      </c>
      <c r="C53" s="36" t="s">
        <v>18</v>
      </c>
      <c r="D53" s="50">
        <f>D54</f>
        <v>300</v>
      </c>
      <c r="E53" s="36"/>
      <c r="F53" s="50">
        <f>F54</f>
        <v>0</v>
      </c>
    </row>
    <row r="54" spans="1:8" ht="23.25" customHeight="1" x14ac:dyDescent="0.2">
      <c r="A54" s="24" t="s">
        <v>19</v>
      </c>
      <c r="B54" s="35" t="s">
        <v>64</v>
      </c>
      <c r="C54" s="36" t="s">
        <v>20</v>
      </c>
      <c r="D54" s="50">
        <v>300</v>
      </c>
      <c r="E54" s="36"/>
      <c r="F54" s="50"/>
    </row>
    <row r="55" spans="1:8" s="32" customFormat="1" ht="34.5" customHeight="1" x14ac:dyDescent="0.2">
      <c r="A55" s="75" t="s">
        <v>251</v>
      </c>
      <c r="B55" s="40" t="s">
        <v>13</v>
      </c>
      <c r="C55" s="41"/>
      <c r="D55" s="77">
        <f>D56</f>
        <v>2881.9</v>
      </c>
      <c r="E55" s="41"/>
      <c r="F55" s="77">
        <f>F56</f>
        <v>0</v>
      </c>
      <c r="H55" s="33"/>
    </row>
    <row r="56" spans="1:8" ht="27.75" customHeight="1" x14ac:dyDescent="0.2">
      <c r="A56" s="10" t="s">
        <v>172</v>
      </c>
      <c r="B56" s="42" t="s">
        <v>173</v>
      </c>
      <c r="C56" s="36"/>
      <c r="D56" s="70">
        <f>D57</f>
        <v>2881.9</v>
      </c>
      <c r="E56" s="36"/>
      <c r="F56" s="70">
        <f>F57</f>
        <v>0</v>
      </c>
    </row>
    <row r="57" spans="1:8" ht="24" customHeight="1" x14ac:dyDescent="0.2">
      <c r="A57" s="24" t="s">
        <v>17</v>
      </c>
      <c r="B57" s="42" t="s">
        <v>174</v>
      </c>
      <c r="C57" s="36" t="s">
        <v>18</v>
      </c>
      <c r="D57" s="50">
        <f>D58</f>
        <v>2881.9</v>
      </c>
      <c r="E57" s="36"/>
      <c r="F57" s="50">
        <f>F58</f>
        <v>0</v>
      </c>
    </row>
    <row r="58" spans="1:8" ht="22.5" customHeight="1" x14ac:dyDescent="0.2">
      <c r="A58" s="24" t="s">
        <v>19</v>
      </c>
      <c r="B58" s="42" t="s">
        <v>175</v>
      </c>
      <c r="C58" s="36" t="s">
        <v>20</v>
      </c>
      <c r="D58" s="50">
        <f>2150+963.9-232</f>
        <v>2881.9</v>
      </c>
      <c r="E58" s="36"/>
      <c r="F58" s="50"/>
    </row>
    <row r="59" spans="1:8" s="32" customFormat="1" ht="40.5" customHeight="1" x14ac:dyDescent="0.2">
      <c r="A59" s="79" t="s">
        <v>252</v>
      </c>
      <c r="B59" s="40" t="s">
        <v>21</v>
      </c>
      <c r="C59" s="41"/>
      <c r="D59" s="92">
        <f>D60</f>
        <v>2004.6</v>
      </c>
      <c r="E59" s="41"/>
      <c r="F59" s="92">
        <f>F60</f>
        <v>0</v>
      </c>
      <c r="H59" s="33"/>
    </row>
    <row r="60" spans="1:8" ht="25.5" x14ac:dyDescent="0.2">
      <c r="A60" s="13" t="s">
        <v>43</v>
      </c>
      <c r="B60" s="35" t="s">
        <v>44</v>
      </c>
      <c r="C60" s="36"/>
      <c r="D60" s="70">
        <f>D62</f>
        <v>2004.6</v>
      </c>
      <c r="E60" s="36"/>
      <c r="F60" s="70">
        <f>F62</f>
        <v>0</v>
      </c>
    </row>
    <row r="61" spans="1:8" ht="25.5" x14ac:dyDescent="0.2">
      <c r="A61" s="9" t="s">
        <v>17</v>
      </c>
      <c r="B61" s="35" t="s">
        <v>45</v>
      </c>
      <c r="C61" s="36" t="s">
        <v>18</v>
      </c>
      <c r="D61" s="70">
        <f>D62</f>
        <v>2004.6</v>
      </c>
      <c r="E61" s="36"/>
      <c r="F61" s="70">
        <f>F62</f>
        <v>0</v>
      </c>
    </row>
    <row r="62" spans="1:8" ht="25.5" x14ac:dyDescent="0.2">
      <c r="A62" s="19" t="s">
        <v>19</v>
      </c>
      <c r="B62" s="35" t="s">
        <v>45</v>
      </c>
      <c r="C62" s="36" t="s">
        <v>20</v>
      </c>
      <c r="D62" s="70">
        <v>2004.6</v>
      </c>
      <c r="E62" s="36"/>
      <c r="F62" s="70"/>
    </row>
    <row r="63" spans="1:8" s="32" customFormat="1" ht="27.75" customHeight="1" x14ac:dyDescent="0.2">
      <c r="A63" s="78" t="s">
        <v>253</v>
      </c>
      <c r="B63" s="40" t="s">
        <v>22</v>
      </c>
      <c r="C63" s="41"/>
      <c r="D63" s="77">
        <f>D64+D86</f>
        <v>58806.099999999991</v>
      </c>
      <c r="E63" s="41"/>
      <c r="F63" s="77">
        <f>F64+F86</f>
        <v>797.2</v>
      </c>
      <c r="H63" s="33"/>
    </row>
    <row r="64" spans="1:8" x14ac:dyDescent="0.2">
      <c r="A64" s="4" t="s">
        <v>147</v>
      </c>
      <c r="B64" s="35" t="s">
        <v>146</v>
      </c>
      <c r="C64" s="36"/>
      <c r="D64" s="70">
        <f>D65+D70+D75+D78+D94+D91</f>
        <v>32959.399999999994</v>
      </c>
      <c r="E64" s="36"/>
      <c r="F64" s="70">
        <f>F65+F70+F75+F78+F94+F91</f>
        <v>797.2</v>
      </c>
    </row>
    <row r="65" spans="1:6" x14ac:dyDescent="0.2">
      <c r="A65" s="4" t="s">
        <v>14</v>
      </c>
      <c r="B65" s="35" t="s">
        <v>23</v>
      </c>
      <c r="C65" s="36"/>
      <c r="D65" s="70">
        <f>D66+D68</f>
        <v>23132.5</v>
      </c>
      <c r="E65" s="36"/>
      <c r="F65" s="70">
        <f>F66+F68</f>
        <v>0</v>
      </c>
    </row>
    <row r="66" spans="1:6" ht="63.75" x14ac:dyDescent="0.2">
      <c r="A66" s="4" t="s">
        <v>10</v>
      </c>
      <c r="B66" s="35" t="s">
        <v>23</v>
      </c>
      <c r="C66" s="36" t="s">
        <v>11</v>
      </c>
      <c r="D66" s="70">
        <f>D67</f>
        <v>22292.5</v>
      </c>
      <c r="E66" s="36"/>
      <c r="F66" s="70">
        <f>F67</f>
        <v>0</v>
      </c>
    </row>
    <row r="67" spans="1:6" ht="25.5" x14ac:dyDescent="0.2">
      <c r="A67" s="7" t="s">
        <v>12</v>
      </c>
      <c r="B67" s="35" t="s">
        <v>23</v>
      </c>
      <c r="C67" s="36" t="s">
        <v>16</v>
      </c>
      <c r="D67" s="50">
        <f>20908.3+1384.2</f>
        <v>22292.5</v>
      </c>
      <c r="E67" s="36"/>
      <c r="F67" s="50"/>
    </row>
    <row r="68" spans="1:6" ht="25.5" x14ac:dyDescent="0.2">
      <c r="A68" s="9" t="s">
        <v>17</v>
      </c>
      <c r="B68" s="35" t="s">
        <v>23</v>
      </c>
      <c r="C68" s="36" t="s">
        <v>18</v>
      </c>
      <c r="D68" s="50">
        <f>D69</f>
        <v>840</v>
      </c>
      <c r="E68" s="36"/>
      <c r="F68" s="50">
        <f>F69</f>
        <v>0</v>
      </c>
    </row>
    <row r="69" spans="1:6" ht="25.5" x14ac:dyDescent="0.2">
      <c r="A69" s="8" t="s">
        <v>19</v>
      </c>
      <c r="B69" s="35" t="s">
        <v>23</v>
      </c>
      <c r="C69" s="36" t="s">
        <v>20</v>
      </c>
      <c r="D69" s="50">
        <v>840</v>
      </c>
      <c r="E69" s="36"/>
      <c r="F69" s="50"/>
    </row>
    <row r="70" spans="1:6" ht="25.5" x14ac:dyDescent="0.2">
      <c r="A70" s="17" t="s">
        <v>24</v>
      </c>
      <c r="B70" s="42" t="s">
        <v>25</v>
      </c>
      <c r="C70" s="44"/>
      <c r="D70" s="98">
        <f>D71+D73</f>
        <v>790.1</v>
      </c>
      <c r="E70" s="44"/>
      <c r="F70" s="98">
        <f>F71+F73</f>
        <v>790.1</v>
      </c>
    </row>
    <row r="71" spans="1:6" ht="63.75" x14ac:dyDescent="0.2">
      <c r="A71" s="10" t="s">
        <v>10</v>
      </c>
      <c r="B71" s="42" t="s">
        <v>25</v>
      </c>
      <c r="C71" s="44" t="s">
        <v>11</v>
      </c>
      <c r="D71" s="98">
        <f>D72</f>
        <v>790.1</v>
      </c>
      <c r="E71" s="44"/>
      <c r="F71" s="98">
        <f>F72</f>
        <v>790.1</v>
      </c>
    </row>
    <row r="72" spans="1:6" ht="25.5" x14ac:dyDescent="0.2">
      <c r="A72" s="7" t="s">
        <v>12</v>
      </c>
      <c r="B72" s="42" t="s">
        <v>25</v>
      </c>
      <c r="C72" s="36" t="s">
        <v>16</v>
      </c>
      <c r="D72" s="50">
        <v>790.1</v>
      </c>
      <c r="E72" s="36"/>
      <c r="F72" s="50">
        <v>790.1</v>
      </c>
    </row>
    <row r="73" spans="1:6" ht="25.5" hidden="1" x14ac:dyDescent="0.2">
      <c r="A73" s="51" t="s">
        <v>17</v>
      </c>
      <c r="B73" s="42" t="s">
        <v>25</v>
      </c>
      <c r="C73" s="44" t="s">
        <v>18</v>
      </c>
      <c r="D73" s="98">
        <f>D74</f>
        <v>0</v>
      </c>
      <c r="E73" s="44"/>
      <c r="F73" s="98">
        <f>F74</f>
        <v>0</v>
      </c>
    </row>
    <row r="74" spans="1:6" ht="25.5" hidden="1" x14ac:dyDescent="0.2">
      <c r="A74" s="8" t="s">
        <v>19</v>
      </c>
      <c r="B74" s="42" t="s">
        <v>25</v>
      </c>
      <c r="C74" s="36" t="s">
        <v>20</v>
      </c>
      <c r="D74" s="50"/>
      <c r="E74" s="36"/>
      <c r="F74" s="50"/>
    </row>
    <row r="75" spans="1:6" ht="25.5" x14ac:dyDescent="0.2">
      <c r="A75" s="17" t="s">
        <v>26</v>
      </c>
      <c r="B75" s="42" t="s">
        <v>27</v>
      </c>
      <c r="C75" s="44"/>
      <c r="D75" s="98">
        <f>D76</f>
        <v>7.1</v>
      </c>
      <c r="E75" s="44"/>
      <c r="F75" s="98">
        <f>F76</f>
        <v>7.1</v>
      </c>
    </row>
    <row r="76" spans="1:6" ht="25.5" x14ac:dyDescent="0.2">
      <c r="A76" s="51" t="s">
        <v>17</v>
      </c>
      <c r="B76" s="42" t="s">
        <v>27</v>
      </c>
      <c r="C76" s="44" t="s">
        <v>18</v>
      </c>
      <c r="D76" s="98">
        <f>D77</f>
        <v>7.1</v>
      </c>
      <c r="E76" s="44"/>
      <c r="F76" s="98">
        <f>F77</f>
        <v>7.1</v>
      </c>
    </row>
    <row r="77" spans="1:6" ht="25.5" x14ac:dyDescent="0.2">
      <c r="A77" s="8" t="s">
        <v>19</v>
      </c>
      <c r="B77" s="42" t="s">
        <v>27</v>
      </c>
      <c r="C77" s="36" t="s">
        <v>20</v>
      </c>
      <c r="D77" s="50">
        <v>7.1</v>
      </c>
      <c r="E77" s="36"/>
      <c r="F77" s="50">
        <v>7.1</v>
      </c>
    </row>
    <row r="78" spans="1:6" ht="38.25" x14ac:dyDescent="0.2">
      <c r="A78" s="116" t="s">
        <v>258</v>
      </c>
      <c r="B78" s="35" t="s">
        <v>46</v>
      </c>
      <c r="C78" s="36"/>
      <c r="D78" s="50">
        <f>D79+D81+D83</f>
        <v>2910.6000000000004</v>
      </c>
      <c r="E78" s="36"/>
      <c r="F78" s="50">
        <f>F79+F81+F83</f>
        <v>0</v>
      </c>
    </row>
    <row r="79" spans="1:6" ht="63.75" x14ac:dyDescent="0.2">
      <c r="A79" s="4" t="s">
        <v>10</v>
      </c>
      <c r="B79" s="35" t="s">
        <v>47</v>
      </c>
      <c r="C79" s="36" t="s">
        <v>11</v>
      </c>
      <c r="D79" s="50">
        <f>D80</f>
        <v>1340.4</v>
      </c>
      <c r="E79" s="36"/>
      <c r="F79" s="50">
        <f>F80</f>
        <v>0</v>
      </c>
    </row>
    <row r="80" spans="1:6" x14ac:dyDescent="0.2">
      <c r="A80" s="6" t="s">
        <v>37</v>
      </c>
      <c r="B80" s="35" t="s">
        <v>46</v>
      </c>
      <c r="C80" s="36" t="s">
        <v>38</v>
      </c>
      <c r="D80" s="50">
        <f>1340.4</f>
        <v>1340.4</v>
      </c>
      <c r="E80" s="36"/>
      <c r="F80" s="50"/>
    </row>
    <row r="81" spans="1:6" ht="25.5" x14ac:dyDescent="0.2">
      <c r="A81" s="6" t="s">
        <v>17</v>
      </c>
      <c r="B81" s="35" t="s">
        <v>47</v>
      </c>
      <c r="C81" s="36" t="s">
        <v>18</v>
      </c>
      <c r="D81" s="50">
        <f>D82</f>
        <v>1011.2</v>
      </c>
      <c r="E81" s="36"/>
      <c r="F81" s="50">
        <f>F82</f>
        <v>0</v>
      </c>
    </row>
    <row r="82" spans="1:6" ht="25.5" x14ac:dyDescent="0.2">
      <c r="A82" s="9" t="s">
        <v>19</v>
      </c>
      <c r="B82" s="35" t="s">
        <v>46</v>
      </c>
      <c r="C82" s="36" t="s">
        <v>20</v>
      </c>
      <c r="D82" s="50">
        <v>1011.2</v>
      </c>
      <c r="E82" s="36"/>
      <c r="F82" s="50"/>
    </row>
    <row r="83" spans="1:6" x14ac:dyDescent="0.2">
      <c r="A83" s="11" t="s">
        <v>39</v>
      </c>
      <c r="B83" s="35" t="s">
        <v>47</v>
      </c>
      <c r="C83" s="36" t="s">
        <v>40</v>
      </c>
      <c r="D83" s="50">
        <f>D84+D85</f>
        <v>559</v>
      </c>
      <c r="E83" s="36"/>
      <c r="F83" s="50">
        <f>F84+F85</f>
        <v>0</v>
      </c>
    </row>
    <row r="84" spans="1:6" hidden="1" x14ac:dyDescent="0.2">
      <c r="A84" s="9" t="s">
        <v>48</v>
      </c>
      <c r="B84" s="35" t="s">
        <v>47</v>
      </c>
      <c r="C84" s="36" t="s">
        <v>49</v>
      </c>
      <c r="D84" s="50"/>
      <c r="E84" s="36"/>
      <c r="F84" s="50"/>
    </row>
    <row r="85" spans="1:6" x14ac:dyDescent="0.2">
      <c r="A85" s="6" t="s">
        <v>41</v>
      </c>
      <c r="B85" s="35" t="s">
        <v>47</v>
      </c>
      <c r="C85" s="36" t="s">
        <v>42</v>
      </c>
      <c r="D85" s="50">
        <v>559</v>
      </c>
      <c r="E85" s="36"/>
      <c r="F85" s="50"/>
    </row>
    <row r="86" spans="1:6" ht="38.25" x14ac:dyDescent="0.2">
      <c r="A86" s="116" t="s">
        <v>259</v>
      </c>
      <c r="B86" s="35" t="s">
        <v>240</v>
      </c>
      <c r="C86" s="36"/>
      <c r="D86" s="50">
        <f>D87+D89</f>
        <v>25846.699999999997</v>
      </c>
      <c r="E86" s="36"/>
      <c r="F86" s="50">
        <f>F87+F89</f>
        <v>0</v>
      </c>
    </row>
    <row r="87" spans="1:6" ht="63.75" x14ac:dyDescent="0.2">
      <c r="A87" s="4" t="s">
        <v>10</v>
      </c>
      <c r="B87" s="35" t="s">
        <v>240</v>
      </c>
      <c r="C87" s="36" t="s">
        <v>11</v>
      </c>
      <c r="D87" s="50">
        <f>D88</f>
        <v>12924.3</v>
      </c>
      <c r="E87" s="36"/>
      <c r="F87" s="50">
        <f>F88</f>
        <v>0</v>
      </c>
    </row>
    <row r="88" spans="1:6" x14ac:dyDescent="0.2">
      <c r="A88" s="6" t="s">
        <v>37</v>
      </c>
      <c r="B88" s="35" t="s">
        <v>240</v>
      </c>
      <c r="C88" s="36" t="s">
        <v>38</v>
      </c>
      <c r="D88" s="50">
        <v>12924.3</v>
      </c>
      <c r="E88" s="36"/>
      <c r="F88" s="50"/>
    </row>
    <row r="89" spans="1:6" ht="25.5" x14ac:dyDescent="0.2">
      <c r="A89" s="6" t="s">
        <v>17</v>
      </c>
      <c r="B89" s="35" t="s">
        <v>240</v>
      </c>
      <c r="C89" s="36" t="s">
        <v>18</v>
      </c>
      <c r="D89" s="50">
        <f>D90</f>
        <v>12922.4</v>
      </c>
      <c r="E89" s="36"/>
      <c r="F89" s="50">
        <f>F90</f>
        <v>0</v>
      </c>
    </row>
    <row r="90" spans="1:6" ht="25.5" x14ac:dyDescent="0.2">
      <c r="A90" s="9" t="s">
        <v>19</v>
      </c>
      <c r="B90" s="35" t="s">
        <v>240</v>
      </c>
      <c r="C90" s="36" t="s">
        <v>20</v>
      </c>
      <c r="D90" s="50">
        <v>12922.4</v>
      </c>
      <c r="E90" s="36"/>
      <c r="F90" s="50"/>
    </row>
    <row r="91" spans="1:6" ht="38.25" x14ac:dyDescent="0.2">
      <c r="A91" s="4" t="s">
        <v>55</v>
      </c>
      <c r="B91" s="35" t="s">
        <v>56</v>
      </c>
      <c r="C91" s="36"/>
      <c r="D91" s="70">
        <f>D92</f>
        <v>2000</v>
      </c>
      <c r="E91" s="36"/>
      <c r="F91" s="70">
        <f>F92</f>
        <v>0</v>
      </c>
    </row>
    <row r="92" spans="1:6" x14ac:dyDescent="0.2">
      <c r="A92" s="6" t="s">
        <v>39</v>
      </c>
      <c r="B92" s="35" t="s">
        <v>56</v>
      </c>
      <c r="C92" s="36" t="s">
        <v>40</v>
      </c>
      <c r="D92" s="50">
        <f>D93</f>
        <v>2000</v>
      </c>
      <c r="E92" s="36"/>
      <c r="F92" s="50">
        <f>F93</f>
        <v>0</v>
      </c>
    </row>
    <row r="93" spans="1:6" x14ac:dyDescent="0.2">
      <c r="A93" s="14" t="s">
        <v>57</v>
      </c>
      <c r="B93" s="35" t="s">
        <v>56</v>
      </c>
      <c r="C93" s="36" t="s">
        <v>58</v>
      </c>
      <c r="D93" s="50">
        <v>2000</v>
      </c>
      <c r="E93" s="36"/>
      <c r="F93" s="50"/>
    </row>
    <row r="94" spans="1:6" ht="38.25" x14ac:dyDescent="0.2">
      <c r="A94" s="13" t="s">
        <v>59</v>
      </c>
      <c r="B94" s="35" t="s">
        <v>60</v>
      </c>
      <c r="C94" s="36"/>
      <c r="D94" s="70">
        <f>D95</f>
        <v>4119.1000000000004</v>
      </c>
      <c r="E94" s="36"/>
      <c r="F94" s="70">
        <f>F95</f>
        <v>0</v>
      </c>
    </row>
    <row r="95" spans="1:6" ht="63.75" x14ac:dyDescent="0.2">
      <c r="A95" s="13" t="s">
        <v>10</v>
      </c>
      <c r="B95" s="35" t="s">
        <v>60</v>
      </c>
      <c r="C95" s="36" t="s">
        <v>11</v>
      </c>
      <c r="D95" s="70">
        <f>D96</f>
        <v>4119.1000000000004</v>
      </c>
      <c r="E95" s="36"/>
      <c r="F95" s="70">
        <f>F96</f>
        <v>0</v>
      </c>
    </row>
    <row r="96" spans="1:6" ht="15" customHeight="1" x14ac:dyDescent="0.2">
      <c r="A96" s="7" t="s">
        <v>37</v>
      </c>
      <c r="B96" s="35" t="s">
        <v>60</v>
      </c>
      <c r="C96" s="36" t="s">
        <v>38</v>
      </c>
      <c r="D96" s="50">
        <v>4119.1000000000004</v>
      </c>
      <c r="E96" s="36"/>
      <c r="F96" s="50"/>
    </row>
    <row r="97" spans="1:8" s="32" customFormat="1" ht="38.25" x14ac:dyDescent="0.2">
      <c r="A97" s="76" t="s">
        <v>186</v>
      </c>
      <c r="B97" s="40" t="s">
        <v>74</v>
      </c>
      <c r="C97" s="41"/>
      <c r="D97" s="77">
        <f>D98+D108+D140+D162+D124+D135</f>
        <v>888890.2</v>
      </c>
      <c r="E97" s="41"/>
      <c r="F97" s="77">
        <f>F98+F108+F140+F162+F124+F135</f>
        <v>558702</v>
      </c>
      <c r="H97" s="33"/>
    </row>
    <row r="98" spans="1:8" s="32" customFormat="1" ht="25.5" x14ac:dyDescent="0.2">
      <c r="A98" s="52" t="s">
        <v>75</v>
      </c>
      <c r="B98" s="53" t="s">
        <v>214</v>
      </c>
      <c r="C98" s="54"/>
      <c r="D98" s="87">
        <f>D99+D102+D105</f>
        <v>248216.8</v>
      </c>
      <c r="E98" s="54"/>
      <c r="F98" s="87">
        <f>F99+F102+F105</f>
        <v>147927.79999999999</v>
      </c>
      <c r="H98" s="33"/>
    </row>
    <row r="99" spans="1:8" s="32" customFormat="1" ht="25.5" x14ac:dyDescent="0.2">
      <c r="A99" s="52" t="s">
        <v>76</v>
      </c>
      <c r="B99" s="53" t="s">
        <v>77</v>
      </c>
      <c r="C99" s="54"/>
      <c r="D99" s="87">
        <f>D100</f>
        <v>100289</v>
      </c>
      <c r="E99" s="54"/>
      <c r="F99" s="87">
        <f>F100</f>
        <v>0</v>
      </c>
      <c r="H99" s="33"/>
    </row>
    <row r="100" spans="1:8" s="32" customFormat="1" ht="25.5" x14ac:dyDescent="0.2">
      <c r="A100" s="52" t="s">
        <v>76</v>
      </c>
      <c r="B100" s="53" t="s">
        <v>77</v>
      </c>
      <c r="C100" s="54" t="s">
        <v>78</v>
      </c>
      <c r="D100" s="87">
        <f>D101</f>
        <v>100289</v>
      </c>
      <c r="E100" s="54"/>
      <c r="F100" s="87">
        <f>F101</f>
        <v>0</v>
      </c>
      <c r="H100" s="33"/>
    </row>
    <row r="101" spans="1:8" s="32" customFormat="1" x14ac:dyDescent="0.2">
      <c r="A101" s="55" t="s">
        <v>79</v>
      </c>
      <c r="B101" s="53" t="s">
        <v>77</v>
      </c>
      <c r="C101" s="54" t="s">
        <v>80</v>
      </c>
      <c r="D101" s="87">
        <v>100289</v>
      </c>
      <c r="E101" s="54"/>
      <c r="F101" s="87"/>
      <c r="H101" s="33"/>
    </row>
    <row r="102" spans="1:8" s="32" customFormat="1" ht="27" customHeight="1" x14ac:dyDescent="0.2">
      <c r="A102" s="52" t="s">
        <v>81</v>
      </c>
      <c r="B102" s="53" t="s">
        <v>82</v>
      </c>
      <c r="C102" s="54"/>
      <c r="D102" s="87">
        <f>D103</f>
        <v>145761.79999999999</v>
      </c>
      <c r="E102" s="54"/>
      <c r="F102" s="87">
        <f>F103</f>
        <v>145761.79999999999</v>
      </c>
      <c r="H102" s="33"/>
    </row>
    <row r="103" spans="1:8" s="32" customFormat="1" ht="25.5" x14ac:dyDescent="0.2">
      <c r="A103" s="52" t="s">
        <v>76</v>
      </c>
      <c r="B103" s="53" t="s">
        <v>82</v>
      </c>
      <c r="C103" s="54" t="s">
        <v>78</v>
      </c>
      <c r="D103" s="87">
        <f>D104</f>
        <v>145761.79999999999</v>
      </c>
      <c r="E103" s="54"/>
      <c r="F103" s="87">
        <f>F104</f>
        <v>145761.79999999999</v>
      </c>
      <c r="H103" s="33"/>
    </row>
    <row r="104" spans="1:8" s="32" customFormat="1" x14ac:dyDescent="0.2">
      <c r="A104" s="55" t="s">
        <v>79</v>
      </c>
      <c r="B104" s="53" t="s">
        <v>82</v>
      </c>
      <c r="C104" s="54" t="s">
        <v>80</v>
      </c>
      <c r="D104" s="87">
        <v>145761.79999999999</v>
      </c>
      <c r="E104" s="54"/>
      <c r="F104" s="87">
        <v>145761.79999999999</v>
      </c>
      <c r="H104" s="33"/>
    </row>
    <row r="105" spans="1:8" s="32" customFormat="1" ht="76.5" x14ac:dyDescent="0.2">
      <c r="A105" s="89" t="s">
        <v>242</v>
      </c>
      <c r="B105" s="63" t="s">
        <v>243</v>
      </c>
      <c r="C105" s="64"/>
      <c r="D105" s="50">
        <f>D106</f>
        <v>2166</v>
      </c>
      <c r="E105" s="64"/>
      <c r="F105" s="50">
        <f>F106</f>
        <v>2166</v>
      </c>
      <c r="H105" s="33"/>
    </row>
    <row r="106" spans="1:8" s="32" customFormat="1" ht="25.5" x14ac:dyDescent="0.2">
      <c r="A106" s="89" t="s">
        <v>76</v>
      </c>
      <c r="B106" s="63" t="s">
        <v>243</v>
      </c>
      <c r="C106" s="64" t="s">
        <v>78</v>
      </c>
      <c r="D106" s="50">
        <f>D107</f>
        <v>2166</v>
      </c>
      <c r="E106" s="64"/>
      <c r="F106" s="50">
        <f>F107</f>
        <v>2166</v>
      </c>
      <c r="H106" s="33"/>
    </row>
    <row r="107" spans="1:8" s="32" customFormat="1" x14ac:dyDescent="0.2">
      <c r="A107" s="89" t="s">
        <v>79</v>
      </c>
      <c r="B107" s="63" t="s">
        <v>243</v>
      </c>
      <c r="C107" s="64" t="s">
        <v>80</v>
      </c>
      <c r="D107" s="50">
        <v>2166</v>
      </c>
      <c r="E107" s="64"/>
      <c r="F107" s="50">
        <v>2166</v>
      </c>
      <c r="H107" s="33"/>
    </row>
    <row r="108" spans="1:8" s="32" customFormat="1" ht="25.5" x14ac:dyDescent="0.2">
      <c r="A108" s="52" t="s">
        <v>83</v>
      </c>
      <c r="B108" s="53" t="s">
        <v>215</v>
      </c>
      <c r="C108" s="54"/>
      <c r="D108" s="87">
        <f>D109+D112+D115+D118+D121</f>
        <v>554565.70000000007</v>
      </c>
      <c r="E108" s="54"/>
      <c r="F108" s="87">
        <f>F109+F112+F115+F118+F121</f>
        <v>384035.3</v>
      </c>
      <c r="H108" s="33"/>
    </row>
    <row r="109" spans="1:8" s="32" customFormat="1" ht="25.5" x14ac:dyDescent="0.2">
      <c r="A109" s="52" t="s">
        <v>76</v>
      </c>
      <c r="B109" s="53" t="s">
        <v>84</v>
      </c>
      <c r="C109" s="54"/>
      <c r="D109" s="87">
        <f>D110</f>
        <v>170530.4</v>
      </c>
      <c r="E109" s="54"/>
      <c r="F109" s="87">
        <f>F110</f>
        <v>0</v>
      </c>
      <c r="H109" s="33"/>
    </row>
    <row r="110" spans="1:8" s="32" customFormat="1" ht="25.5" x14ac:dyDescent="0.2">
      <c r="A110" s="52" t="s">
        <v>76</v>
      </c>
      <c r="B110" s="53" t="s">
        <v>84</v>
      </c>
      <c r="C110" s="54" t="s">
        <v>78</v>
      </c>
      <c r="D110" s="87">
        <f>D111</f>
        <v>170530.4</v>
      </c>
      <c r="E110" s="54"/>
      <c r="F110" s="87">
        <f>F111</f>
        <v>0</v>
      </c>
      <c r="H110" s="33"/>
    </row>
    <row r="111" spans="1:8" s="32" customFormat="1" x14ac:dyDescent="0.2">
      <c r="A111" s="55" t="s">
        <v>79</v>
      </c>
      <c r="B111" s="53" t="s">
        <v>84</v>
      </c>
      <c r="C111" s="54" t="s">
        <v>80</v>
      </c>
      <c r="D111" s="87">
        <f>170180.4+350</f>
        <v>170530.4</v>
      </c>
      <c r="E111" s="54"/>
      <c r="F111" s="87"/>
      <c r="H111" s="33"/>
    </row>
    <row r="112" spans="1:8" s="32" customFormat="1" ht="29.25" customHeight="1" x14ac:dyDescent="0.2">
      <c r="A112" s="52" t="s">
        <v>81</v>
      </c>
      <c r="B112" s="53" t="s">
        <v>266</v>
      </c>
      <c r="C112" s="54"/>
      <c r="D112" s="87">
        <f>D113</f>
        <v>374024.9</v>
      </c>
      <c r="E112" s="54"/>
      <c r="F112" s="87">
        <f>F113</f>
        <v>374024.9</v>
      </c>
      <c r="H112" s="33"/>
    </row>
    <row r="113" spans="1:8" s="32" customFormat="1" ht="25.5" x14ac:dyDescent="0.2">
      <c r="A113" s="52" t="s">
        <v>76</v>
      </c>
      <c r="B113" s="53" t="s">
        <v>266</v>
      </c>
      <c r="C113" s="54" t="s">
        <v>78</v>
      </c>
      <c r="D113" s="87">
        <f>D114</f>
        <v>374024.9</v>
      </c>
      <c r="E113" s="54"/>
      <c r="F113" s="87">
        <f>F114</f>
        <v>374024.9</v>
      </c>
      <c r="H113" s="33"/>
    </row>
    <row r="114" spans="1:8" s="32" customFormat="1" x14ac:dyDescent="0.2">
      <c r="A114" s="55" t="s">
        <v>79</v>
      </c>
      <c r="B114" s="53" t="s">
        <v>266</v>
      </c>
      <c r="C114" s="54" t="s">
        <v>80</v>
      </c>
      <c r="D114" s="87">
        <v>374024.9</v>
      </c>
      <c r="E114" s="54"/>
      <c r="F114" s="87">
        <v>374024.9</v>
      </c>
      <c r="H114" s="33"/>
    </row>
    <row r="115" spans="1:8" s="32" customFormat="1" ht="38.25" x14ac:dyDescent="0.2">
      <c r="A115" s="56" t="s">
        <v>85</v>
      </c>
      <c r="B115" s="53" t="s">
        <v>86</v>
      </c>
      <c r="C115" s="57"/>
      <c r="D115" s="87">
        <f>D116</f>
        <v>5764.5</v>
      </c>
      <c r="E115" s="57"/>
      <c r="F115" s="87">
        <f>F116</f>
        <v>5764.5</v>
      </c>
      <c r="H115" s="33"/>
    </row>
    <row r="116" spans="1:8" s="32" customFormat="1" ht="25.5" x14ac:dyDescent="0.2">
      <c r="A116" s="55" t="s">
        <v>76</v>
      </c>
      <c r="B116" s="53" t="s">
        <v>86</v>
      </c>
      <c r="C116" s="54" t="s">
        <v>78</v>
      </c>
      <c r="D116" s="87">
        <f>D117</f>
        <v>5764.5</v>
      </c>
      <c r="E116" s="54"/>
      <c r="F116" s="87">
        <f>F117</f>
        <v>5764.5</v>
      </c>
      <c r="H116" s="33"/>
    </row>
    <row r="117" spans="1:8" s="32" customFormat="1" x14ac:dyDescent="0.2">
      <c r="A117" s="55" t="s">
        <v>79</v>
      </c>
      <c r="B117" s="53" t="s">
        <v>86</v>
      </c>
      <c r="C117" s="54" t="s">
        <v>80</v>
      </c>
      <c r="D117" s="87">
        <v>5764.5</v>
      </c>
      <c r="E117" s="54"/>
      <c r="F117" s="87">
        <v>5764.5</v>
      </c>
      <c r="H117" s="33"/>
    </row>
    <row r="118" spans="1:8" s="32" customFormat="1" ht="51" x14ac:dyDescent="0.2">
      <c r="A118" s="89" t="s">
        <v>254</v>
      </c>
      <c r="B118" s="53" t="s">
        <v>241</v>
      </c>
      <c r="C118" s="54"/>
      <c r="D118" s="87">
        <f>D119</f>
        <v>2938.8</v>
      </c>
      <c r="E118" s="54"/>
      <c r="F118" s="87">
        <f>F119</f>
        <v>2938.8</v>
      </c>
      <c r="H118" s="33"/>
    </row>
    <row r="119" spans="1:8" s="32" customFormat="1" ht="25.5" x14ac:dyDescent="0.2">
      <c r="A119" s="52" t="s">
        <v>76</v>
      </c>
      <c r="B119" s="53" t="s">
        <v>241</v>
      </c>
      <c r="C119" s="54" t="s">
        <v>78</v>
      </c>
      <c r="D119" s="87">
        <f>D120</f>
        <v>2938.8</v>
      </c>
      <c r="E119" s="54"/>
      <c r="F119" s="87">
        <f>F120</f>
        <v>2938.8</v>
      </c>
      <c r="H119" s="33"/>
    </row>
    <row r="120" spans="1:8" s="32" customFormat="1" x14ac:dyDescent="0.2">
      <c r="A120" s="55" t="s">
        <v>79</v>
      </c>
      <c r="B120" s="53" t="s">
        <v>241</v>
      </c>
      <c r="C120" s="54" t="s">
        <v>80</v>
      </c>
      <c r="D120" s="87">
        <v>2938.8</v>
      </c>
      <c r="E120" s="54"/>
      <c r="F120" s="87">
        <v>2938.8</v>
      </c>
      <c r="H120" s="33"/>
    </row>
    <row r="121" spans="1:8" s="32" customFormat="1" ht="63.75" x14ac:dyDescent="0.2">
      <c r="A121" s="89" t="s">
        <v>244</v>
      </c>
      <c r="B121" s="63" t="s">
        <v>245</v>
      </c>
      <c r="C121" s="64"/>
      <c r="D121" s="87">
        <f>D122</f>
        <v>1307.0999999999999</v>
      </c>
      <c r="E121" s="64"/>
      <c r="F121" s="87">
        <f>F122</f>
        <v>1307.0999999999999</v>
      </c>
      <c r="H121" s="33"/>
    </row>
    <row r="122" spans="1:8" s="32" customFormat="1" ht="25.5" x14ac:dyDescent="0.2">
      <c r="A122" s="89" t="s">
        <v>76</v>
      </c>
      <c r="B122" s="63" t="s">
        <v>245</v>
      </c>
      <c r="C122" s="109" t="s">
        <v>78</v>
      </c>
      <c r="D122" s="87">
        <f>D123</f>
        <v>1307.0999999999999</v>
      </c>
      <c r="E122" s="109"/>
      <c r="F122" s="87">
        <f>F123</f>
        <v>1307.0999999999999</v>
      </c>
      <c r="H122" s="33"/>
    </row>
    <row r="123" spans="1:8" s="32" customFormat="1" x14ac:dyDescent="0.2">
      <c r="A123" s="89" t="s">
        <v>79</v>
      </c>
      <c r="B123" s="63" t="s">
        <v>245</v>
      </c>
      <c r="C123" s="64" t="s">
        <v>80</v>
      </c>
      <c r="D123" s="87">
        <v>1307.0999999999999</v>
      </c>
      <c r="E123" s="64"/>
      <c r="F123" s="87">
        <v>1307.0999999999999</v>
      </c>
      <c r="H123" s="33"/>
    </row>
    <row r="124" spans="1:8" ht="25.5" x14ac:dyDescent="0.2">
      <c r="A124" s="58" t="s">
        <v>187</v>
      </c>
      <c r="B124" s="35" t="s">
        <v>192</v>
      </c>
      <c r="C124" s="36"/>
      <c r="D124" s="50">
        <f>D125+D131+D133</f>
        <v>33473</v>
      </c>
      <c r="E124" s="36"/>
      <c r="F124" s="50">
        <f>F125+F131+F133</f>
        <v>0</v>
      </c>
    </row>
    <row r="125" spans="1:8" ht="38.25" x14ac:dyDescent="0.2">
      <c r="A125" s="58" t="s">
        <v>188</v>
      </c>
      <c r="B125" s="35" t="s">
        <v>193</v>
      </c>
      <c r="C125" s="60"/>
      <c r="D125" s="93">
        <f>D126+D130</f>
        <v>8135.1</v>
      </c>
      <c r="E125" s="60"/>
      <c r="F125" s="93">
        <f>F126+F130</f>
        <v>0</v>
      </c>
    </row>
    <row r="126" spans="1:8" x14ac:dyDescent="0.2">
      <c r="A126" s="61" t="s">
        <v>79</v>
      </c>
      <c r="B126" s="35" t="s">
        <v>193</v>
      </c>
      <c r="C126" s="60" t="s">
        <v>78</v>
      </c>
      <c r="D126" s="93">
        <f>D127+D128+D129</f>
        <v>8135.1</v>
      </c>
      <c r="E126" s="60"/>
      <c r="F126" s="93">
        <f>F127+F128+F129</f>
        <v>0</v>
      </c>
    </row>
    <row r="127" spans="1:8" ht="25.5" x14ac:dyDescent="0.2">
      <c r="A127" s="61" t="s">
        <v>189</v>
      </c>
      <c r="B127" s="35" t="s">
        <v>193</v>
      </c>
      <c r="C127" s="60" t="s">
        <v>80</v>
      </c>
      <c r="D127" s="93">
        <v>8135.1</v>
      </c>
      <c r="E127" s="60"/>
      <c r="F127" s="93"/>
    </row>
    <row r="128" spans="1:8" ht="25.5" hidden="1" x14ac:dyDescent="0.2">
      <c r="A128" s="61" t="s">
        <v>216</v>
      </c>
      <c r="B128" s="35" t="s">
        <v>193</v>
      </c>
      <c r="C128" s="60" t="s">
        <v>171</v>
      </c>
      <c r="D128" s="93"/>
      <c r="E128" s="60"/>
      <c r="F128" s="93"/>
    </row>
    <row r="129" spans="1:6" ht="38.25" hidden="1" x14ac:dyDescent="0.2">
      <c r="A129" s="61" t="s">
        <v>190</v>
      </c>
      <c r="B129" s="35" t="s">
        <v>193</v>
      </c>
      <c r="C129" s="60" t="s">
        <v>195</v>
      </c>
      <c r="D129" s="93"/>
      <c r="E129" s="60"/>
      <c r="F129" s="93"/>
    </row>
    <row r="130" spans="1:6" ht="51" hidden="1" x14ac:dyDescent="0.2">
      <c r="A130" s="61" t="s">
        <v>191</v>
      </c>
      <c r="B130" s="35" t="s">
        <v>193</v>
      </c>
      <c r="C130" s="60" t="s">
        <v>114</v>
      </c>
      <c r="D130" s="93"/>
      <c r="E130" s="60"/>
      <c r="F130" s="93"/>
    </row>
    <row r="131" spans="1:6" ht="25.5" x14ac:dyDescent="0.2">
      <c r="A131" s="58" t="s">
        <v>76</v>
      </c>
      <c r="B131" s="35" t="s">
        <v>194</v>
      </c>
      <c r="C131" s="60" t="s">
        <v>78</v>
      </c>
      <c r="D131" s="93">
        <f>D132</f>
        <v>9552.5</v>
      </c>
      <c r="E131" s="60"/>
      <c r="F131" s="93">
        <f>F132</f>
        <v>0</v>
      </c>
    </row>
    <row r="132" spans="1:6" ht="19.5" customHeight="1" x14ac:dyDescent="0.2">
      <c r="A132" s="62" t="s">
        <v>79</v>
      </c>
      <c r="B132" s="35" t="s">
        <v>194</v>
      </c>
      <c r="C132" s="60" t="s">
        <v>80</v>
      </c>
      <c r="D132" s="93">
        <v>9552.5</v>
      </c>
      <c r="E132" s="60"/>
      <c r="F132" s="93"/>
    </row>
    <row r="133" spans="1:6" ht="24" customHeight="1" x14ac:dyDescent="0.2">
      <c r="A133" s="58" t="s">
        <v>76</v>
      </c>
      <c r="B133" s="35" t="s">
        <v>88</v>
      </c>
      <c r="C133" s="60" t="s">
        <v>78</v>
      </c>
      <c r="D133" s="93">
        <f>D134</f>
        <v>15785.4</v>
      </c>
      <c r="E133" s="60"/>
      <c r="F133" s="93">
        <f>F134</f>
        <v>0</v>
      </c>
    </row>
    <row r="134" spans="1:6" ht="17.25" customHeight="1" x14ac:dyDescent="0.2">
      <c r="A134" s="62" t="s">
        <v>79</v>
      </c>
      <c r="B134" s="35" t="s">
        <v>88</v>
      </c>
      <c r="C134" s="60" t="s">
        <v>80</v>
      </c>
      <c r="D134" s="93">
        <v>15785.4</v>
      </c>
      <c r="E134" s="60"/>
      <c r="F134" s="93"/>
    </row>
    <row r="135" spans="1:6" ht="25.5" x14ac:dyDescent="0.2">
      <c r="A135" s="30" t="s">
        <v>153</v>
      </c>
      <c r="B135" s="63" t="s">
        <v>152</v>
      </c>
      <c r="C135" s="64"/>
      <c r="D135" s="93">
        <f>D136+D138</f>
        <v>4604.5</v>
      </c>
      <c r="E135" s="64"/>
      <c r="F135" s="93">
        <f>F136+F138</f>
        <v>4404.5</v>
      </c>
    </row>
    <row r="136" spans="1:6" ht="25.5" x14ac:dyDescent="0.2">
      <c r="A136" s="23" t="s">
        <v>76</v>
      </c>
      <c r="B136" s="63" t="s">
        <v>176</v>
      </c>
      <c r="C136" s="64" t="s">
        <v>78</v>
      </c>
      <c r="D136" s="93">
        <f>D137</f>
        <v>200</v>
      </c>
      <c r="E136" s="64"/>
      <c r="F136" s="93">
        <f>F137</f>
        <v>0</v>
      </c>
    </row>
    <row r="137" spans="1:6" x14ac:dyDescent="0.2">
      <c r="A137" s="65" t="s">
        <v>79</v>
      </c>
      <c r="B137" s="63" t="s">
        <v>176</v>
      </c>
      <c r="C137" s="64" t="s">
        <v>80</v>
      </c>
      <c r="D137" s="93">
        <v>200</v>
      </c>
      <c r="E137" s="64"/>
      <c r="F137" s="93"/>
    </row>
    <row r="138" spans="1:6" ht="25.5" x14ac:dyDescent="0.2">
      <c r="A138" s="23" t="s">
        <v>76</v>
      </c>
      <c r="B138" s="63" t="s">
        <v>246</v>
      </c>
      <c r="C138" s="64" t="s">
        <v>78</v>
      </c>
      <c r="D138" s="93">
        <f>D139</f>
        <v>4404.5</v>
      </c>
      <c r="E138" s="64"/>
      <c r="F138" s="93">
        <f>F139</f>
        <v>4404.5</v>
      </c>
    </row>
    <row r="139" spans="1:6" x14ac:dyDescent="0.2">
      <c r="A139" s="65" t="s">
        <v>79</v>
      </c>
      <c r="B139" s="63" t="s">
        <v>246</v>
      </c>
      <c r="C139" s="64" t="s">
        <v>80</v>
      </c>
      <c r="D139" s="93">
        <v>4404.5</v>
      </c>
      <c r="E139" s="64"/>
      <c r="F139" s="93">
        <v>4404.5</v>
      </c>
    </row>
    <row r="140" spans="1:6" ht="38.25" x14ac:dyDescent="0.2">
      <c r="A140" s="58" t="s">
        <v>196</v>
      </c>
      <c r="B140" s="35" t="s">
        <v>217</v>
      </c>
      <c r="C140" s="54"/>
      <c r="D140" s="87">
        <f>D141+D144+D147+D156+D159</f>
        <v>30384.7</v>
      </c>
      <c r="E140" s="54"/>
      <c r="F140" s="87">
        <f>F141+F144+F147+F156+F159</f>
        <v>20926.900000000001</v>
      </c>
    </row>
    <row r="141" spans="1:6" ht="30.75" customHeight="1" x14ac:dyDescent="0.2">
      <c r="A141" s="59" t="s">
        <v>98</v>
      </c>
      <c r="B141" s="42" t="s">
        <v>197</v>
      </c>
      <c r="C141" s="105"/>
      <c r="D141" s="87">
        <f>D143</f>
        <v>4360.7</v>
      </c>
      <c r="E141" s="105"/>
      <c r="F141" s="87">
        <f>F143</f>
        <v>4360.7</v>
      </c>
    </row>
    <row r="142" spans="1:6" ht="63.75" x14ac:dyDescent="0.2">
      <c r="A142" s="59" t="s">
        <v>10</v>
      </c>
      <c r="B142" s="42" t="s">
        <v>197</v>
      </c>
      <c r="C142" s="54" t="s">
        <v>11</v>
      </c>
      <c r="D142" s="87">
        <f>D143</f>
        <v>4360.7</v>
      </c>
      <c r="E142" s="54"/>
      <c r="F142" s="87">
        <f>F143</f>
        <v>4360.7</v>
      </c>
    </row>
    <row r="143" spans="1:6" ht="25.5" x14ac:dyDescent="0.2">
      <c r="A143" s="59" t="s">
        <v>12</v>
      </c>
      <c r="B143" s="42" t="s">
        <v>197</v>
      </c>
      <c r="C143" s="54" t="s">
        <v>16</v>
      </c>
      <c r="D143" s="87">
        <v>4360.7</v>
      </c>
      <c r="E143" s="54"/>
      <c r="F143" s="87">
        <v>4360.7</v>
      </c>
    </row>
    <row r="144" spans="1:6" ht="38.25" x14ac:dyDescent="0.2">
      <c r="A144" s="58" t="s">
        <v>196</v>
      </c>
      <c r="B144" s="42" t="s">
        <v>198</v>
      </c>
      <c r="C144" s="54"/>
      <c r="D144" s="87">
        <f>D145</f>
        <v>3553.8</v>
      </c>
      <c r="E144" s="54"/>
      <c r="F144" s="87">
        <f>F145</f>
        <v>0</v>
      </c>
    </row>
    <row r="145" spans="1:8" x14ac:dyDescent="0.2">
      <c r="A145" s="58" t="s">
        <v>14</v>
      </c>
      <c r="B145" s="42" t="s">
        <v>198</v>
      </c>
      <c r="C145" s="54" t="s">
        <v>11</v>
      </c>
      <c r="D145" s="87">
        <f>D146</f>
        <v>3553.8</v>
      </c>
      <c r="E145" s="54"/>
      <c r="F145" s="87">
        <f>F146</f>
        <v>0</v>
      </c>
    </row>
    <row r="146" spans="1:8" ht="25.5" x14ac:dyDescent="0.2">
      <c r="A146" s="59" t="s">
        <v>12</v>
      </c>
      <c r="B146" s="42" t="s">
        <v>198</v>
      </c>
      <c r="C146" s="54" t="s">
        <v>16</v>
      </c>
      <c r="D146" s="87">
        <v>3553.8</v>
      </c>
      <c r="E146" s="54"/>
      <c r="F146" s="87"/>
    </row>
    <row r="147" spans="1:8" ht="51" x14ac:dyDescent="0.2">
      <c r="A147" s="58" t="s">
        <v>97</v>
      </c>
      <c r="B147" s="35" t="s">
        <v>199</v>
      </c>
      <c r="C147" s="54"/>
      <c r="D147" s="87">
        <f>D148+D150+D152</f>
        <v>5904</v>
      </c>
      <c r="E147" s="54"/>
      <c r="F147" s="87">
        <f>F148+F150+F152</f>
        <v>0</v>
      </c>
    </row>
    <row r="148" spans="1:8" s="32" customFormat="1" ht="63.75" x14ac:dyDescent="0.2">
      <c r="A148" s="59" t="s">
        <v>10</v>
      </c>
      <c r="B148" s="35" t="s">
        <v>199</v>
      </c>
      <c r="C148" s="54" t="s">
        <v>11</v>
      </c>
      <c r="D148" s="87">
        <f>D149</f>
        <v>4208.3</v>
      </c>
      <c r="E148" s="54"/>
      <c r="F148" s="87">
        <f>F149</f>
        <v>0</v>
      </c>
      <c r="H148" s="33"/>
    </row>
    <row r="149" spans="1:8" x14ac:dyDescent="0.2">
      <c r="A149" s="61" t="s">
        <v>37</v>
      </c>
      <c r="B149" s="35" t="s">
        <v>199</v>
      </c>
      <c r="C149" s="54" t="s">
        <v>38</v>
      </c>
      <c r="D149" s="87">
        <v>4208.3</v>
      </c>
      <c r="E149" s="54"/>
      <c r="F149" s="87"/>
    </row>
    <row r="150" spans="1:8" ht="25.5" x14ac:dyDescent="0.2">
      <c r="A150" s="59" t="s">
        <v>17</v>
      </c>
      <c r="B150" s="35" t="s">
        <v>199</v>
      </c>
      <c r="C150" s="54" t="s">
        <v>18</v>
      </c>
      <c r="D150" s="87">
        <f>D151</f>
        <v>1605.7</v>
      </c>
      <c r="E150" s="54"/>
      <c r="F150" s="87">
        <f>F151</f>
        <v>0</v>
      </c>
    </row>
    <row r="151" spans="1:8" ht="25.5" x14ac:dyDescent="0.2">
      <c r="A151" s="61" t="s">
        <v>19</v>
      </c>
      <c r="B151" s="35" t="s">
        <v>199</v>
      </c>
      <c r="C151" s="54" t="s">
        <v>20</v>
      </c>
      <c r="D151" s="87">
        <f>1505.7+100</f>
        <v>1605.7</v>
      </c>
      <c r="E151" s="54"/>
      <c r="F151" s="87"/>
    </row>
    <row r="152" spans="1:8" x14ac:dyDescent="0.2">
      <c r="A152" s="66" t="s">
        <v>39</v>
      </c>
      <c r="B152" s="35" t="s">
        <v>199</v>
      </c>
      <c r="C152" s="54" t="s">
        <v>40</v>
      </c>
      <c r="D152" s="87">
        <f>D153</f>
        <v>90</v>
      </c>
      <c r="E152" s="54"/>
      <c r="F152" s="87">
        <f>F153</f>
        <v>0</v>
      </c>
    </row>
    <row r="153" spans="1:8" ht="17.45" customHeight="1" x14ac:dyDescent="0.2">
      <c r="A153" s="61" t="s">
        <v>41</v>
      </c>
      <c r="B153" s="35" t="s">
        <v>199</v>
      </c>
      <c r="C153" s="54" t="s">
        <v>42</v>
      </c>
      <c r="D153" s="87">
        <v>90</v>
      </c>
      <c r="E153" s="54"/>
      <c r="F153" s="87"/>
    </row>
    <row r="154" spans="1:8" ht="7.5" hidden="1" customHeight="1" x14ac:dyDescent="0.2">
      <c r="A154" s="59" t="s">
        <v>115</v>
      </c>
      <c r="B154" s="42" t="s">
        <v>99</v>
      </c>
      <c r="C154" s="36" t="s">
        <v>40</v>
      </c>
      <c r="D154" s="50">
        <f>D155</f>
        <v>0</v>
      </c>
      <c r="E154" s="36"/>
      <c r="F154" s="50">
        <f>F155</f>
        <v>0</v>
      </c>
    </row>
    <row r="155" spans="1:8" ht="15.6" hidden="1" customHeight="1" x14ac:dyDescent="0.2">
      <c r="A155" s="66" t="s">
        <v>109</v>
      </c>
      <c r="B155" s="42" t="s">
        <v>99</v>
      </c>
      <c r="C155" s="36" t="s">
        <v>42</v>
      </c>
      <c r="D155" s="50">
        <v>0</v>
      </c>
      <c r="E155" s="36"/>
      <c r="F155" s="50">
        <v>0</v>
      </c>
    </row>
    <row r="156" spans="1:8" ht="13.5" customHeight="1" x14ac:dyDescent="0.2">
      <c r="A156" s="59" t="s">
        <v>115</v>
      </c>
      <c r="B156" s="35" t="s">
        <v>200</v>
      </c>
      <c r="C156" s="36"/>
      <c r="D156" s="94">
        <f>D157</f>
        <v>16444.3</v>
      </c>
      <c r="E156" s="36"/>
      <c r="F156" s="94">
        <f>F157</f>
        <v>16444.3</v>
      </c>
    </row>
    <row r="157" spans="1:8" ht="19.5" customHeight="1" x14ac:dyDescent="0.2">
      <c r="A157" s="66" t="s">
        <v>109</v>
      </c>
      <c r="B157" s="35" t="s">
        <v>200</v>
      </c>
      <c r="C157" s="36" t="s">
        <v>110</v>
      </c>
      <c r="D157" s="95">
        <f>D158</f>
        <v>16444.3</v>
      </c>
      <c r="E157" s="36"/>
      <c r="F157" s="95">
        <f>F158</f>
        <v>16444.3</v>
      </c>
    </row>
    <row r="158" spans="1:8" ht="25.5" x14ac:dyDescent="0.2">
      <c r="A158" s="59" t="s">
        <v>108</v>
      </c>
      <c r="B158" s="35" t="s">
        <v>200</v>
      </c>
      <c r="C158" s="36" t="s">
        <v>201</v>
      </c>
      <c r="D158" s="95">
        <v>16444.3</v>
      </c>
      <c r="E158" s="36"/>
      <c r="F158" s="95">
        <v>16444.3</v>
      </c>
    </row>
    <row r="159" spans="1:8" ht="38.25" x14ac:dyDescent="0.2">
      <c r="A159" s="59" t="s">
        <v>116</v>
      </c>
      <c r="B159" s="35" t="s">
        <v>202</v>
      </c>
      <c r="C159" s="106"/>
      <c r="D159" s="96">
        <f>D160</f>
        <v>121.9</v>
      </c>
      <c r="E159" s="106"/>
      <c r="F159" s="96">
        <f>F160</f>
        <v>121.9</v>
      </c>
    </row>
    <row r="160" spans="1:8" x14ac:dyDescent="0.2">
      <c r="A160" s="66" t="s">
        <v>109</v>
      </c>
      <c r="B160" s="35" t="s">
        <v>202</v>
      </c>
      <c r="C160" s="36" t="s">
        <v>110</v>
      </c>
      <c r="D160" s="95">
        <f>D161</f>
        <v>121.9</v>
      </c>
      <c r="E160" s="36"/>
      <c r="F160" s="95">
        <f>F161</f>
        <v>121.9</v>
      </c>
    </row>
    <row r="161" spans="1:8" ht="25.5" x14ac:dyDescent="0.2">
      <c r="A161" s="59" t="s">
        <v>108</v>
      </c>
      <c r="B161" s="35" t="s">
        <v>202</v>
      </c>
      <c r="C161" s="36" t="s">
        <v>111</v>
      </c>
      <c r="D161" s="95">
        <v>121.9</v>
      </c>
      <c r="E161" s="36"/>
      <c r="F161" s="95">
        <v>121.9</v>
      </c>
    </row>
    <row r="162" spans="1:8" ht="41.25" customHeight="1" x14ac:dyDescent="0.2">
      <c r="A162" s="58" t="s">
        <v>203</v>
      </c>
      <c r="B162" s="35" t="s">
        <v>218</v>
      </c>
      <c r="C162" s="36"/>
      <c r="D162" s="95">
        <f>D163+D170</f>
        <v>17645.5</v>
      </c>
      <c r="E162" s="36"/>
      <c r="F162" s="95">
        <f>F163+F170</f>
        <v>1407.5</v>
      </c>
    </row>
    <row r="163" spans="1:8" s="32" customFormat="1" ht="39" customHeight="1" x14ac:dyDescent="0.2">
      <c r="A163" s="83" t="s">
        <v>219</v>
      </c>
      <c r="B163" s="35" t="s">
        <v>204</v>
      </c>
      <c r="C163" s="54"/>
      <c r="D163" s="87">
        <f>D164+D166+D168</f>
        <v>16238</v>
      </c>
      <c r="E163" s="54"/>
      <c r="F163" s="87">
        <f>F164+F166+F168</f>
        <v>0</v>
      </c>
      <c r="H163" s="33"/>
    </row>
    <row r="164" spans="1:8" ht="63.75" x14ac:dyDescent="0.2">
      <c r="A164" s="59" t="s">
        <v>10</v>
      </c>
      <c r="B164" s="35" t="s">
        <v>204</v>
      </c>
      <c r="C164" s="54" t="s">
        <v>11</v>
      </c>
      <c r="D164" s="87">
        <f>D165</f>
        <v>15288.4</v>
      </c>
      <c r="E164" s="54"/>
      <c r="F164" s="87">
        <f>F165</f>
        <v>0</v>
      </c>
    </row>
    <row r="165" spans="1:8" x14ac:dyDescent="0.2">
      <c r="A165" s="61" t="s">
        <v>37</v>
      </c>
      <c r="B165" s="35" t="s">
        <v>204</v>
      </c>
      <c r="C165" s="54" t="s">
        <v>38</v>
      </c>
      <c r="D165" s="87">
        <v>15288.4</v>
      </c>
      <c r="E165" s="54"/>
      <c r="F165" s="87"/>
    </row>
    <row r="166" spans="1:8" ht="25.5" x14ac:dyDescent="0.2">
      <c r="A166" s="59" t="s">
        <v>17</v>
      </c>
      <c r="B166" s="35" t="s">
        <v>204</v>
      </c>
      <c r="C166" s="54" t="s">
        <v>18</v>
      </c>
      <c r="D166" s="87">
        <f>D167</f>
        <v>949.6</v>
      </c>
      <c r="E166" s="54"/>
      <c r="F166" s="87">
        <f>F167</f>
        <v>0</v>
      </c>
    </row>
    <row r="167" spans="1:8" ht="25.5" x14ac:dyDescent="0.2">
      <c r="A167" s="61" t="s">
        <v>19</v>
      </c>
      <c r="B167" s="35" t="s">
        <v>204</v>
      </c>
      <c r="C167" s="54" t="s">
        <v>20</v>
      </c>
      <c r="D167" s="87">
        <f>817.6+132</f>
        <v>949.6</v>
      </c>
      <c r="E167" s="54"/>
      <c r="F167" s="87"/>
    </row>
    <row r="168" spans="1:8" hidden="1" x14ac:dyDescent="0.2">
      <c r="A168" s="66" t="s">
        <v>39</v>
      </c>
      <c r="B168" s="35" t="s">
        <v>204</v>
      </c>
      <c r="C168" s="54" t="s">
        <v>40</v>
      </c>
      <c r="D168" s="87">
        <f>D169</f>
        <v>0</v>
      </c>
      <c r="E168" s="54"/>
      <c r="F168" s="87">
        <f>F169</f>
        <v>0</v>
      </c>
    </row>
    <row r="169" spans="1:8" hidden="1" x14ac:dyDescent="0.2">
      <c r="A169" s="61" t="s">
        <v>41</v>
      </c>
      <c r="B169" s="35" t="s">
        <v>204</v>
      </c>
      <c r="C169" s="54" t="s">
        <v>42</v>
      </c>
      <c r="D169" s="87"/>
      <c r="E169" s="54"/>
      <c r="F169" s="87"/>
    </row>
    <row r="170" spans="1:8" ht="63.75" x14ac:dyDescent="0.2">
      <c r="A170" s="30" t="s">
        <v>117</v>
      </c>
      <c r="B170" s="67" t="s">
        <v>205</v>
      </c>
      <c r="C170" s="64"/>
      <c r="D170" s="87">
        <f>D171+D173</f>
        <v>1407.5</v>
      </c>
      <c r="E170" s="64"/>
      <c r="F170" s="87">
        <f>F171+F173</f>
        <v>1407.5</v>
      </c>
    </row>
    <row r="171" spans="1:8" ht="16.5" customHeight="1" x14ac:dyDescent="0.2">
      <c r="A171" s="68" t="s">
        <v>109</v>
      </c>
      <c r="B171" s="67" t="s">
        <v>205</v>
      </c>
      <c r="C171" s="64" t="s">
        <v>110</v>
      </c>
      <c r="D171" s="87">
        <f>D172</f>
        <v>1394.8</v>
      </c>
      <c r="E171" s="64"/>
      <c r="F171" s="87">
        <f>F172</f>
        <v>1394.8</v>
      </c>
    </row>
    <row r="172" spans="1:8" ht="14.25" customHeight="1" x14ac:dyDescent="0.2">
      <c r="A172" s="27" t="s">
        <v>108</v>
      </c>
      <c r="B172" s="67" t="s">
        <v>205</v>
      </c>
      <c r="C172" s="64" t="s">
        <v>111</v>
      </c>
      <c r="D172" s="87">
        <v>1394.8</v>
      </c>
      <c r="E172" s="64"/>
      <c r="F172" s="87">
        <v>1394.8</v>
      </c>
    </row>
    <row r="173" spans="1:8" ht="18.75" customHeight="1" x14ac:dyDescent="0.2">
      <c r="A173" s="68" t="s">
        <v>109</v>
      </c>
      <c r="B173" s="67" t="s">
        <v>205</v>
      </c>
      <c r="C173" s="64" t="s">
        <v>18</v>
      </c>
      <c r="D173" s="87">
        <f>D174</f>
        <v>12.7</v>
      </c>
      <c r="E173" s="64"/>
      <c r="F173" s="87">
        <f>F174</f>
        <v>12.7</v>
      </c>
    </row>
    <row r="174" spans="1:8" ht="24.75" customHeight="1" x14ac:dyDescent="0.2">
      <c r="A174" s="61" t="s">
        <v>19</v>
      </c>
      <c r="B174" s="67" t="s">
        <v>205</v>
      </c>
      <c r="C174" s="64" t="s">
        <v>20</v>
      </c>
      <c r="D174" s="87">
        <v>12.7</v>
      </c>
      <c r="E174" s="64"/>
      <c r="F174" s="87">
        <v>12.7</v>
      </c>
    </row>
    <row r="175" spans="1:8" s="32" customFormat="1" ht="39.75" customHeight="1" x14ac:dyDescent="0.2">
      <c r="A175" s="84" t="s">
        <v>271</v>
      </c>
      <c r="B175" s="71" t="s">
        <v>54</v>
      </c>
      <c r="C175" s="64"/>
      <c r="D175" s="82">
        <f>D176</f>
        <v>1206.2</v>
      </c>
      <c r="E175" s="64"/>
      <c r="F175" s="82">
        <f>F176</f>
        <v>0</v>
      </c>
      <c r="H175" s="33"/>
    </row>
    <row r="176" spans="1:8" x14ac:dyDescent="0.2">
      <c r="A176" s="4" t="s">
        <v>148</v>
      </c>
      <c r="B176" s="63" t="s">
        <v>149</v>
      </c>
      <c r="C176" s="64"/>
      <c r="D176" s="70">
        <f>D177</f>
        <v>1206.2</v>
      </c>
      <c r="E176" s="64"/>
      <c r="F176" s="70">
        <f>F177</f>
        <v>0</v>
      </c>
    </row>
    <row r="177" spans="1:8" x14ac:dyDescent="0.2">
      <c r="A177" s="6" t="s">
        <v>79</v>
      </c>
      <c r="B177" s="63" t="s">
        <v>177</v>
      </c>
      <c r="C177" s="64" t="s">
        <v>78</v>
      </c>
      <c r="D177" s="50">
        <f>D178</f>
        <v>1206.2</v>
      </c>
      <c r="E177" s="64"/>
      <c r="F177" s="50">
        <f>F178</f>
        <v>0</v>
      </c>
    </row>
    <row r="178" spans="1:8" x14ac:dyDescent="0.2">
      <c r="A178" s="6" t="s">
        <v>87</v>
      </c>
      <c r="B178" s="63" t="s">
        <v>177</v>
      </c>
      <c r="C178" s="64" t="s">
        <v>80</v>
      </c>
      <c r="D178" s="69">
        <v>1206.2</v>
      </c>
      <c r="E178" s="64"/>
      <c r="F178" s="69"/>
    </row>
    <row r="179" spans="1:8" s="32" customFormat="1" ht="38.25" x14ac:dyDescent="0.2">
      <c r="A179" s="75" t="s">
        <v>209</v>
      </c>
      <c r="B179" s="40" t="s">
        <v>104</v>
      </c>
      <c r="C179" s="41"/>
      <c r="D179" s="77">
        <f>D180+D187+D189+D191+D183</f>
        <v>68686.899999999994</v>
      </c>
      <c r="E179" s="41"/>
      <c r="F179" s="77">
        <f>F180+F187+F189+F191+F183</f>
        <v>0</v>
      </c>
      <c r="H179" s="33"/>
    </row>
    <row r="180" spans="1:8" s="32" customFormat="1" ht="25.5" x14ac:dyDescent="0.2">
      <c r="A180" s="110" t="s">
        <v>220</v>
      </c>
      <c r="B180" s="40" t="s">
        <v>221</v>
      </c>
      <c r="C180" s="41"/>
      <c r="D180" s="77">
        <f>D181</f>
        <v>734.4</v>
      </c>
      <c r="E180" s="41"/>
      <c r="F180" s="77">
        <f>F181</f>
        <v>0</v>
      </c>
      <c r="H180" s="33"/>
    </row>
    <row r="181" spans="1:8" ht="25.5" x14ac:dyDescent="0.2">
      <c r="A181" s="9" t="s">
        <v>17</v>
      </c>
      <c r="B181" s="35" t="s">
        <v>105</v>
      </c>
      <c r="C181" s="36" t="s">
        <v>18</v>
      </c>
      <c r="D181" s="50">
        <f>D182</f>
        <v>734.4</v>
      </c>
      <c r="E181" s="36"/>
      <c r="F181" s="50">
        <f>F182</f>
        <v>0</v>
      </c>
    </row>
    <row r="182" spans="1:8" ht="25.5" x14ac:dyDescent="0.2">
      <c r="A182" s="19" t="s">
        <v>19</v>
      </c>
      <c r="B182" s="35" t="s">
        <v>105</v>
      </c>
      <c r="C182" s="36" t="s">
        <v>20</v>
      </c>
      <c r="D182" s="50">
        <v>734.4</v>
      </c>
      <c r="E182" s="36"/>
      <c r="F182" s="50"/>
    </row>
    <row r="183" spans="1:8" ht="38.25" x14ac:dyDescent="0.2">
      <c r="A183" s="84" t="s">
        <v>222</v>
      </c>
      <c r="B183" s="40" t="s">
        <v>223</v>
      </c>
      <c r="C183" s="36"/>
      <c r="D183" s="50">
        <f>D184</f>
        <v>200</v>
      </c>
      <c r="E183" s="36"/>
      <c r="F183" s="50">
        <f>F184</f>
        <v>0</v>
      </c>
    </row>
    <row r="184" spans="1:8" ht="25.5" x14ac:dyDescent="0.2">
      <c r="A184" s="86" t="s">
        <v>17</v>
      </c>
      <c r="B184" s="35" t="s">
        <v>224</v>
      </c>
      <c r="C184" s="36" t="s">
        <v>18</v>
      </c>
      <c r="D184" s="50">
        <f>D185</f>
        <v>200</v>
      </c>
      <c r="E184" s="36"/>
      <c r="F184" s="50">
        <f>F185</f>
        <v>0</v>
      </c>
    </row>
    <row r="185" spans="1:8" ht="25.5" x14ac:dyDescent="0.2">
      <c r="A185" s="85" t="s">
        <v>19</v>
      </c>
      <c r="B185" s="35" t="s">
        <v>224</v>
      </c>
      <c r="C185" s="36" t="s">
        <v>20</v>
      </c>
      <c r="D185" s="50">
        <v>200</v>
      </c>
      <c r="E185" s="36"/>
      <c r="F185" s="50"/>
    </row>
    <row r="186" spans="1:8" ht="41.25" customHeight="1" x14ac:dyDescent="0.2">
      <c r="A186" s="84" t="s">
        <v>225</v>
      </c>
      <c r="B186" s="40" t="s">
        <v>226</v>
      </c>
      <c r="C186" s="36"/>
      <c r="D186" s="50">
        <f>D187+D189+D191</f>
        <v>67752.5</v>
      </c>
      <c r="E186" s="36"/>
      <c r="F186" s="50">
        <f>F187+F189+F191</f>
        <v>0</v>
      </c>
    </row>
    <row r="187" spans="1:8" ht="25.5" x14ac:dyDescent="0.2">
      <c r="A187" s="58" t="s">
        <v>76</v>
      </c>
      <c r="B187" s="35" t="s">
        <v>227</v>
      </c>
      <c r="C187" s="60" t="s">
        <v>78</v>
      </c>
      <c r="D187" s="97">
        <f>D188</f>
        <v>13447</v>
      </c>
      <c r="E187" s="60"/>
      <c r="F187" s="97">
        <f>F188</f>
        <v>0</v>
      </c>
    </row>
    <row r="188" spans="1:8" x14ac:dyDescent="0.2">
      <c r="A188" s="61" t="s">
        <v>79</v>
      </c>
      <c r="B188" s="35" t="s">
        <v>227</v>
      </c>
      <c r="C188" s="60" t="s">
        <v>80</v>
      </c>
      <c r="D188" s="97">
        <v>13447</v>
      </c>
      <c r="E188" s="60"/>
      <c r="F188" s="97"/>
    </row>
    <row r="189" spans="1:8" ht="25.5" x14ac:dyDescent="0.2">
      <c r="A189" s="58" t="s">
        <v>76</v>
      </c>
      <c r="B189" s="35" t="s">
        <v>228</v>
      </c>
      <c r="C189" s="36" t="s">
        <v>78</v>
      </c>
      <c r="D189" s="95">
        <f>D190</f>
        <v>31341.7</v>
      </c>
      <c r="E189" s="36"/>
      <c r="F189" s="95">
        <f>F190</f>
        <v>0</v>
      </c>
    </row>
    <row r="190" spans="1:8" x14ac:dyDescent="0.2">
      <c r="A190" s="61" t="s">
        <v>79</v>
      </c>
      <c r="B190" s="35" t="s">
        <v>228</v>
      </c>
      <c r="C190" s="36" t="s">
        <v>80</v>
      </c>
      <c r="D190" s="95">
        <v>31341.7</v>
      </c>
      <c r="E190" s="36"/>
      <c r="F190" s="95"/>
    </row>
    <row r="191" spans="1:8" ht="25.5" x14ac:dyDescent="0.2">
      <c r="A191" s="58" t="s">
        <v>76</v>
      </c>
      <c r="B191" s="35" t="s">
        <v>229</v>
      </c>
      <c r="C191" s="36" t="s">
        <v>78</v>
      </c>
      <c r="D191" s="95">
        <f>D192</f>
        <v>22963.8</v>
      </c>
      <c r="E191" s="36"/>
      <c r="F191" s="95">
        <f>F192</f>
        <v>0</v>
      </c>
    </row>
    <row r="192" spans="1:8" x14ac:dyDescent="0.2">
      <c r="A192" s="61" t="s">
        <v>79</v>
      </c>
      <c r="B192" s="35" t="s">
        <v>229</v>
      </c>
      <c r="C192" s="36" t="s">
        <v>80</v>
      </c>
      <c r="D192" s="95">
        <v>22963.8</v>
      </c>
      <c r="E192" s="36"/>
      <c r="F192" s="95"/>
    </row>
    <row r="193" spans="1:8" s="32" customFormat="1" ht="51" hidden="1" x14ac:dyDescent="0.2">
      <c r="A193" s="17" t="s">
        <v>157</v>
      </c>
      <c r="B193" s="40" t="s">
        <v>89</v>
      </c>
      <c r="C193" s="41"/>
      <c r="D193" s="92">
        <f>D194</f>
        <v>0</v>
      </c>
      <c r="E193" s="41"/>
      <c r="F193" s="92">
        <f>F194</f>
        <v>0</v>
      </c>
      <c r="H193" s="33"/>
    </row>
    <row r="194" spans="1:8" s="31" customFormat="1" hidden="1" x14ac:dyDescent="0.2">
      <c r="A194" s="10" t="s">
        <v>148</v>
      </c>
      <c r="B194" s="35" t="s">
        <v>150</v>
      </c>
      <c r="C194" s="36"/>
      <c r="D194" s="50">
        <f>D196+D199+D202</f>
        <v>0</v>
      </c>
      <c r="E194" s="36"/>
      <c r="F194" s="50">
        <f>F196+F199+F202</f>
        <v>0</v>
      </c>
    </row>
    <row r="195" spans="1:8" s="31" customFormat="1" hidden="1" x14ac:dyDescent="0.2">
      <c r="A195" s="4" t="s">
        <v>91</v>
      </c>
      <c r="B195" s="35" t="s">
        <v>90</v>
      </c>
      <c r="C195" s="36"/>
      <c r="D195" s="50">
        <f>D196</f>
        <v>0</v>
      </c>
      <c r="E195" s="36"/>
      <c r="F195" s="50">
        <f>F196</f>
        <v>0</v>
      </c>
    </row>
    <row r="196" spans="1:8" ht="25.5" hidden="1" x14ac:dyDescent="0.2">
      <c r="A196" s="4" t="s">
        <v>76</v>
      </c>
      <c r="B196" s="35" t="s">
        <v>90</v>
      </c>
      <c r="C196" s="36" t="s">
        <v>78</v>
      </c>
      <c r="D196" s="69">
        <f>D197</f>
        <v>0</v>
      </c>
      <c r="E196" s="36"/>
      <c r="F196" s="69">
        <f>F197</f>
        <v>0</v>
      </c>
    </row>
    <row r="197" spans="1:8" hidden="1" x14ac:dyDescent="0.2">
      <c r="A197" s="6" t="s">
        <v>79</v>
      </c>
      <c r="B197" s="35" t="s">
        <v>90</v>
      </c>
      <c r="C197" s="36" t="s">
        <v>80</v>
      </c>
      <c r="D197" s="69"/>
      <c r="E197" s="36"/>
      <c r="F197" s="69"/>
    </row>
    <row r="198" spans="1:8" hidden="1" x14ac:dyDescent="0.2">
      <c r="A198" s="5" t="s">
        <v>100</v>
      </c>
      <c r="B198" s="35" t="s">
        <v>101</v>
      </c>
      <c r="C198" s="36"/>
      <c r="D198" s="69">
        <f>D199</f>
        <v>0</v>
      </c>
      <c r="E198" s="36"/>
      <c r="F198" s="69">
        <f>F199</f>
        <v>0</v>
      </c>
    </row>
    <row r="199" spans="1:8" ht="25.5" hidden="1" x14ac:dyDescent="0.2">
      <c r="A199" s="10" t="s">
        <v>76</v>
      </c>
      <c r="B199" s="35" t="s">
        <v>101</v>
      </c>
      <c r="C199" s="36" t="s">
        <v>78</v>
      </c>
      <c r="D199" s="70">
        <f>D200</f>
        <v>0</v>
      </c>
      <c r="E199" s="36"/>
      <c r="F199" s="70">
        <f>F200</f>
        <v>0</v>
      </c>
    </row>
    <row r="200" spans="1:8" hidden="1" x14ac:dyDescent="0.2">
      <c r="A200" s="18" t="s">
        <v>79</v>
      </c>
      <c r="B200" s="35" t="s">
        <v>101</v>
      </c>
      <c r="C200" s="36" t="s">
        <v>80</v>
      </c>
      <c r="D200" s="50"/>
      <c r="E200" s="36"/>
      <c r="F200" s="50"/>
    </row>
    <row r="201" spans="1:8" hidden="1" x14ac:dyDescent="0.2">
      <c r="A201" s="4" t="s">
        <v>102</v>
      </c>
      <c r="B201" s="35" t="s">
        <v>103</v>
      </c>
      <c r="C201" s="36"/>
      <c r="D201" s="50">
        <f>D202</f>
        <v>0</v>
      </c>
      <c r="E201" s="36"/>
      <c r="F201" s="50">
        <f>F202</f>
        <v>0</v>
      </c>
    </row>
    <row r="202" spans="1:8" ht="25.5" hidden="1" x14ac:dyDescent="0.2">
      <c r="A202" s="10" t="s">
        <v>76</v>
      </c>
      <c r="B202" s="35" t="s">
        <v>103</v>
      </c>
      <c r="C202" s="36" t="s">
        <v>78</v>
      </c>
      <c r="D202" s="70">
        <f>D203</f>
        <v>0</v>
      </c>
      <c r="E202" s="36"/>
      <c r="F202" s="70">
        <f>F203</f>
        <v>0</v>
      </c>
    </row>
    <row r="203" spans="1:8" hidden="1" x14ac:dyDescent="0.2">
      <c r="A203" s="6" t="s">
        <v>79</v>
      </c>
      <c r="B203" s="35" t="s">
        <v>103</v>
      </c>
      <c r="C203" s="36" t="s">
        <v>80</v>
      </c>
      <c r="D203" s="50"/>
      <c r="E203" s="36"/>
      <c r="F203" s="50"/>
    </row>
    <row r="204" spans="1:8" s="32" customFormat="1" ht="38.25" hidden="1" x14ac:dyDescent="0.2">
      <c r="A204" s="17" t="s">
        <v>118</v>
      </c>
      <c r="B204" s="40" t="s">
        <v>70</v>
      </c>
      <c r="C204" s="41"/>
      <c r="D204" s="77">
        <f>D205</f>
        <v>0</v>
      </c>
      <c r="E204" s="41"/>
      <c r="F204" s="77">
        <f>F205</f>
        <v>0</v>
      </c>
    </row>
    <row r="205" spans="1:8" ht="25.5" hidden="1" x14ac:dyDescent="0.2">
      <c r="A205" s="9" t="s">
        <v>17</v>
      </c>
      <c r="B205" s="35" t="s">
        <v>119</v>
      </c>
      <c r="C205" s="36" t="s">
        <v>18</v>
      </c>
      <c r="D205" s="50">
        <f>D206</f>
        <v>0</v>
      </c>
      <c r="E205" s="36"/>
      <c r="F205" s="50">
        <f>F206</f>
        <v>0</v>
      </c>
    </row>
    <row r="206" spans="1:8" ht="25.5" hidden="1" x14ac:dyDescent="0.2">
      <c r="A206" s="19" t="s">
        <v>19</v>
      </c>
      <c r="B206" s="35" t="s">
        <v>119</v>
      </c>
      <c r="C206" s="36" t="s">
        <v>20</v>
      </c>
      <c r="D206" s="50">
        <v>0</v>
      </c>
      <c r="E206" s="36"/>
      <c r="F206" s="50">
        <v>0</v>
      </c>
    </row>
    <row r="207" spans="1:8" ht="51" x14ac:dyDescent="0.2">
      <c r="A207" s="84" t="s">
        <v>267</v>
      </c>
      <c r="B207" s="40" t="s">
        <v>70</v>
      </c>
      <c r="C207" s="36"/>
      <c r="D207" s="92">
        <f>D208</f>
        <v>210</v>
      </c>
      <c r="E207" s="36"/>
      <c r="F207" s="92">
        <f>F208</f>
        <v>0</v>
      </c>
    </row>
    <row r="208" spans="1:8" ht="25.5" x14ac:dyDescent="0.2">
      <c r="A208" s="9" t="s">
        <v>17</v>
      </c>
      <c r="B208" s="35" t="s">
        <v>119</v>
      </c>
      <c r="C208" s="36" t="s">
        <v>18</v>
      </c>
      <c r="D208" s="50">
        <f>D209</f>
        <v>210</v>
      </c>
      <c r="E208" s="36"/>
      <c r="F208" s="50">
        <f>F209</f>
        <v>0</v>
      </c>
    </row>
    <row r="209" spans="1:8" ht="25.5" x14ac:dyDescent="0.2">
      <c r="A209" s="19" t="s">
        <v>19</v>
      </c>
      <c r="B209" s="35" t="s">
        <v>119</v>
      </c>
      <c r="C209" s="36" t="s">
        <v>20</v>
      </c>
      <c r="D209" s="50">
        <v>210</v>
      </c>
      <c r="E209" s="36"/>
      <c r="F209" s="50"/>
    </row>
    <row r="210" spans="1:8" s="32" customFormat="1" ht="47.25" customHeight="1" x14ac:dyDescent="0.2">
      <c r="A210" s="115" t="s">
        <v>255</v>
      </c>
      <c r="B210" s="40" t="s">
        <v>92</v>
      </c>
      <c r="C210" s="43"/>
      <c r="D210" s="92">
        <f>D211</f>
        <v>816</v>
      </c>
      <c r="E210" s="43"/>
      <c r="F210" s="92">
        <f>F211</f>
        <v>0</v>
      </c>
      <c r="H210" s="33"/>
    </row>
    <row r="211" spans="1:8" ht="25.5" x14ac:dyDescent="0.2">
      <c r="A211" s="9" t="s">
        <v>17</v>
      </c>
      <c r="B211" s="35" t="s">
        <v>93</v>
      </c>
      <c r="C211" s="44" t="s">
        <v>18</v>
      </c>
      <c r="D211" s="50">
        <f>D212</f>
        <v>816</v>
      </c>
      <c r="E211" s="44"/>
      <c r="F211" s="50">
        <f>F212</f>
        <v>0</v>
      </c>
    </row>
    <row r="212" spans="1:8" ht="25.5" x14ac:dyDescent="0.2">
      <c r="A212" s="19" t="s">
        <v>19</v>
      </c>
      <c r="B212" s="35" t="s">
        <v>93</v>
      </c>
      <c r="C212" s="44" t="s">
        <v>20</v>
      </c>
      <c r="D212" s="50">
        <v>816</v>
      </c>
      <c r="E212" s="44"/>
      <c r="F212" s="50"/>
    </row>
    <row r="213" spans="1:8" ht="33.75" customHeight="1" x14ac:dyDescent="0.2">
      <c r="A213" s="16" t="s">
        <v>256</v>
      </c>
      <c r="B213" s="40" t="s">
        <v>68</v>
      </c>
      <c r="C213" s="41"/>
      <c r="D213" s="92">
        <f>D214</f>
        <v>118</v>
      </c>
      <c r="E213" s="41"/>
      <c r="F213" s="92">
        <f>F214</f>
        <v>0</v>
      </c>
      <c r="H213" s="34"/>
    </row>
    <row r="214" spans="1:8" ht="23.25" customHeight="1" x14ac:dyDescent="0.2">
      <c r="A214" s="9" t="s">
        <v>17</v>
      </c>
      <c r="B214" s="35" t="s">
        <v>261</v>
      </c>
      <c r="C214" s="36" t="s">
        <v>18</v>
      </c>
      <c r="D214" s="98">
        <f>D215</f>
        <v>118</v>
      </c>
      <c r="E214" s="36"/>
      <c r="F214" s="98">
        <f>F215</f>
        <v>0</v>
      </c>
    </row>
    <row r="215" spans="1:8" ht="27.75" customHeight="1" x14ac:dyDescent="0.2">
      <c r="A215" s="9" t="s">
        <v>19</v>
      </c>
      <c r="B215" s="35" t="s">
        <v>261</v>
      </c>
      <c r="C215" s="36" t="s">
        <v>20</v>
      </c>
      <c r="D215" s="50">
        <v>118</v>
      </c>
      <c r="E215" s="36"/>
      <c r="F215" s="50"/>
    </row>
    <row r="216" spans="1:8" ht="38.25" x14ac:dyDescent="0.2">
      <c r="A216" s="74" t="s">
        <v>212</v>
      </c>
      <c r="B216" s="40" t="s">
        <v>154</v>
      </c>
      <c r="C216" s="43"/>
      <c r="D216" s="92">
        <f>D217</f>
        <v>1725</v>
      </c>
      <c r="E216" s="43"/>
      <c r="F216" s="92">
        <f>F217</f>
        <v>0</v>
      </c>
    </row>
    <row r="217" spans="1:8" ht="25.5" x14ac:dyDescent="0.2">
      <c r="A217" s="56" t="s">
        <v>17</v>
      </c>
      <c r="B217" s="53" t="s">
        <v>213</v>
      </c>
      <c r="C217" s="54" t="s">
        <v>18</v>
      </c>
      <c r="D217" s="87">
        <f>D218</f>
        <v>1725</v>
      </c>
      <c r="E217" s="54"/>
      <c r="F217" s="87">
        <f>F218</f>
        <v>0</v>
      </c>
    </row>
    <row r="218" spans="1:8" ht="25.5" x14ac:dyDescent="0.2">
      <c r="A218" s="56" t="s">
        <v>19</v>
      </c>
      <c r="B218" s="53" t="s">
        <v>213</v>
      </c>
      <c r="C218" s="54" t="s">
        <v>20</v>
      </c>
      <c r="D218" s="87">
        <v>1725</v>
      </c>
      <c r="E218" s="54"/>
      <c r="F218" s="87"/>
    </row>
    <row r="219" spans="1:8" ht="38.25" x14ac:dyDescent="0.2">
      <c r="A219" s="74" t="s">
        <v>211</v>
      </c>
      <c r="B219" s="40" t="s">
        <v>155</v>
      </c>
      <c r="C219" s="43"/>
      <c r="D219" s="92">
        <f>D220</f>
        <v>1000</v>
      </c>
      <c r="E219" s="43"/>
      <c r="F219" s="92">
        <f>F220</f>
        <v>0</v>
      </c>
    </row>
    <row r="220" spans="1:8" ht="34.5" customHeight="1" x14ac:dyDescent="0.2">
      <c r="A220" s="56" t="s">
        <v>17</v>
      </c>
      <c r="B220" s="35" t="s">
        <v>156</v>
      </c>
      <c r="C220" s="44" t="s">
        <v>18</v>
      </c>
      <c r="D220" s="50">
        <f t="shared" ref="D220:F220" si="0">D221</f>
        <v>1000</v>
      </c>
      <c r="E220" s="44"/>
      <c r="F220" s="50">
        <f t="shared" si="0"/>
        <v>0</v>
      </c>
    </row>
    <row r="221" spans="1:8" ht="25.5" customHeight="1" x14ac:dyDescent="0.2">
      <c r="A221" s="56" t="s">
        <v>19</v>
      </c>
      <c r="B221" s="35" t="s">
        <v>156</v>
      </c>
      <c r="C221" s="44" t="s">
        <v>20</v>
      </c>
      <c r="D221" s="50">
        <v>1000</v>
      </c>
      <c r="E221" s="44"/>
      <c r="F221" s="50"/>
    </row>
    <row r="222" spans="1:8" ht="36.75" customHeight="1" x14ac:dyDescent="0.2">
      <c r="A222" s="84" t="s">
        <v>268</v>
      </c>
      <c r="B222" s="40" t="s">
        <v>164</v>
      </c>
      <c r="C222" s="44"/>
      <c r="D222" s="92">
        <f>D223</f>
        <v>200</v>
      </c>
      <c r="E222" s="44"/>
      <c r="F222" s="92">
        <f>F223</f>
        <v>0</v>
      </c>
      <c r="H222" s="34"/>
    </row>
    <row r="223" spans="1:8" ht="25.5" x14ac:dyDescent="0.2">
      <c r="A223" s="9" t="s">
        <v>17</v>
      </c>
      <c r="B223" s="35" t="s">
        <v>165</v>
      </c>
      <c r="C223" s="44" t="s">
        <v>18</v>
      </c>
      <c r="D223" s="50">
        <f>D224</f>
        <v>200</v>
      </c>
      <c r="E223" s="44"/>
      <c r="F223" s="50">
        <f>F224</f>
        <v>0</v>
      </c>
    </row>
    <row r="224" spans="1:8" ht="25.5" x14ac:dyDescent="0.2">
      <c r="A224" s="19" t="s">
        <v>19</v>
      </c>
      <c r="B224" s="42" t="s">
        <v>165</v>
      </c>
      <c r="C224" s="44" t="s">
        <v>20</v>
      </c>
      <c r="D224" s="50">
        <v>200</v>
      </c>
      <c r="E224" s="44"/>
      <c r="F224" s="50"/>
    </row>
    <row r="225" spans="1:8" ht="38.25" hidden="1" x14ac:dyDescent="0.2">
      <c r="A225" s="20" t="s">
        <v>158</v>
      </c>
      <c r="B225" s="40" t="s">
        <v>159</v>
      </c>
      <c r="C225" s="44"/>
      <c r="D225" s="50">
        <f>D226</f>
        <v>0</v>
      </c>
      <c r="E225" s="44"/>
      <c r="F225" s="50">
        <f>F226</f>
        <v>0</v>
      </c>
    </row>
    <row r="226" spans="1:8" ht="25.5" hidden="1" x14ac:dyDescent="0.2">
      <c r="A226" s="9" t="s">
        <v>17</v>
      </c>
      <c r="B226" s="35" t="s">
        <v>160</v>
      </c>
      <c r="C226" s="44" t="s">
        <v>18</v>
      </c>
      <c r="D226" s="50">
        <f>D227</f>
        <v>0</v>
      </c>
      <c r="E226" s="44"/>
      <c r="F226" s="50">
        <f>F227</f>
        <v>0</v>
      </c>
    </row>
    <row r="227" spans="1:8" ht="25.5" hidden="1" x14ac:dyDescent="0.2">
      <c r="A227" s="19" t="s">
        <v>19</v>
      </c>
      <c r="B227" s="42" t="s">
        <v>160</v>
      </c>
      <c r="C227" s="44" t="s">
        <v>20</v>
      </c>
      <c r="D227" s="50"/>
      <c r="E227" s="44"/>
      <c r="F227" s="50"/>
    </row>
    <row r="228" spans="1:8" ht="38.25" hidden="1" x14ac:dyDescent="0.2">
      <c r="A228" s="20" t="s">
        <v>158</v>
      </c>
      <c r="B228" s="45" t="s">
        <v>159</v>
      </c>
      <c r="C228" s="44"/>
      <c r="D228" s="92">
        <f>D229</f>
        <v>0</v>
      </c>
      <c r="E228" s="44"/>
      <c r="F228" s="92">
        <f>F229</f>
        <v>0</v>
      </c>
    </row>
    <row r="229" spans="1:8" ht="25.5" hidden="1" x14ac:dyDescent="0.2">
      <c r="A229" s="9" t="s">
        <v>17</v>
      </c>
      <c r="B229" s="42" t="s">
        <v>178</v>
      </c>
      <c r="C229" s="44" t="s">
        <v>18</v>
      </c>
      <c r="D229" s="50">
        <f>D230</f>
        <v>0</v>
      </c>
      <c r="E229" s="44"/>
      <c r="F229" s="50">
        <f>F230</f>
        <v>0</v>
      </c>
    </row>
    <row r="230" spans="1:8" ht="25.5" hidden="1" x14ac:dyDescent="0.2">
      <c r="A230" s="19" t="s">
        <v>19</v>
      </c>
      <c r="B230" s="42" t="s">
        <v>178</v>
      </c>
      <c r="C230" s="44" t="s">
        <v>20</v>
      </c>
      <c r="D230" s="50">
        <v>0</v>
      </c>
      <c r="E230" s="44"/>
      <c r="F230" s="50">
        <v>0</v>
      </c>
    </row>
    <row r="231" spans="1:8" ht="38.25" hidden="1" x14ac:dyDescent="0.2">
      <c r="A231" s="74" t="s">
        <v>206</v>
      </c>
      <c r="B231" s="45" t="s">
        <v>166</v>
      </c>
      <c r="C231" s="44"/>
      <c r="D231" s="92">
        <f>D232+D234</f>
        <v>0</v>
      </c>
      <c r="E231" s="44"/>
      <c r="F231" s="92">
        <f>F232+F234</f>
        <v>0</v>
      </c>
      <c r="H231" s="34"/>
    </row>
    <row r="232" spans="1:8" ht="25.5" hidden="1" x14ac:dyDescent="0.2">
      <c r="A232" s="9" t="s">
        <v>17</v>
      </c>
      <c r="B232" s="42" t="s">
        <v>167</v>
      </c>
      <c r="C232" s="44" t="s">
        <v>18</v>
      </c>
      <c r="D232" s="50">
        <f>D233</f>
        <v>0</v>
      </c>
      <c r="E232" s="44"/>
      <c r="F232" s="50">
        <f>F233</f>
        <v>0</v>
      </c>
    </row>
    <row r="233" spans="1:8" ht="25.5" hidden="1" x14ac:dyDescent="0.2">
      <c r="A233" s="19" t="s">
        <v>19</v>
      </c>
      <c r="B233" s="42" t="s">
        <v>167</v>
      </c>
      <c r="C233" s="44" t="s">
        <v>20</v>
      </c>
      <c r="D233" s="50"/>
      <c r="E233" s="44"/>
      <c r="F233" s="50"/>
    </row>
    <row r="234" spans="1:8" ht="38.25" hidden="1" x14ac:dyDescent="0.2">
      <c r="A234" s="56" t="s">
        <v>207</v>
      </c>
      <c r="B234" s="73" t="s">
        <v>208</v>
      </c>
      <c r="C234" s="54" t="s">
        <v>18</v>
      </c>
      <c r="D234" s="87">
        <f>D235</f>
        <v>0</v>
      </c>
      <c r="E234" s="54"/>
      <c r="F234" s="87">
        <f>F235</f>
        <v>0</v>
      </c>
    </row>
    <row r="235" spans="1:8" ht="25.5" hidden="1" x14ac:dyDescent="0.2">
      <c r="A235" s="56" t="s">
        <v>19</v>
      </c>
      <c r="B235" s="73" t="s">
        <v>208</v>
      </c>
      <c r="C235" s="54" t="s">
        <v>20</v>
      </c>
      <c r="D235" s="87"/>
      <c r="E235" s="54"/>
      <c r="F235" s="87"/>
    </row>
    <row r="236" spans="1:8" ht="38.25" x14ac:dyDescent="0.2">
      <c r="A236" s="72" t="s">
        <v>269</v>
      </c>
      <c r="B236" s="45" t="s">
        <v>168</v>
      </c>
      <c r="C236" s="44"/>
      <c r="D236" s="92">
        <f>D237</f>
        <v>1195</v>
      </c>
      <c r="E236" s="44"/>
      <c r="F236" s="92">
        <f>F237</f>
        <v>0</v>
      </c>
      <c r="H236" s="34"/>
    </row>
    <row r="237" spans="1:8" x14ac:dyDescent="0.2">
      <c r="A237" s="19" t="s">
        <v>161</v>
      </c>
      <c r="B237" s="42" t="s">
        <v>170</v>
      </c>
      <c r="C237" s="44" t="s">
        <v>78</v>
      </c>
      <c r="D237" s="50">
        <f>D238</f>
        <v>1195</v>
      </c>
      <c r="E237" s="44"/>
      <c r="F237" s="50">
        <f>F238</f>
        <v>0</v>
      </c>
    </row>
    <row r="238" spans="1:8" x14ac:dyDescent="0.2">
      <c r="A238" s="19" t="s">
        <v>169</v>
      </c>
      <c r="B238" s="42" t="s">
        <v>170</v>
      </c>
      <c r="C238" s="44" t="s">
        <v>171</v>
      </c>
      <c r="D238" s="50">
        <v>1195</v>
      </c>
      <c r="E238" s="44"/>
      <c r="F238" s="50"/>
    </row>
    <row r="239" spans="1:8" ht="39" customHeight="1" x14ac:dyDescent="0.2">
      <c r="A239" s="12" t="s">
        <v>238</v>
      </c>
      <c r="B239" s="45" t="s">
        <v>179</v>
      </c>
      <c r="C239" s="44"/>
      <c r="D239" s="92">
        <f>D240</f>
        <v>180</v>
      </c>
      <c r="E239" s="44"/>
      <c r="F239" s="92">
        <f>F240</f>
        <v>0</v>
      </c>
    </row>
    <row r="240" spans="1:8" ht="25.5" x14ac:dyDescent="0.2">
      <c r="A240" s="9" t="s">
        <v>17</v>
      </c>
      <c r="B240" s="42" t="s">
        <v>180</v>
      </c>
      <c r="C240" s="44" t="s">
        <v>18</v>
      </c>
      <c r="D240" s="50">
        <f>D241</f>
        <v>180</v>
      </c>
      <c r="E240" s="44"/>
      <c r="F240" s="50">
        <f>F241</f>
        <v>0</v>
      </c>
    </row>
    <row r="241" spans="1:8" ht="25.5" x14ac:dyDescent="0.2">
      <c r="A241" s="19" t="s">
        <v>19</v>
      </c>
      <c r="B241" s="42" t="s">
        <v>180</v>
      </c>
      <c r="C241" s="44" t="s">
        <v>20</v>
      </c>
      <c r="D241" s="50">
        <v>180</v>
      </c>
      <c r="E241" s="44"/>
      <c r="F241" s="50"/>
    </row>
    <row r="242" spans="1:8" ht="51" x14ac:dyDescent="0.2">
      <c r="A242" s="74" t="s">
        <v>257</v>
      </c>
      <c r="B242" s="45" t="s">
        <v>181</v>
      </c>
      <c r="C242" s="44"/>
      <c r="D242" s="92">
        <f>D243</f>
        <v>200</v>
      </c>
      <c r="E242" s="44"/>
      <c r="F242" s="92">
        <f>F243</f>
        <v>0</v>
      </c>
    </row>
    <row r="243" spans="1:8" ht="25.5" x14ac:dyDescent="0.2">
      <c r="A243" s="9" t="s">
        <v>17</v>
      </c>
      <c r="B243" s="42" t="s">
        <v>182</v>
      </c>
      <c r="C243" s="44" t="s">
        <v>18</v>
      </c>
      <c r="D243" s="50">
        <f>D244</f>
        <v>200</v>
      </c>
      <c r="E243" s="44"/>
      <c r="F243" s="50">
        <f>F244</f>
        <v>0</v>
      </c>
    </row>
    <row r="244" spans="1:8" ht="25.5" x14ac:dyDescent="0.2">
      <c r="A244" s="19" t="s">
        <v>19</v>
      </c>
      <c r="B244" s="42" t="s">
        <v>182</v>
      </c>
      <c r="C244" s="44" t="s">
        <v>20</v>
      </c>
      <c r="D244" s="50">
        <v>200</v>
      </c>
      <c r="E244" s="44"/>
      <c r="F244" s="50"/>
    </row>
    <row r="245" spans="1:8" ht="25.5" hidden="1" x14ac:dyDescent="0.2">
      <c r="A245" s="107" t="s">
        <v>184</v>
      </c>
      <c r="B245" s="45" t="s">
        <v>185</v>
      </c>
      <c r="C245" s="44"/>
      <c r="D245" s="92">
        <f>D246</f>
        <v>0</v>
      </c>
      <c r="E245" s="44"/>
      <c r="F245" s="92">
        <f>F246</f>
        <v>0</v>
      </c>
    </row>
    <row r="246" spans="1:8" ht="25.5" hidden="1" x14ac:dyDescent="0.2">
      <c r="A246" s="9" t="s">
        <v>17</v>
      </c>
      <c r="B246" s="42" t="s">
        <v>183</v>
      </c>
      <c r="C246" s="44" t="s">
        <v>18</v>
      </c>
      <c r="D246" s="50">
        <f>D247</f>
        <v>0</v>
      </c>
      <c r="E246" s="44"/>
      <c r="F246" s="50">
        <f>F247</f>
        <v>0</v>
      </c>
    </row>
    <row r="247" spans="1:8" ht="25.5" hidden="1" x14ac:dyDescent="0.2">
      <c r="A247" s="19" t="s">
        <v>19</v>
      </c>
      <c r="B247" s="42" t="s">
        <v>183</v>
      </c>
      <c r="C247" s="44" t="s">
        <v>20</v>
      </c>
      <c r="D247" s="50"/>
      <c r="E247" s="44"/>
      <c r="F247" s="50"/>
    </row>
    <row r="248" spans="1:8" ht="38.25" customHeight="1" x14ac:dyDescent="0.2">
      <c r="A248" s="88" t="s">
        <v>232</v>
      </c>
      <c r="B248" s="45" t="s">
        <v>233</v>
      </c>
      <c r="C248" s="44"/>
      <c r="D248" s="92">
        <f>D249</f>
        <v>133.5</v>
      </c>
      <c r="E248" s="44"/>
      <c r="F248" s="92">
        <f>F249</f>
        <v>0</v>
      </c>
    </row>
    <row r="249" spans="1:8" ht="25.5" x14ac:dyDescent="0.2">
      <c r="A249" s="9" t="s">
        <v>17</v>
      </c>
      <c r="B249" s="42" t="s">
        <v>234</v>
      </c>
      <c r="C249" s="44" t="s">
        <v>18</v>
      </c>
      <c r="D249" s="50">
        <f>D250</f>
        <v>133.5</v>
      </c>
      <c r="E249" s="44"/>
      <c r="F249" s="50">
        <f>F250</f>
        <v>0</v>
      </c>
    </row>
    <row r="250" spans="1:8" ht="25.5" x14ac:dyDescent="0.2">
      <c r="A250" s="19" t="s">
        <v>19</v>
      </c>
      <c r="B250" s="42" t="s">
        <v>234</v>
      </c>
      <c r="C250" s="44" t="s">
        <v>20</v>
      </c>
      <c r="D250" s="50">
        <v>133.5</v>
      </c>
      <c r="E250" s="44"/>
      <c r="F250" s="50"/>
    </row>
    <row r="251" spans="1:8" ht="41.25" customHeight="1" x14ac:dyDescent="0.2">
      <c r="A251" s="111" t="s">
        <v>247</v>
      </c>
      <c r="B251" s="112" t="s">
        <v>248</v>
      </c>
      <c r="C251" s="113"/>
      <c r="D251" s="81">
        <f>D252</f>
        <v>272.8</v>
      </c>
      <c r="E251" s="113"/>
      <c r="F251" s="81">
        <f>F252</f>
        <v>0</v>
      </c>
    </row>
    <row r="252" spans="1:8" ht="25.5" x14ac:dyDescent="0.2">
      <c r="A252" s="9" t="s">
        <v>17</v>
      </c>
      <c r="B252" s="114" t="s">
        <v>249</v>
      </c>
      <c r="C252" s="109" t="s">
        <v>18</v>
      </c>
      <c r="D252" s="87">
        <f>D253</f>
        <v>272.8</v>
      </c>
      <c r="E252" s="109"/>
      <c r="F252" s="87">
        <f>F253</f>
        <v>0</v>
      </c>
    </row>
    <row r="253" spans="1:8" ht="25.5" x14ac:dyDescent="0.2">
      <c r="A253" s="19" t="s">
        <v>19</v>
      </c>
      <c r="B253" s="114" t="s">
        <v>249</v>
      </c>
      <c r="C253" s="109" t="s">
        <v>20</v>
      </c>
      <c r="D253" s="87">
        <v>272.8</v>
      </c>
      <c r="E253" s="109"/>
      <c r="F253" s="87"/>
    </row>
    <row r="254" spans="1:8" s="32" customFormat="1" x14ac:dyDescent="0.2">
      <c r="A254" s="20" t="s">
        <v>6</v>
      </c>
      <c r="B254" s="40" t="s">
        <v>7</v>
      </c>
      <c r="C254" s="43"/>
      <c r="D254" s="92">
        <f>D255+D258+D263+D266+D272+D275+D280+D283+D286+D291+D299+D302+D305+D269</f>
        <v>82169.400000000009</v>
      </c>
      <c r="E254" s="92">
        <f>E255+E258+E263+E266+E272+E275+E280+E283+E286+E291+E299+E302+E305+E269</f>
        <v>8.9</v>
      </c>
      <c r="F254" s="92">
        <f>F255+F258+F263+F266+F272+F275+F280+F283+F286+F291+F299+F302+F305+F269</f>
        <v>53450</v>
      </c>
      <c r="H254" s="33"/>
    </row>
    <row r="255" spans="1:8" x14ac:dyDescent="0.2">
      <c r="A255" s="48" t="s">
        <v>8</v>
      </c>
      <c r="B255" s="35" t="s">
        <v>9</v>
      </c>
      <c r="C255" s="36"/>
      <c r="D255" s="70">
        <f>D257</f>
        <v>1614.3</v>
      </c>
      <c r="E255" s="36"/>
      <c r="F255" s="70">
        <f>F257</f>
        <v>0</v>
      </c>
    </row>
    <row r="256" spans="1:8" ht="63.75" x14ac:dyDescent="0.2">
      <c r="A256" s="5" t="s">
        <v>10</v>
      </c>
      <c r="B256" s="35" t="s">
        <v>9</v>
      </c>
      <c r="C256" s="36" t="s">
        <v>11</v>
      </c>
      <c r="D256" s="70">
        <f>D257</f>
        <v>1614.3</v>
      </c>
      <c r="E256" s="36"/>
      <c r="F256" s="70">
        <f>F257</f>
        <v>0</v>
      </c>
    </row>
    <row r="257" spans="1:6" ht="25.5" x14ac:dyDescent="0.2">
      <c r="A257" s="6" t="s">
        <v>12</v>
      </c>
      <c r="B257" s="35" t="s">
        <v>9</v>
      </c>
      <c r="C257" s="46">
        <v>120</v>
      </c>
      <c r="D257" s="50">
        <v>1614.3</v>
      </c>
      <c r="E257" s="46"/>
      <c r="F257" s="50"/>
    </row>
    <row r="258" spans="1:6" x14ac:dyDescent="0.2">
      <c r="A258" s="3" t="s">
        <v>14</v>
      </c>
      <c r="B258" s="35" t="s">
        <v>15</v>
      </c>
      <c r="C258" s="36"/>
      <c r="D258" s="70">
        <f>D260+D262</f>
        <v>1661.1</v>
      </c>
      <c r="E258" s="36"/>
      <c r="F258" s="70">
        <f>F260+F262</f>
        <v>0</v>
      </c>
    </row>
    <row r="259" spans="1:6" ht="63.75" x14ac:dyDescent="0.2">
      <c r="A259" s="4" t="s">
        <v>10</v>
      </c>
      <c r="B259" s="35" t="s">
        <v>15</v>
      </c>
      <c r="C259" s="36" t="s">
        <v>11</v>
      </c>
      <c r="D259" s="70">
        <f>D260</f>
        <v>1348.1</v>
      </c>
      <c r="E259" s="36"/>
      <c r="F259" s="70">
        <f>F260</f>
        <v>0</v>
      </c>
    </row>
    <row r="260" spans="1:6" ht="25.5" x14ac:dyDescent="0.2">
      <c r="A260" s="7" t="s">
        <v>12</v>
      </c>
      <c r="B260" s="35" t="s">
        <v>15</v>
      </c>
      <c r="C260" s="36" t="s">
        <v>16</v>
      </c>
      <c r="D260" s="50">
        <f>1147.3+200.8</f>
        <v>1348.1</v>
      </c>
      <c r="E260" s="36"/>
      <c r="F260" s="50"/>
    </row>
    <row r="261" spans="1:6" ht="25.5" x14ac:dyDescent="0.2">
      <c r="A261" s="8" t="s">
        <v>17</v>
      </c>
      <c r="B261" s="35" t="s">
        <v>15</v>
      </c>
      <c r="C261" s="36" t="s">
        <v>18</v>
      </c>
      <c r="D261" s="50">
        <f>D262</f>
        <v>312.99999999999994</v>
      </c>
      <c r="E261" s="36"/>
      <c r="F261" s="50">
        <f>F262</f>
        <v>0</v>
      </c>
    </row>
    <row r="262" spans="1:6" ht="25.5" x14ac:dyDescent="0.2">
      <c r="A262" s="6" t="s">
        <v>19</v>
      </c>
      <c r="B262" s="35" t="s">
        <v>15</v>
      </c>
      <c r="C262" s="36" t="s">
        <v>20</v>
      </c>
      <c r="D262" s="50">
        <f>513.8-200.8</f>
        <v>312.99999999999994</v>
      </c>
      <c r="E262" s="36"/>
      <c r="F262" s="50"/>
    </row>
    <row r="263" spans="1:6" ht="25.5" x14ac:dyDescent="0.2">
      <c r="A263" s="3" t="s">
        <v>32</v>
      </c>
      <c r="B263" s="40" t="s">
        <v>33</v>
      </c>
      <c r="C263" s="41"/>
      <c r="D263" s="77">
        <f>D264</f>
        <v>1166.9000000000001</v>
      </c>
      <c r="E263" s="41"/>
      <c r="F263" s="77">
        <f>F264</f>
        <v>0</v>
      </c>
    </row>
    <row r="264" spans="1:6" ht="63.75" x14ac:dyDescent="0.2">
      <c r="A264" s="4" t="s">
        <v>10</v>
      </c>
      <c r="B264" s="35" t="s">
        <v>33</v>
      </c>
      <c r="C264" s="36" t="s">
        <v>11</v>
      </c>
      <c r="D264" s="70">
        <f>D265</f>
        <v>1166.9000000000001</v>
      </c>
      <c r="E264" s="36"/>
      <c r="F264" s="70">
        <f>F265</f>
        <v>0</v>
      </c>
    </row>
    <row r="265" spans="1:6" ht="25.5" x14ac:dyDescent="0.2">
      <c r="A265" s="7" t="s">
        <v>12</v>
      </c>
      <c r="B265" s="35" t="s">
        <v>33</v>
      </c>
      <c r="C265" s="36" t="s">
        <v>16</v>
      </c>
      <c r="D265" s="50">
        <v>1166.9000000000001</v>
      </c>
      <c r="E265" s="36"/>
      <c r="F265" s="50"/>
    </row>
    <row r="266" spans="1:6" ht="25.5" x14ac:dyDescent="0.2">
      <c r="A266" s="3" t="s">
        <v>34</v>
      </c>
      <c r="B266" s="40" t="s">
        <v>35</v>
      </c>
      <c r="C266" s="41"/>
      <c r="D266" s="77">
        <f>D267</f>
        <v>481.8</v>
      </c>
      <c r="E266" s="41"/>
      <c r="F266" s="77">
        <f>F267</f>
        <v>0</v>
      </c>
    </row>
    <row r="267" spans="1:6" ht="63.75" x14ac:dyDescent="0.2">
      <c r="A267" s="4" t="s">
        <v>10</v>
      </c>
      <c r="B267" s="35" t="s">
        <v>35</v>
      </c>
      <c r="C267" s="36" t="s">
        <v>11</v>
      </c>
      <c r="D267" s="70">
        <f>D268</f>
        <v>481.8</v>
      </c>
      <c r="E267" s="36"/>
      <c r="F267" s="70">
        <f>F268</f>
        <v>0</v>
      </c>
    </row>
    <row r="268" spans="1:6" ht="25.5" x14ac:dyDescent="0.2">
      <c r="A268" s="7" t="s">
        <v>12</v>
      </c>
      <c r="B268" s="35" t="s">
        <v>35</v>
      </c>
      <c r="C268" s="36" t="s">
        <v>16</v>
      </c>
      <c r="D268" s="50">
        <v>481.8</v>
      </c>
      <c r="E268" s="36"/>
      <c r="F268" s="50"/>
    </row>
    <row r="269" spans="1:6" ht="26.25" customHeight="1" x14ac:dyDescent="0.2">
      <c r="A269" s="110" t="s">
        <v>273</v>
      </c>
      <c r="B269" s="120" t="s">
        <v>272</v>
      </c>
      <c r="C269" s="121"/>
      <c r="D269" s="92">
        <f>D270</f>
        <v>344</v>
      </c>
      <c r="E269" s="121"/>
      <c r="F269" s="92">
        <f>F270</f>
        <v>0</v>
      </c>
    </row>
    <row r="270" spans="1:6" ht="29.25" customHeight="1" x14ac:dyDescent="0.2">
      <c r="A270" s="86" t="s">
        <v>17</v>
      </c>
      <c r="B270" s="119" t="s">
        <v>272</v>
      </c>
      <c r="C270" s="109" t="s">
        <v>18</v>
      </c>
      <c r="D270" s="50">
        <f>D271</f>
        <v>344</v>
      </c>
      <c r="E270" s="109"/>
      <c r="F270" s="50">
        <f>F271</f>
        <v>0</v>
      </c>
    </row>
    <row r="271" spans="1:6" ht="28.5" customHeight="1" x14ac:dyDescent="0.2">
      <c r="A271" s="30" t="s">
        <v>19</v>
      </c>
      <c r="B271" s="119" t="s">
        <v>272</v>
      </c>
      <c r="C271" s="109" t="s">
        <v>20</v>
      </c>
      <c r="D271" s="50">
        <v>344</v>
      </c>
      <c r="E271" s="109"/>
      <c r="F271" s="50"/>
    </row>
    <row r="272" spans="1:6" ht="25.5" x14ac:dyDescent="0.2">
      <c r="A272" s="12" t="s">
        <v>65</v>
      </c>
      <c r="B272" s="40" t="s">
        <v>236</v>
      </c>
      <c r="C272" s="41"/>
      <c r="D272" s="92">
        <f>D273</f>
        <v>4162.5</v>
      </c>
      <c r="E272" s="41"/>
      <c r="F272" s="92">
        <f>F273</f>
        <v>4162.5</v>
      </c>
    </row>
    <row r="273" spans="1:6" ht="25.5" x14ac:dyDescent="0.2">
      <c r="A273" s="6" t="s">
        <v>17</v>
      </c>
      <c r="B273" s="35" t="s">
        <v>236</v>
      </c>
      <c r="C273" s="36" t="s">
        <v>18</v>
      </c>
      <c r="D273" s="50">
        <f>D274</f>
        <v>4162.5</v>
      </c>
      <c r="E273" s="36"/>
      <c r="F273" s="50">
        <f>F274</f>
        <v>4162.5</v>
      </c>
    </row>
    <row r="274" spans="1:6" ht="25.5" x14ac:dyDescent="0.2">
      <c r="A274" s="6" t="s">
        <v>19</v>
      </c>
      <c r="B274" s="35" t="s">
        <v>236</v>
      </c>
      <c r="C274" s="36" t="s">
        <v>20</v>
      </c>
      <c r="D274" s="50">
        <v>4162.5</v>
      </c>
      <c r="E274" s="36"/>
      <c r="F274" s="50">
        <v>4162.5</v>
      </c>
    </row>
    <row r="275" spans="1:6" ht="38.25" x14ac:dyDescent="0.2">
      <c r="A275" s="12" t="s">
        <v>66</v>
      </c>
      <c r="B275" s="35" t="s">
        <v>237</v>
      </c>
      <c r="C275" s="36"/>
      <c r="D275" s="50">
        <f>D278+D276</f>
        <v>140.4</v>
      </c>
      <c r="E275" s="36"/>
      <c r="F275" s="50">
        <f>F278+F276</f>
        <v>140.4</v>
      </c>
    </row>
    <row r="276" spans="1:6" ht="63.75" x14ac:dyDescent="0.2">
      <c r="A276" s="4" t="s">
        <v>10</v>
      </c>
      <c r="B276" s="35" t="s">
        <v>237</v>
      </c>
      <c r="C276" s="36" t="s">
        <v>11</v>
      </c>
      <c r="D276" s="50">
        <f>D277</f>
        <v>140.4</v>
      </c>
      <c r="E276" s="36"/>
      <c r="F276" s="50">
        <f>F277</f>
        <v>140.4</v>
      </c>
    </row>
    <row r="277" spans="1:6" ht="25.5" x14ac:dyDescent="0.2">
      <c r="A277" s="7" t="s">
        <v>12</v>
      </c>
      <c r="B277" s="35" t="s">
        <v>237</v>
      </c>
      <c r="C277" s="36" t="s">
        <v>16</v>
      </c>
      <c r="D277" s="50">
        <v>140.4</v>
      </c>
      <c r="E277" s="36"/>
      <c r="F277" s="50">
        <v>140.4</v>
      </c>
    </row>
    <row r="278" spans="1:6" ht="25.5" hidden="1" x14ac:dyDescent="0.2">
      <c r="A278" s="6" t="s">
        <v>17</v>
      </c>
      <c r="B278" s="35" t="s">
        <v>67</v>
      </c>
      <c r="C278" s="36" t="s">
        <v>18</v>
      </c>
      <c r="D278" s="50">
        <f>D279</f>
        <v>0</v>
      </c>
      <c r="E278" s="36"/>
      <c r="F278" s="50">
        <f>F279</f>
        <v>0</v>
      </c>
    </row>
    <row r="279" spans="1:6" ht="25.5" hidden="1" x14ac:dyDescent="0.2">
      <c r="A279" s="6" t="s">
        <v>19</v>
      </c>
      <c r="B279" s="35" t="s">
        <v>67</v>
      </c>
      <c r="C279" s="36" t="s">
        <v>20</v>
      </c>
      <c r="D279" s="50"/>
      <c r="E279" s="36"/>
      <c r="F279" s="50"/>
    </row>
    <row r="280" spans="1:6" ht="50.25" customHeight="1" x14ac:dyDescent="0.2">
      <c r="A280" s="16" t="s">
        <v>71</v>
      </c>
      <c r="B280" s="40" t="s">
        <v>72</v>
      </c>
      <c r="C280" s="36"/>
      <c r="D280" s="92">
        <f>D281</f>
        <v>3.5</v>
      </c>
      <c r="E280" s="36"/>
      <c r="F280" s="92">
        <f>F281</f>
        <v>3.5</v>
      </c>
    </row>
    <row r="281" spans="1:6" ht="25.5" x14ac:dyDescent="0.2">
      <c r="A281" s="51" t="s">
        <v>17</v>
      </c>
      <c r="B281" s="35" t="s">
        <v>72</v>
      </c>
      <c r="C281" s="36" t="s">
        <v>18</v>
      </c>
      <c r="D281" s="50">
        <f>D282</f>
        <v>3.5</v>
      </c>
      <c r="E281" s="36"/>
      <c r="F281" s="50">
        <f>F282</f>
        <v>3.5</v>
      </c>
    </row>
    <row r="282" spans="1:6" ht="25.5" x14ac:dyDescent="0.2">
      <c r="A282" s="8" t="s">
        <v>19</v>
      </c>
      <c r="B282" s="35" t="s">
        <v>72</v>
      </c>
      <c r="C282" s="36" t="s">
        <v>20</v>
      </c>
      <c r="D282" s="50">
        <v>3.5</v>
      </c>
      <c r="E282" s="36"/>
      <c r="F282" s="50">
        <v>3.5</v>
      </c>
    </row>
    <row r="283" spans="1:6" ht="15.75" customHeight="1" x14ac:dyDescent="0.2">
      <c r="A283" s="4" t="s">
        <v>106</v>
      </c>
      <c r="B283" s="35" t="s">
        <v>107</v>
      </c>
      <c r="C283" s="36"/>
      <c r="D283" s="77">
        <f>D284</f>
        <v>5903</v>
      </c>
      <c r="E283" s="36"/>
      <c r="F283" s="77">
        <f>F284</f>
        <v>0</v>
      </c>
    </row>
    <row r="284" spans="1:6" x14ac:dyDescent="0.2">
      <c r="A284" s="6" t="s">
        <v>109</v>
      </c>
      <c r="B284" s="35" t="s">
        <v>107</v>
      </c>
      <c r="C284" s="36" t="s">
        <v>110</v>
      </c>
      <c r="D284" s="50">
        <f>D285</f>
        <v>5903</v>
      </c>
      <c r="E284" s="36"/>
      <c r="F284" s="50">
        <f>F285</f>
        <v>0</v>
      </c>
    </row>
    <row r="285" spans="1:6" ht="25.5" x14ac:dyDescent="0.2">
      <c r="A285" s="6" t="s">
        <v>108</v>
      </c>
      <c r="B285" s="35" t="s">
        <v>107</v>
      </c>
      <c r="C285" s="36" t="s">
        <v>111</v>
      </c>
      <c r="D285" s="50">
        <v>5903</v>
      </c>
      <c r="E285" s="36"/>
      <c r="F285" s="50"/>
    </row>
    <row r="286" spans="1:6" ht="48.75" customHeight="1" x14ac:dyDescent="0.2">
      <c r="A286" s="49" t="s">
        <v>112</v>
      </c>
      <c r="B286" s="40" t="s">
        <v>113</v>
      </c>
      <c r="C286" s="36"/>
      <c r="D286" s="92">
        <f>D289+D287</f>
        <v>4116.3</v>
      </c>
      <c r="E286" s="36"/>
      <c r="F286" s="92">
        <f>F289+F287</f>
        <v>4116.3</v>
      </c>
    </row>
    <row r="287" spans="1:6" ht="20.25" customHeight="1" x14ac:dyDescent="0.2">
      <c r="A287" s="13" t="s">
        <v>50</v>
      </c>
      <c r="B287" s="35" t="s">
        <v>113</v>
      </c>
      <c r="C287" s="36" t="s">
        <v>51</v>
      </c>
      <c r="D287" s="50">
        <f>D288</f>
        <v>2350</v>
      </c>
      <c r="E287" s="36"/>
      <c r="F287" s="50">
        <f>F288</f>
        <v>2350</v>
      </c>
    </row>
    <row r="288" spans="1:6" ht="22.5" customHeight="1" x14ac:dyDescent="0.2">
      <c r="A288" s="89" t="s">
        <v>52</v>
      </c>
      <c r="B288" s="35" t="s">
        <v>113</v>
      </c>
      <c r="C288" s="36" t="s">
        <v>53</v>
      </c>
      <c r="D288" s="50">
        <v>2350</v>
      </c>
      <c r="E288" s="36"/>
      <c r="F288" s="50">
        <v>2350</v>
      </c>
    </row>
    <row r="289" spans="1:6" ht="16.5" customHeight="1" x14ac:dyDescent="0.2">
      <c r="A289" s="6" t="s">
        <v>39</v>
      </c>
      <c r="B289" s="35" t="s">
        <v>113</v>
      </c>
      <c r="C289" s="36" t="s">
        <v>40</v>
      </c>
      <c r="D289" s="50">
        <f>D290</f>
        <v>1766.3</v>
      </c>
      <c r="E289" s="36"/>
      <c r="F289" s="50">
        <f>F290</f>
        <v>1766.3</v>
      </c>
    </row>
    <row r="290" spans="1:6" ht="37.5" customHeight="1" x14ac:dyDescent="0.2">
      <c r="A290" s="6" t="s">
        <v>139</v>
      </c>
      <c r="B290" s="35" t="s">
        <v>113</v>
      </c>
      <c r="C290" s="36" t="s">
        <v>114</v>
      </c>
      <c r="D290" s="50">
        <v>1766.3</v>
      </c>
      <c r="E290" s="36"/>
      <c r="F290" s="50">
        <v>1766.3</v>
      </c>
    </row>
    <row r="291" spans="1:6" x14ac:dyDescent="0.2">
      <c r="A291" s="117" t="s">
        <v>262</v>
      </c>
      <c r="B291" s="45" t="s">
        <v>250</v>
      </c>
      <c r="C291" s="44"/>
      <c r="D291" s="108">
        <f>D292+D294</f>
        <v>981</v>
      </c>
      <c r="E291" s="44"/>
      <c r="F291" s="108">
        <f>F292+F294</f>
        <v>981</v>
      </c>
    </row>
    <row r="292" spans="1:6" ht="63.75" x14ac:dyDescent="0.2">
      <c r="A292" s="4" t="s">
        <v>10</v>
      </c>
      <c r="B292" s="42" t="s">
        <v>250</v>
      </c>
      <c r="C292" s="36" t="s">
        <v>11</v>
      </c>
      <c r="D292" s="108">
        <f>D293</f>
        <v>891</v>
      </c>
      <c r="E292" s="36"/>
      <c r="F292" s="108">
        <f>F293</f>
        <v>891</v>
      </c>
    </row>
    <row r="293" spans="1:6" ht="25.5" x14ac:dyDescent="0.2">
      <c r="A293" s="7" t="s">
        <v>12</v>
      </c>
      <c r="B293" s="42" t="s">
        <v>250</v>
      </c>
      <c r="C293" s="36" t="s">
        <v>16</v>
      </c>
      <c r="D293" s="108">
        <v>891</v>
      </c>
      <c r="E293" s="36"/>
      <c r="F293" s="108">
        <v>891</v>
      </c>
    </row>
    <row r="294" spans="1:6" ht="25.5" x14ac:dyDescent="0.2">
      <c r="A294" s="9" t="s">
        <v>17</v>
      </c>
      <c r="B294" s="42" t="s">
        <v>250</v>
      </c>
      <c r="C294" s="36" t="s">
        <v>18</v>
      </c>
      <c r="D294" s="50">
        <f>D295</f>
        <v>90</v>
      </c>
      <c r="E294" s="36"/>
      <c r="F294" s="50">
        <f>F295</f>
        <v>90</v>
      </c>
    </row>
    <row r="295" spans="1:6" ht="25.5" x14ac:dyDescent="0.2">
      <c r="A295" s="19" t="s">
        <v>19</v>
      </c>
      <c r="B295" s="42" t="s">
        <v>250</v>
      </c>
      <c r="C295" s="36" t="s">
        <v>20</v>
      </c>
      <c r="D295" s="50">
        <v>90</v>
      </c>
      <c r="E295" s="36"/>
      <c r="F295" s="50">
        <v>90</v>
      </c>
    </row>
    <row r="296" spans="1:6" ht="22.5" hidden="1" customHeight="1" x14ac:dyDescent="0.2">
      <c r="A296" s="20" t="s">
        <v>162</v>
      </c>
      <c r="B296" s="42" t="s">
        <v>163</v>
      </c>
      <c r="C296" s="36"/>
      <c r="D296" s="50">
        <f>D297</f>
        <v>0</v>
      </c>
      <c r="E296" s="36"/>
      <c r="F296" s="50">
        <f>F297</f>
        <v>0</v>
      </c>
    </row>
    <row r="297" spans="1:6" ht="27.75" hidden="1" customHeight="1" x14ac:dyDescent="0.2">
      <c r="A297" s="19" t="s">
        <v>109</v>
      </c>
      <c r="B297" s="42" t="s">
        <v>163</v>
      </c>
      <c r="C297" s="36" t="s">
        <v>110</v>
      </c>
      <c r="D297" s="50">
        <f>D298</f>
        <v>0</v>
      </c>
      <c r="E297" s="36"/>
      <c r="F297" s="50">
        <f>F298</f>
        <v>0</v>
      </c>
    </row>
    <row r="298" spans="1:6" ht="32.25" hidden="1" customHeight="1" x14ac:dyDescent="0.2">
      <c r="A298" s="19" t="s">
        <v>108</v>
      </c>
      <c r="B298" s="42" t="s">
        <v>163</v>
      </c>
      <c r="C298" s="36" t="s">
        <v>111</v>
      </c>
      <c r="D298" s="50"/>
      <c r="E298" s="36"/>
      <c r="F298" s="50"/>
    </row>
    <row r="299" spans="1:6" ht="21" customHeight="1" x14ac:dyDescent="0.2">
      <c r="A299" s="111" t="s">
        <v>231</v>
      </c>
      <c r="B299" s="103" t="s">
        <v>151</v>
      </c>
      <c r="C299" s="64"/>
      <c r="D299" s="81">
        <f t="shared" ref="D299:F300" si="1">D300</f>
        <v>8.9</v>
      </c>
      <c r="E299" s="81">
        <f t="shared" si="1"/>
        <v>8.9</v>
      </c>
      <c r="F299" s="81">
        <f t="shared" si="1"/>
        <v>0</v>
      </c>
    </row>
    <row r="300" spans="1:6" ht="40.5" customHeight="1" x14ac:dyDescent="0.2">
      <c r="A300" s="86" t="s">
        <v>230</v>
      </c>
      <c r="B300" s="80" t="s">
        <v>151</v>
      </c>
      <c r="C300" s="64" t="s">
        <v>18</v>
      </c>
      <c r="D300" s="87">
        <f t="shared" si="1"/>
        <v>8.9</v>
      </c>
      <c r="E300" s="87">
        <f t="shared" si="1"/>
        <v>8.9</v>
      </c>
      <c r="F300" s="87">
        <f t="shared" si="1"/>
        <v>0</v>
      </c>
    </row>
    <row r="301" spans="1:6" ht="40.5" customHeight="1" x14ac:dyDescent="0.2">
      <c r="A301" s="86" t="s">
        <v>17</v>
      </c>
      <c r="B301" s="80" t="s">
        <v>151</v>
      </c>
      <c r="C301" s="64" t="s">
        <v>20</v>
      </c>
      <c r="D301" s="87">
        <v>8.9</v>
      </c>
      <c r="E301" s="87">
        <v>8.9</v>
      </c>
      <c r="F301" s="87"/>
    </row>
    <row r="302" spans="1:6" ht="37.5" customHeight="1" x14ac:dyDescent="0.2">
      <c r="A302" s="15" t="s">
        <v>69</v>
      </c>
      <c r="B302" s="103" t="s">
        <v>260</v>
      </c>
      <c r="C302" s="64"/>
      <c r="D302" s="81">
        <f>D303</f>
        <v>17539.400000000001</v>
      </c>
      <c r="E302" s="64"/>
      <c r="F302" s="81">
        <f>F303</f>
        <v>0</v>
      </c>
    </row>
    <row r="303" spans="1:6" ht="40.5" customHeight="1" x14ac:dyDescent="0.2">
      <c r="A303" s="9" t="s">
        <v>17</v>
      </c>
      <c r="B303" s="80" t="s">
        <v>260</v>
      </c>
      <c r="C303" s="64" t="s">
        <v>18</v>
      </c>
      <c r="D303" s="87">
        <f>D304</f>
        <v>17539.400000000001</v>
      </c>
      <c r="E303" s="64"/>
      <c r="F303" s="87">
        <f>F304</f>
        <v>0</v>
      </c>
    </row>
    <row r="304" spans="1:6" ht="40.5" customHeight="1" x14ac:dyDescent="0.2">
      <c r="A304" s="9" t="s">
        <v>19</v>
      </c>
      <c r="B304" s="80" t="s">
        <v>260</v>
      </c>
      <c r="C304" s="64" t="s">
        <v>20</v>
      </c>
      <c r="D304" s="87">
        <v>17539.400000000001</v>
      </c>
      <c r="E304" s="64"/>
      <c r="F304" s="87"/>
    </row>
    <row r="305" spans="1:9" ht="50.25" customHeight="1" x14ac:dyDescent="0.2">
      <c r="A305" s="115" t="s">
        <v>264</v>
      </c>
      <c r="B305" s="71" t="s">
        <v>265</v>
      </c>
      <c r="C305" s="118"/>
      <c r="D305" s="81">
        <f>D306</f>
        <v>44046.3</v>
      </c>
      <c r="E305" s="118"/>
      <c r="F305" s="81">
        <f>F306</f>
        <v>44046.3</v>
      </c>
    </row>
    <row r="306" spans="1:9" ht="30" customHeight="1" x14ac:dyDescent="0.2">
      <c r="A306" s="9" t="s">
        <v>17</v>
      </c>
      <c r="B306" s="63" t="s">
        <v>265</v>
      </c>
      <c r="C306" s="64" t="s">
        <v>18</v>
      </c>
      <c r="D306" s="87">
        <f>D307</f>
        <v>44046.3</v>
      </c>
      <c r="E306" s="64"/>
      <c r="F306" s="87">
        <f>F307</f>
        <v>44046.3</v>
      </c>
    </row>
    <row r="307" spans="1:9" ht="29.25" customHeight="1" x14ac:dyDescent="0.2">
      <c r="A307" s="9" t="s">
        <v>19</v>
      </c>
      <c r="B307" s="63" t="s">
        <v>265</v>
      </c>
      <c r="C307" s="64" t="s">
        <v>20</v>
      </c>
      <c r="D307" s="87">
        <v>44046.3</v>
      </c>
      <c r="E307" s="64"/>
      <c r="F307" s="87">
        <v>44046.3</v>
      </c>
    </row>
    <row r="308" spans="1:9" s="100" customFormat="1" x14ac:dyDescent="0.2">
      <c r="A308" s="104" t="s">
        <v>137</v>
      </c>
      <c r="B308" s="101"/>
      <c r="C308" s="101"/>
      <c r="D308" s="99">
        <f>D10+D52+D55+D59+D63+D97+D175+D179+D207+D210+D213+D216+D219+D222+D236+D239+D242+D248+D251+D254</f>
        <v>1218872.5999999996</v>
      </c>
      <c r="E308" s="99">
        <f>E10+E52+E55+E59+E63+E97+E175+E179+E207+E210+E213+E216+E219+E222+E236+E239+E242+E248+E251+E254</f>
        <v>8.9</v>
      </c>
      <c r="F308" s="99">
        <f>F10+F52+F55+F59+F63+F97+F175+F179+F207+F210+F213+F216+F219+F222+F236+F239+F242+F248+F251+F254</f>
        <v>617247.6</v>
      </c>
      <c r="I308" s="102"/>
    </row>
  </sheetData>
  <mergeCells count="2">
    <mergeCell ref="B1:F4"/>
    <mergeCell ref="A5:F7"/>
  </mergeCells>
  <pageMargins left="0.70866141732283472" right="0.70866141732283472" top="0.55118110236220474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2024-11-15T04:36:11Z</cp:lastPrinted>
  <dcterms:created xsi:type="dcterms:W3CDTF">2016-11-29T07:19:37Z</dcterms:created>
  <dcterms:modified xsi:type="dcterms:W3CDTF">2024-12-03T07:10:39Z</dcterms:modified>
</cp:coreProperties>
</file>