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56" i="1"/>
  <c r="H218"/>
  <c r="G218"/>
  <c r="H355"/>
  <c r="G355"/>
  <c r="H303" l="1"/>
  <c r="G303"/>
  <c r="H278" l="1"/>
  <c r="G278"/>
  <c r="H221" l="1"/>
  <c r="G221"/>
  <c r="H110" l="1"/>
  <c r="H356" s="1"/>
  <c r="G110"/>
  <c r="G39" l="1"/>
  <c r="H252" l="1"/>
  <c r="H127" l="1"/>
  <c r="G127"/>
  <c r="G297" l="1"/>
  <c r="G270"/>
  <c r="H270"/>
  <c r="H245"/>
  <c r="G245"/>
  <c r="H297"/>
  <c r="H291"/>
  <c r="G291"/>
  <c r="H273"/>
  <c r="H187"/>
  <c r="G187"/>
  <c r="F355"/>
  <c r="G252"/>
  <c r="G332"/>
  <c r="H87"/>
  <c r="H50"/>
  <c r="H46"/>
  <c r="H43"/>
  <c r="H39"/>
  <c r="H32"/>
  <c r="H26"/>
  <c r="H19"/>
  <c r="H14"/>
  <c r="H9"/>
  <c r="H125"/>
  <c r="H129"/>
  <c r="H131"/>
  <c r="H133"/>
  <c r="H225"/>
  <c r="H233"/>
  <c r="H238"/>
  <c r="H241"/>
  <c r="H257"/>
  <c r="H261"/>
  <c r="H265"/>
  <c r="H281"/>
  <c r="H285"/>
  <c r="H305"/>
  <c r="H307"/>
  <c r="H309"/>
  <c r="H311"/>
  <c r="H313"/>
  <c r="H315"/>
  <c r="H319"/>
  <c r="H321"/>
  <c r="H323"/>
  <c r="H328"/>
  <c r="H334"/>
  <c r="H336"/>
  <c r="H340"/>
  <c r="H344"/>
  <c r="H346"/>
  <c r="H349"/>
  <c r="H351"/>
  <c r="G351"/>
  <c r="G349"/>
  <c r="G346"/>
  <c r="G344"/>
  <c r="G338"/>
  <c r="G336"/>
  <c r="G334"/>
  <c r="G328"/>
  <c r="G323"/>
  <c r="G321"/>
  <c r="G319"/>
  <c r="G317"/>
  <c r="G315"/>
  <c r="G313"/>
  <c r="G311"/>
  <c r="G309"/>
  <c r="G307"/>
  <c r="G305"/>
  <c r="G285"/>
  <c r="G281"/>
  <c r="G273"/>
  <c r="G265"/>
  <c r="G261"/>
  <c r="G257"/>
  <c r="G241"/>
  <c r="G238"/>
  <c r="G233"/>
  <c r="G225"/>
  <c r="G133"/>
  <c r="G131"/>
  <c r="G129"/>
  <c r="G125"/>
  <c r="G104"/>
  <c r="G87"/>
  <c r="G50"/>
  <c r="G46"/>
  <c r="G43"/>
  <c r="G32"/>
  <c r="G26"/>
  <c r="G19"/>
  <c r="G14"/>
  <c r="G9"/>
  <c r="F351"/>
  <c r="F349"/>
  <c r="F344"/>
  <c r="F340"/>
  <c r="F338"/>
  <c r="F336"/>
  <c r="F334"/>
  <c r="F328"/>
  <c r="F323"/>
  <c r="F321"/>
  <c r="F319"/>
  <c r="F317"/>
  <c r="F315"/>
  <c r="F313"/>
  <c r="F311"/>
  <c r="F309"/>
  <c r="F307"/>
  <c r="F305"/>
  <c r="F303"/>
  <c r="F297"/>
  <c r="F291"/>
  <c r="F281"/>
  <c r="F278"/>
  <c r="F273"/>
  <c r="F270"/>
  <c r="F265"/>
  <c r="F261"/>
  <c r="F257"/>
  <c r="F252"/>
  <c r="F248"/>
  <c r="F245"/>
  <c r="F241"/>
  <c r="F238"/>
  <c r="F233"/>
  <c r="F225"/>
  <c r="F187"/>
  <c r="F133"/>
  <c r="F131"/>
  <c r="F129"/>
  <c r="F125"/>
  <c r="F110"/>
  <c r="F104"/>
  <c r="F87"/>
  <c r="F50"/>
  <c r="F46"/>
  <c r="F43"/>
  <c r="F39"/>
  <c r="F32"/>
  <c r="F26"/>
  <c r="F19"/>
  <c r="F14"/>
  <c r="H104" l="1"/>
</calcChain>
</file>

<file path=xl/sharedStrings.xml><?xml version="1.0" encoding="utf-8"?>
<sst xmlns="http://schemas.openxmlformats.org/spreadsheetml/2006/main" count="791" uniqueCount="443">
  <si>
    <t>Итого:</t>
  </si>
  <si>
    <t xml:space="preserve">Адрес
(местоположение)
недвижимого имущества
</t>
  </si>
  <si>
    <t>Наименование недвижимого</t>
  </si>
  <si>
    <t xml:space="preserve"> имущества</t>
  </si>
  <si>
    <t xml:space="preserve">Кадастровый
номер муниципального
недвижимого имущества
</t>
  </si>
  <si>
    <t xml:space="preserve">Площадь 
Протяженность
 и(или) иные 
параметры,
характеризующие
физические
свойства
недвижимого
имущества
</t>
  </si>
  <si>
    <t>Сведения о</t>
  </si>
  <si>
    <t xml:space="preserve">балансовой
стоимости
(руб.) 
</t>
  </si>
  <si>
    <t xml:space="preserve">начисленной
амортизации
(износе) руб.
</t>
  </si>
  <si>
    <t xml:space="preserve">Сведения
о кадастровой
стоимости
недвижимого
имущества
</t>
  </si>
  <si>
    <t>Даты</t>
  </si>
  <si>
    <t xml:space="preserve">возникновения права муниципальной
собственности
</t>
  </si>
  <si>
    <t xml:space="preserve">прекращения
права муниципаль
ной
собственности
</t>
  </si>
  <si>
    <t>Реквизиты документов  оснований возникновения (прекращения) права муниципальной собственности на недвижимое имущество;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</si>
  <si>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</si>
  <si>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</si>
  <si>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Дом культуры</t>
  </si>
  <si>
    <t>с. Уров-Ключи, ул. Новая,8</t>
  </si>
  <si>
    <t>75:13:050102:0004</t>
  </si>
  <si>
    <t>Сельская администрация</t>
  </si>
  <si>
    <t>с. Уров-Ключи, ул. Новая, 10</t>
  </si>
  <si>
    <t>75:13:050103:0063</t>
  </si>
  <si>
    <t>Скважина</t>
  </si>
  <si>
    <t>с. Уров-Ключи</t>
  </si>
  <si>
    <t>Жилой дом</t>
  </si>
  <si>
    <t>с. Уров-Ключи, ул. Новая, 4</t>
  </si>
  <si>
    <t>с. Уров-Ключи, ул. Центральная, 17</t>
  </si>
  <si>
    <t>Гараж</t>
  </si>
  <si>
    <t xml:space="preserve">Здание администрации </t>
  </si>
  <si>
    <t>Здание</t>
  </si>
  <si>
    <t>с. Ишага, ул. Центральная</t>
  </si>
  <si>
    <t>75:13:060104:39</t>
  </si>
  <si>
    <t xml:space="preserve">Жилые дома </t>
  </si>
  <si>
    <t>с. Михайловка</t>
  </si>
  <si>
    <t>Здание администрации</t>
  </si>
  <si>
    <t>с. Михайловка, ул. Перфильева, 16</t>
  </si>
  <si>
    <t>Земельный участок</t>
  </si>
  <si>
    <t>Клуб</t>
  </si>
  <si>
    <t>75:13:070002:0121</t>
  </si>
  <si>
    <t>Администрация</t>
  </si>
  <si>
    <t>с. Горный Зерентуй</t>
  </si>
  <si>
    <t>с. Горный Зерентуй, ул. Пушкина, 8</t>
  </si>
  <si>
    <t>75:13:180005:0143</t>
  </si>
  <si>
    <t>Здание клуба</t>
  </si>
  <si>
    <t xml:space="preserve">Водокачка № 1 </t>
  </si>
  <si>
    <t>Водокачка № 2</t>
  </si>
  <si>
    <t>Библиотека</t>
  </si>
  <si>
    <t>75:13:130102:0027</t>
  </si>
  <si>
    <t>с. Георгиевка, ул. Клубная,2</t>
  </si>
  <si>
    <t>Квартира</t>
  </si>
  <si>
    <t>с. Георгиевка, ул. Клубная, 3/1</t>
  </si>
  <si>
    <t>с. Георгиевка, ул. Калинина, 18/1,2</t>
  </si>
  <si>
    <t>с. Горбуновка</t>
  </si>
  <si>
    <t>с. Горбуновка, ул. Центральная, 21</t>
  </si>
  <si>
    <t xml:space="preserve">Здание библиотеки </t>
  </si>
  <si>
    <t>Здание водонапорной башни</t>
  </si>
  <si>
    <t>с. Чашино-Ильдикан</t>
  </si>
  <si>
    <t xml:space="preserve">Памятник </t>
  </si>
  <si>
    <t>с. Явленка</t>
  </si>
  <si>
    <t>75:13:260103</t>
  </si>
  <si>
    <t xml:space="preserve"> Квартира</t>
  </si>
  <si>
    <t>с. Большой-Зерентуй, пер. Советский, 7</t>
  </si>
  <si>
    <t>75:13:000007</t>
  </si>
  <si>
    <t>с. Большой-Зерентуй, ул. Больничная</t>
  </si>
  <si>
    <t>75:13::121500</t>
  </si>
  <si>
    <t>СДК Золотоноша</t>
  </si>
  <si>
    <t>с. Золотоноша, ул. Садовая,7</t>
  </si>
  <si>
    <t>75:13:000358</t>
  </si>
  <si>
    <t>с. Нерчинский Завод, ул. 60 лет Октября, 18/3</t>
  </si>
  <si>
    <t>с. Нерчинский Завод, ул. 60 лет Октября, 25/1</t>
  </si>
  <si>
    <t>с. Нерчинский Завод, ул. 60 лет Октября, 34/3</t>
  </si>
  <si>
    <t>с. Нерчинский Завод, ул. 60 лет Октября, 35/1</t>
  </si>
  <si>
    <t>с. Нерчинский Завод, ул. Балябина, 2/3</t>
  </si>
  <si>
    <t>с. Нерчинский Завод, ул. 60 лет Октября, 8</t>
  </si>
  <si>
    <t>с. Нерчинский Завод, ул. Декабристов, 2/2</t>
  </si>
  <si>
    <t xml:space="preserve">с. Нерчинский Завод, ул. Декабристов, 3/1 </t>
  </si>
  <si>
    <t>с. Нерчинский Завод, ул. Декабристов, 3/3</t>
  </si>
  <si>
    <t>с. Нерчинский Завод, ул. Журавлева, 25</t>
  </si>
  <si>
    <t>5-ти этажка</t>
  </si>
  <si>
    <t>с. Нерчинский Завод</t>
  </si>
  <si>
    <t>с. Нерчинский Завод, ул. Забайкальская, 3/2</t>
  </si>
  <si>
    <t>с. Нерчинский Завод, ул. Зверева, 43/1</t>
  </si>
  <si>
    <t>с. Нерчинский Завод, ул. Зверева, 52/2</t>
  </si>
  <si>
    <t>с. Нерчинский Завод, ул. Козлова, 1/2</t>
  </si>
  <si>
    <t>с. Нерчинский Завод, ул. Козлова, 32/2</t>
  </si>
  <si>
    <t>с. Нерчинский Завод, ул. Козлова, 32/3</t>
  </si>
  <si>
    <t>с. Нерчинский Завод, ул. Козлова, 36/2</t>
  </si>
  <si>
    <t>с. Нерчинский Завод, ул. Козлова, 48/2</t>
  </si>
  <si>
    <t>с. Нерчинский Завод, ул. Комсомольская, 18/2</t>
  </si>
  <si>
    <t xml:space="preserve">с. Нерчинский Завод, ул. Красноармейская, 100/1 </t>
  </si>
  <si>
    <t xml:space="preserve">с. Нерчинский Завод, ул. Красноармейская, 102/1 </t>
  </si>
  <si>
    <t>с. Нерчинский Завод, ул. Красноармейская, 102/2</t>
  </si>
  <si>
    <t>с. Нерчинский Завод, ул. Красноармейская, 102/4</t>
  </si>
  <si>
    <t>с. Нерчинский Завод, ул. Красноармейская, 105</t>
  </si>
  <si>
    <t>с. Нерчинский Завод, ул. Красноармейская, 114/2</t>
  </si>
  <si>
    <t>с. Нерчинский Завод, ул. Красноармейская, 65/1</t>
  </si>
  <si>
    <t>с. Нерчинский Завод, ул. Красноармейская, 74/2</t>
  </si>
  <si>
    <t>с. Нерчинский Завод, ул. Нагорная, 13/1</t>
  </si>
  <si>
    <t>с. Нерчинский Завод, ул. Нагорная, 28/3</t>
  </si>
  <si>
    <t>с. Нерчинский Завод, ул. Нагорная, 3/3</t>
  </si>
  <si>
    <t>с. Нерчинский Завод, ул. Нагорная, 3/4</t>
  </si>
  <si>
    <t>с. Нерчинский Завод, ул. Советская, 31/3</t>
  </si>
  <si>
    <t>с. Нерчинский Завод, ул. Флегонтова, 1/1</t>
  </si>
  <si>
    <t>с. Нерчинский Завод, ул. Булгаковой, 16/1</t>
  </si>
  <si>
    <t>с. II Булдуруй, ул. Солнечная, 63"а"</t>
  </si>
  <si>
    <t>75:13:220101:0052</t>
  </si>
  <si>
    <t>с. I Булдуруй</t>
  </si>
  <si>
    <t>с. I Булдуруй, ул. Солнечная, 47</t>
  </si>
  <si>
    <t>75:13:230101:0010</t>
  </si>
  <si>
    <t>с. II Булдуруй, ул. Новая</t>
  </si>
  <si>
    <t>75:13:220101:0051</t>
  </si>
  <si>
    <t>с. I Булдуруй, ул. Солнечная, 63"а"</t>
  </si>
  <si>
    <t>75:13:230102:0009</t>
  </si>
  <si>
    <t>с. II Булдуруй, ул. Балябина, 20/2</t>
  </si>
  <si>
    <t>с. I Булдуруй, ул. Набережная, 4/2</t>
  </si>
  <si>
    <t>с. I Булдуруй, ул. Набережная, 4/1</t>
  </si>
  <si>
    <t>с. I Булдуруй, ул. Центральная</t>
  </si>
  <si>
    <t>Здание  детского сада</t>
  </si>
  <si>
    <t>Здание библиотеки</t>
  </si>
  <si>
    <t>с. Широкая, ул. Центральная, 6</t>
  </si>
  <si>
    <t>75:13:100102:0072</t>
  </si>
  <si>
    <t>с. Широкая, ул. Центральная, 9</t>
  </si>
  <si>
    <t>с. Солонечная</t>
  </si>
  <si>
    <t>с. Широкая</t>
  </si>
  <si>
    <t>Памятник войнам</t>
  </si>
  <si>
    <t>с. Дамасово, ул. Дорожная, 10</t>
  </si>
  <si>
    <t>75:13:04002:0020</t>
  </si>
  <si>
    <t>с. Середняя, ул. Сурина, 7</t>
  </si>
  <si>
    <t>75:13:010102</t>
  </si>
  <si>
    <t>с. Середняя, ул. Сурина, 3</t>
  </si>
  <si>
    <t>с. Дамасово, ул. Дорожная, 5</t>
  </si>
  <si>
    <t>75:13:040001:0006</t>
  </si>
  <si>
    <t>Здание магазина</t>
  </si>
  <si>
    <t>с. Аргунск, ул. Партизанская, 29</t>
  </si>
  <si>
    <t>75:13:040002:0008</t>
  </si>
  <si>
    <t xml:space="preserve">с. Аргунск, ул. Советская, 5 </t>
  </si>
  <si>
    <t>75:13:030005</t>
  </si>
  <si>
    <t>с. Аргунск, ул. Партизанская, 41</t>
  </si>
  <si>
    <t>75:13:003</t>
  </si>
  <si>
    <t>Водокачка</t>
  </si>
  <si>
    <t>с. Аргунск, пер.Больничный</t>
  </si>
  <si>
    <t>с. Аргунск, ул. Советская, 1</t>
  </si>
  <si>
    <t>Здание с вер. д/с</t>
  </si>
  <si>
    <t>с. Аргунск, ул. Советская, 5"а"</t>
  </si>
  <si>
    <t>Школьные дома</t>
  </si>
  <si>
    <t xml:space="preserve"> Краеведческий музей</t>
  </si>
  <si>
    <t>с. Нерчинский завод, ул. Советская, 8</t>
  </si>
  <si>
    <t>75:13:110119:3</t>
  </si>
  <si>
    <t>с. Нерчинский завод, ул. Красноармейская, 50</t>
  </si>
  <si>
    <t>75:13:110111:0011</t>
  </si>
  <si>
    <t>Здание ДШИ</t>
  </si>
  <si>
    <t>с. Нерчинский завод, ул. Совхозная, 4</t>
  </si>
  <si>
    <t>75:13:110210:0011</t>
  </si>
  <si>
    <t>с. Нерчинский завод, ул. Красноармейская, 62</t>
  </si>
  <si>
    <t>75:13:110206:0004</t>
  </si>
  <si>
    <t>с. Нерчинский завод, ул. Красноармейская</t>
  </si>
  <si>
    <t>Котельная</t>
  </si>
  <si>
    <t>с. Нерчинский завод, ул. Нагорная, 12/2</t>
  </si>
  <si>
    <t>с. Нерчинский завод, ул. Декабристов, 18/2</t>
  </si>
  <si>
    <t>с. Нерчинский завод, ул. Зверева, 50/2</t>
  </si>
  <si>
    <t xml:space="preserve">с. Нерчинский завод, ул. Нагорная, 7/2 </t>
  </si>
  <si>
    <t>Жилой 4-х этажный</t>
  </si>
  <si>
    <t>с. Нерчинский завод, ул. Садовая</t>
  </si>
  <si>
    <t>с. Нерчинский завод</t>
  </si>
  <si>
    <t>Склад материалов</t>
  </si>
  <si>
    <t>Склад  материалов</t>
  </si>
  <si>
    <t>с. Нерчинский завод, ул. Садовая, 16</t>
  </si>
  <si>
    <t>Здание аптеки</t>
  </si>
  <si>
    <t xml:space="preserve">с. II Булдуруй, ул. Балябина, 20/2 </t>
  </si>
  <si>
    <t>с. Горный Зерентуй, ул.Лесная, 26</t>
  </si>
  <si>
    <t>с. Горный Зерентуй, ул. Суворова, 16/1</t>
  </si>
  <si>
    <t xml:space="preserve">с. Михайловка, ул. Погодаева, 58/4 </t>
  </si>
  <si>
    <t>с. Нерчинский Завод, ул. 60 лет Октября, 95/1</t>
  </si>
  <si>
    <t>с. Нерчинский Завод, ул.Солнечная, 13/1</t>
  </si>
  <si>
    <t>с. Нерчинский Завод, ул. Димова, 14/1</t>
  </si>
  <si>
    <t>с. Нерчинский Завод, ул. Козлова, 13/1</t>
  </si>
  <si>
    <t>с. Нерчинский завод, ул. Красноармейская, 68/1</t>
  </si>
  <si>
    <t>с. Нерчинский завод, ул. Красноармейская, 69/2</t>
  </si>
  <si>
    <t>с. Горный Зерентуй, ул. Суворова, 12</t>
  </si>
  <si>
    <t>с. Нерчинский завод, ул. Красноармейская, 93/2</t>
  </si>
  <si>
    <t xml:space="preserve">Земельный участок </t>
  </si>
  <si>
    <t>75:13:210102:50</t>
  </si>
  <si>
    <t>75:13:210101:75</t>
  </si>
  <si>
    <t>75:13:190107:11</t>
  </si>
  <si>
    <t>75:13:180103:112</t>
  </si>
  <si>
    <t>75:13:150101:20</t>
  </si>
  <si>
    <t>75:13:100101:61</t>
  </si>
  <si>
    <t>75:13:290303:39</t>
  </si>
  <si>
    <t>75:13:0:39</t>
  </si>
  <si>
    <t>75:13:0:40</t>
  </si>
  <si>
    <t>75:13:340401:59</t>
  </si>
  <si>
    <t>75:13:340401:60</t>
  </si>
  <si>
    <t>75:13:350101:69</t>
  </si>
  <si>
    <t>75:13:340701:7</t>
  </si>
  <si>
    <t>75:13:360108:77</t>
  </si>
  <si>
    <t>75:13:360108:78</t>
  </si>
  <si>
    <t>75:13:0:118</t>
  </si>
  <si>
    <t>75:13:380101:156</t>
  </si>
  <si>
    <t>75:13:0:119</t>
  </si>
  <si>
    <t>Комитет образования</t>
  </si>
  <si>
    <t xml:space="preserve">Здание интерната </t>
  </si>
  <si>
    <t>с. Нерчинский завод, ул. Советская, 12</t>
  </si>
  <si>
    <t>75:13:110110:0011</t>
  </si>
  <si>
    <t>с. Нерчинский завод, ул. Советская, 16</t>
  </si>
  <si>
    <t>Лагерь "Салют"</t>
  </si>
  <si>
    <t>с. Большой-Зерентуй</t>
  </si>
  <si>
    <t>Школа</t>
  </si>
  <si>
    <t>с. Аргунск, ул. Партизанская, 18</t>
  </si>
  <si>
    <t>75:13:030103:93</t>
  </si>
  <si>
    <t>Здание нач.школы</t>
  </si>
  <si>
    <t>Спортивный зал</t>
  </si>
  <si>
    <t>Школа (Серед)</t>
  </si>
  <si>
    <t>с. Середняя, ул.Сурина, 5"а"</t>
  </si>
  <si>
    <t>Гараж тракторный</t>
  </si>
  <si>
    <t>Гараж автобус.</t>
  </si>
  <si>
    <t>с. Домасово, ул. Дорожная</t>
  </si>
  <si>
    <t>Школа (Дамасово)</t>
  </si>
  <si>
    <t>с. Домасово, ул. Центральная</t>
  </si>
  <si>
    <t xml:space="preserve"> Здание школы</t>
  </si>
  <si>
    <t>с. Нерчинский завод, ул. Красноармейская, 52</t>
  </si>
  <si>
    <t>75:13:110111:0012</t>
  </si>
  <si>
    <t>с. Нерчинский завод, ул. Красноармейская, 46</t>
  </si>
  <si>
    <t>75:13:110111:0009</t>
  </si>
  <si>
    <t>Минифутбольная детская площадка</t>
  </si>
  <si>
    <t>с. Большой-Зерентуй, пер. Школьный</t>
  </si>
  <si>
    <t>75:13:190105:11</t>
  </si>
  <si>
    <t>Котельная школы</t>
  </si>
  <si>
    <t>с. Байка, ул. Конторская</t>
  </si>
  <si>
    <t>75:13:210101:30</t>
  </si>
  <si>
    <t xml:space="preserve">Котельная </t>
  </si>
  <si>
    <t>Георгиевская основная общеобразовательная школа.</t>
  </si>
  <si>
    <t>с. Георгиевка, ул. Садовая, 32</t>
  </si>
  <si>
    <t>75:13:130101:1</t>
  </si>
  <si>
    <t>с. Горный Зерентуй, ул. Журавлева, 14</t>
  </si>
  <si>
    <t>75:13:180103:39</t>
  </si>
  <si>
    <t>Здание школы</t>
  </si>
  <si>
    <t>с. Горный Зерентуй, ул. Журавлева, 11</t>
  </si>
  <si>
    <t>Ивановская средняя общеобразовательная школа</t>
  </si>
  <si>
    <t>с. Ивановка</t>
  </si>
  <si>
    <t>с. Ивановка, ул. Молодежная, 22"а"</t>
  </si>
  <si>
    <t>75:13:170101:0086</t>
  </si>
  <si>
    <t>Пристройка к школе</t>
  </si>
  <si>
    <t xml:space="preserve">Горбуновская основная общеобразовательная школа </t>
  </si>
  <si>
    <t>с. Горбуновка, ул. Центральная</t>
  </si>
  <si>
    <t>Мастерская</t>
  </si>
  <si>
    <t xml:space="preserve">с. Михайловка, ул. Погодаева, 46 </t>
  </si>
  <si>
    <t>75:13:240102:95</t>
  </si>
  <si>
    <t xml:space="preserve">с. Михайловка, ул. Погодаева, 46 с. Михайловка, ул. Погодаева, 46 </t>
  </si>
  <si>
    <t>75:13:240102:46</t>
  </si>
  <si>
    <t>с. Ишага, ул. Центральная, 50</t>
  </si>
  <si>
    <t>75:13:060101:1</t>
  </si>
  <si>
    <t>с. Олочи</t>
  </si>
  <si>
    <t>75:13:070102:118</t>
  </si>
  <si>
    <t>Школа с пристройкой</t>
  </si>
  <si>
    <t>с. I Булдуруй, ул. Солнечная, 63"б"</t>
  </si>
  <si>
    <t>Начальная школа</t>
  </si>
  <si>
    <t>с. II Булдуруй, ул. Новая, 26</t>
  </si>
  <si>
    <t>с. Уров-Ключи, ул. Новая, 27</t>
  </si>
  <si>
    <t>с. Чалбучи Килга, ул. Верхняя, 77</t>
  </si>
  <si>
    <t>75:13:00000</t>
  </si>
  <si>
    <t>с. Чашино-Ильдикан, ул. Новая, 1</t>
  </si>
  <si>
    <t>75:13:250103:35</t>
  </si>
  <si>
    <t>Крыша</t>
  </si>
  <si>
    <t>Столовая</t>
  </si>
  <si>
    <t>75:13:260102:92</t>
  </si>
  <si>
    <t>Явленская средняя общеобразовательная школа.</t>
  </si>
  <si>
    <t>Здание начальной  школы</t>
  </si>
  <si>
    <t>с. Явленка, ул. Школьная, 1</t>
  </si>
  <si>
    <t>Тир школы</t>
  </si>
  <si>
    <t>Тир школы 1</t>
  </si>
  <si>
    <t>с. Нерчинский Завод, ул. Красноармейская, 48</t>
  </si>
  <si>
    <t>Здание д/сада</t>
  </si>
  <si>
    <t>Детский сад</t>
  </si>
  <si>
    <t>с. Большой-Зерентуй, пер. Школьный, 3</t>
  </si>
  <si>
    <t>75:13:000005:3000</t>
  </si>
  <si>
    <t>с. Аргунск, ул. Совхозная, 7</t>
  </si>
  <si>
    <t>75:13:030004</t>
  </si>
  <si>
    <t>с. Ишага, ул. Новая</t>
  </si>
  <si>
    <t>с. Уров-Ключи, ул. Центральная, 38</t>
  </si>
  <si>
    <t>75:13:050101:45</t>
  </si>
  <si>
    <t>с. Олочи, ул. Набережная, 3</t>
  </si>
  <si>
    <t>75:13:070002:117</t>
  </si>
  <si>
    <t>Детский сад с. Олочи</t>
  </si>
  <si>
    <t>с. Георгиевка, ул. Садовая, 19 "а"</t>
  </si>
  <si>
    <t>Ивановский детский сад</t>
  </si>
  <si>
    <t>с. Ивановка, ул. Молодежная, 20</t>
  </si>
  <si>
    <t>Широковский детский сад</t>
  </si>
  <si>
    <t>с. Широкая, ул. Центральная, 1</t>
  </si>
  <si>
    <t>75:13:100102:70</t>
  </si>
  <si>
    <t>с. Чалбучи Килга, ул. Верхняя, 41</t>
  </si>
  <si>
    <t>75:13:160102:3</t>
  </si>
  <si>
    <t>с. Горный Зерентуй, ул. Сухинова, 37</t>
  </si>
  <si>
    <t>75:13:180004:6</t>
  </si>
  <si>
    <t>Здание бани</t>
  </si>
  <si>
    <t>Зданние детский сад</t>
  </si>
  <si>
    <t>Здание детский сад</t>
  </si>
  <si>
    <t>с. Чашино-Ильдикан, ул. Пионерская, 1</t>
  </si>
  <si>
    <t>с. Горбуновка, ул. Центральная, 33</t>
  </si>
  <si>
    <t>75:13:120101:16</t>
  </si>
  <si>
    <t>с. Явленка, ул. Советская, 9</t>
  </si>
  <si>
    <t>с. Нерчинский Завод, ул. Булгаковой, 9</t>
  </si>
  <si>
    <t>75:13:110215:1</t>
  </si>
  <si>
    <t>Информационный центр.</t>
  </si>
  <si>
    <t>МУП "Горно-Зерентуйское ЖКХ"</t>
  </si>
  <si>
    <t>Водокачка № 1</t>
  </si>
  <si>
    <t>с. Горный Зерентуй, ул. Ярославского</t>
  </si>
  <si>
    <t>с. Горный Зерентуй, ул. Журавлева</t>
  </si>
  <si>
    <t>с. Горный Зерентуй, ул. Декабристов</t>
  </si>
  <si>
    <t>с. Нерчинский Завод, ул. Комсомольская</t>
  </si>
  <si>
    <t>75:13:110116:0003</t>
  </si>
  <si>
    <t>Управление сельского хозяйства.</t>
  </si>
  <si>
    <t xml:space="preserve"> Гараж</t>
  </si>
  <si>
    <t>Здание гаража</t>
  </si>
  <si>
    <t xml:space="preserve">с. Нерчинский Завод, ул. Забайкальская, 22 </t>
  </si>
  <si>
    <t>Адм. Здание</t>
  </si>
  <si>
    <t>Старая аптека ( Администрация мун.района)</t>
  </si>
  <si>
    <t xml:space="preserve">Нежилое здание (старая аптека) </t>
  </si>
  <si>
    <t>с. Нерчинский Завод, ул. Красноармейская, 58</t>
  </si>
  <si>
    <t>Муниципальный район Нерчинско-Заводский район"</t>
  </si>
  <si>
    <t xml:space="preserve">Нежилое здание </t>
  </si>
  <si>
    <t>с. Нерчинский Завод, ул. Зверева, 17</t>
  </si>
  <si>
    <t>с. Нерчинский Завод, ул. Красноармейская, 68</t>
  </si>
  <si>
    <t>с. Олочи, ул. Молодежная,3</t>
  </si>
  <si>
    <t>75:13:070102:120</t>
  </si>
  <si>
    <t>28.12.2005 г.</t>
  </si>
  <si>
    <t>Распоряжение от 28.12.2005 г. № 194-р; Акт приема-передачи.</t>
  </si>
  <si>
    <t>с. Олочи, ул. Набережная, 18</t>
  </si>
  <si>
    <t>Автомобильные дороги общего пользования</t>
  </si>
  <si>
    <t xml:space="preserve">с. Олочи                               ул. Центральная,               ул. Набережная,        ул. Новая,                     ул. Молодежная, пер. Школьный   </t>
  </si>
  <si>
    <t>с. Олочи, ул. Центральная, 22</t>
  </si>
  <si>
    <t>с. Нерчинский Завод, ул. 60 лет Октября, 30</t>
  </si>
  <si>
    <t>Дом культуры с. Ишага</t>
  </si>
  <si>
    <t>Памятник с. Ишага</t>
  </si>
  <si>
    <t>Гараж и класс проф. Обучения</t>
  </si>
  <si>
    <t>Распоряжение № 123-р от 21.09.2005 г.</t>
  </si>
  <si>
    <t>с. Горбуновка, ул. Новая, 4</t>
  </si>
  <si>
    <t>75:13:120101:188</t>
  </si>
  <si>
    <t>Свидетельство на гос. регист. права от 05.02.2014 г. 75АА№559521</t>
  </si>
  <si>
    <t>с. Горбуновка, падь "Чалбуча" сооружение 1</t>
  </si>
  <si>
    <t>Распоряжение № 15 от 12.09.2016</t>
  </si>
  <si>
    <t>с. Горбуновка, ул. Новая, 14/3</t>
  </si>
  <si>
    <t>Распоряжение № 17б от 09.10.2014</t>
  </si>
  <si>
    <t>с. Горбуновка, ул. Новая, 16</t>
  </si>
  <si>
    <t>Акт о постановки на учет №1 от 17.01.2005</t>
  </si>
  <si>
    <t>с. Георгиевка, ул. Садовая, 33</t>
  </si>
  <si>
    <t>с. Георгиевка, ул. Клубная, 18</t>
  </si>
  <si>
    <t>Площадка детская</t>
  </si>
  <si>
    <t>Явленский  детский сад "Свелячок"</t>
  </si>
  <si>
    <t>Горбуновский Детский сад</t>
  </si>
  <si>
    <t>Михайловский Детский сад.</t>
  </si>
  <si>
    <t>Чашино-Ильдиканский Детский сад.</t>
  </si>
  <si>
    <t>Детский сад с. Чалбучи-Килга.</t>
  </si>
  <si>
    <t>Георгиевский детский сад</t>
  </si>
  <si>
    <t xml:space="preserve">Уров-Ключевской детский сад </t>
  </si>
  <si>
    <t>Ишагинский детский сад.</t>
  </si>
  <si>
    <t>Аргунский детский сад.</t>
  </si>
  <si>
    <t>Больше-Зерентуевский детский сад.</t>
  </si>
  <si>
    <t>Нерчинско-Заводский детский сад</t>
  </si>
  <si>
    <t>Широковская основная общеобразовательная школа</t>
  </si>
  <si>
    <t>Чалбучи-Килгинская основная общеобразовательная школа.</t>
  </si>
  <si>
    <t>Перво-Булдуруйская средняя общеобразовательная школа</t>
  </si>
  <si>
    <t>Олочинская средняя общеобразовательная школа</t>
  </si>
  <si>
    <t xml:space="preserve">Ишагинская основная общеобразовательная школа </t>
  </si>
  <si>
    <t xml:space="preserve">Михайловская средняя общеобразовательная школа </t>
  </si>
  <si>
    <t xml:space="preserve">Горно-Зерентуевская средняя общеобразовательная школа </t>
  </si>
  <si>
    <t>Байкинская основная общеобразовательная школа.</t>
  </si>
  <si>
    <t>Больше-Зерентуевская средняя школа</t>
  </si>
  <si>
    <t>Нер-Заводская средняя общеобразовательная школа.</t>
  </si>
  <si>
    <t>Аргунская средняя общеобразовательная школа</t>
  </si>
  <si>
    <t>Администрация Нерчинско-Заводского района</t>
  </si>
  <si>
    <t>Детская школа искусств</t>
  </si>
  <si>
    <t>МУК "Центральная районная библиотека</t>
  </si>
  <si>
    <t>Районный краеведческий музей</t>
  </si>
  <si>
    <t>Чашино-Ильдиканская основная общеобразовательная школа</t>
  </si>
  <si>
    <t>МУП Аптека № 33.</t>
  </si>
  <si>
    <t>с. Нерчинский Завод, ул. Красноармейская, 106</t>
  </si>
  <si>
    <t>с. Ишага, ул. Нагорная, 4а</t>
  </si>
  <si>
    <t xml:space="preserve">                                              1,130 км                            0,880 км                             0,420 км                       0,450 км                             0,200 км</t>
  </si>
  <si>
    <t xml:space="preserve">                                     </t>
  </si>
  <si>
    <t xml:space="preserve"> ООО "Перевозчик"</t>
  </si>
  <si>
    <t>№ п/п</t>
  </si>
  <si>
    <t>Горно-Зерентуйский детский сад.</t>
  </si>
  <si>
    <t xml:space="preserve">ВСЕГО ПО РЕЕСТРУ: </t>
  </si>
  <si>
    <t xml:space="preserve">СП Михайловское </t>
  </si>
  <si>
    <t>СП "Олочинское"</t>
  </si>
  <si>
    <t xml:space="preserve">СП Георгиевское </t>
  </si>
  <si>
    <t xml:space="preserve">СП Горно-Зерентуйское </t>
  </si>
  <si>
    <t xml:space="preserve">СП "Горбуновское" </t>
  </si>
  <si>
    <t xml:space="preserve">СП Уров- Ключевское </t>
  </si>
  <si>
    <t xml:space="preserve">СП Чашино-Ильдиканское </t>
  </si>
  <si>
    <t>СП Явленское</t>
  </si>
  <si>
    <t>СП Больше-Зерентуевское</t>
  </si>
  <si>
    <t xml:space="preserve">СП Нерчинско-Заводское </t>
  </si>
  <si>
    <t>сельское поселение "Булдуруйское"</t>
  </si>
  <si>
    <t xml:space="preserve">СП Широковское </t>
  </si>
  <si>
    <t>СП Аргунское</t>
  </si>
  <si>
    <t>470,573</t>
  </si>
  <si>
    <t>Нежилое здание водокачка</t>
  </si>
  <si>
    <t>75:13:060104:155</t>
  </si>
  <si>
    <t>309863,02</t>
  </si>
  <si>
    <t>649271,00</t>
  </si>
  <si>
    <t>220000,00</t>
  </si>
  <si>
    <t>50398,00</t>
  </si>
  <si>
    <t>2939,79</t>
  </si>
  <si>
    <t>164987,00</t>
  </si>
  <si>
    <t>8249,40</t>
  </si>
  <si>
    <t>22992,00</t>
  </si>
  <si>
    <t>1149,66</t>
  </si>
  <si>
    <t>16835757,00</t>
  </si>
  <si>
    <t>8379258,76</t>
  </si>
  <si>
    <t>с. Горный Зерентуй ул. Суворова, д.12</t>
  </si>
  <si>
    <t>с. Нерчинский завод, ул. Нагорная, 2/1</t>
  </si>
  <si>
    <t>Здание ветстанции</t>
  </si>
  <si>
    <t>с. Нер-Завод</t>
  </si>
  <si>
    <t xml:space="preserve">Гараж </t>
  </si>
  <si>
    <t>с. Нер-Завод, ул. 60 лет Октября, 6</t>
  </si>
  <si>
    <t xml:space="preserve">Виварий </t>
  </si>
  <si>
    <t>водокачка</t>
  </si>
  <si>
    <t>с. Георгиевка, ул. Клубная, 18а</t>
  </si>
  <si>
    <t>Фап</t>
  </si>
  <si>
    <t>Здание администрация</t>
  </si>
  <si>
    <t xml:space="preserve"> </t>
  </si>
  <si>
    <t>здание модульного туалета</t>
  </si>
  <si>
    <t>с.Ишага</t>
  </si>
  <si>
    <t>модульный туалет</t>
  </si>
  <si>
    <t>с.1 Булдуруй</t>
  </si>
  <si>
    <t>туалет</t>
  </si>
  <si>
    <t>с.Чашино-Ильдикан</t>
  </si>
  <si>
    <t>с.Байка</t>
  </si>
  <si>
    <t>с.широкая</t>
  </si>
  <si>
    <t>СП "Ивановское"</t>
  </si>
  <si>
    <t>Здание водокачки</t>
  </si>
  <si>
    <t>с.Ивановка</t>
  </si>
  <si>
    <t>Спортивная площадка</t>
  </si>
  <si>
    <t>с. Нерчинский завод, ул. Красноармейская 46</t>
  </si>
  <si>
    <t>Сельское поселение Чашино-Ильдикан</t>
  </si>
  <si>
    <t>29,11,2018</t>
  </si>
  <si>
    <t>Скважина (агротехснаба)</t>
  </si>
  <si>
    <t xml:space="preserve">              </t>
  </si>
  <si>
    <t>Туалет</t>
  </si>
  <si>
    <t>с. Нерчинский завод, Красноармейская 58</t>
  </si>
  <si>
    <t>с. Явленка, ул. Школьная 11</t>
  </si>
  <si>
    <t>Сведения о муниципальном недвижимом имуществе муниципального района "Нерчинско-Заводский район" на 01 января 2021 года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</si>
</sst>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29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center" vertical="top"/>
    </xf>
    <xf numFmtId="0" fontId="30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14" fontId="28" fillId="0" borderId="1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left" vertical="top" wrapText="1"/>
    </xf>
    <xf numFmtId="0" fontId="32" fillId="2" borderId="1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33" fillId="3" borderId="1" xfId="0" applyFont="1" applyFill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top" wrapText="1"/>
    </xf>
    <xf numFmtId="2" fontId="29" fillId="2" borderId="1" xfId="0" applyNumberFormat="1" applyFont="1" applyFill="1" applyBorder="1" applyAlignment="1">
      <alignment horizontal="center" vertical="top"/>
    </xf>
    <xf numFmtId="2" fontId="29" fillId="2" borderId="1" xfId="0" applyNumberFormat="1" applyFont="1" applyFill="1" applyBorder="1" applyAlignment="1">
      <alignment horizontal="center" vertical="top" wrapText="1"/>
    </xf>
    <xf numFmtId="2" fontId="2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2" fontId="31" fillId="2" borderId="1" xfId="0" applyNumberFormat="1" applyFont="1" applyFill="1" applyBorder="1" applyAlignment="1">
      <alignment horizontal="center" vertical="top" wrapText="1"/>
    </xf>
    <xf numFmtId="2" fontId="33" fillId="3" borderId="1" xfId="0" applyNumberFormat="1" applyFon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 wrapText="1"/>
    </xf>
    <xf numFmtId="0" fontId="0" fillId="2" borderId="0" xfId="0" applyFill="1"/>
    <xf numFmtId="0" fontId="33" fillId="2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 vertical="top" wrapText="1"/>
    </xf>
    <xf numFmtId="0" fontId="0" fillId="4" borderId="1" xfId="0" applyFill="1" applyBorder="1"/>
    <xf numFmtId="0" fontId="28" fillId="4" borderId="1" xfId="0" applyFont="1" applyFill="1" applyBorder="1" applyAlignment="1">
      <alignment horizontal="left" vertical="top" wrapText="1"/>
    </xf>
    <xf numFmtId="0" fontId="30" fillId="4" borderId="1" xfId="0" applyFont="1" applyFill="1" applyBorder="1" applyAlignment="1">
      <alignment vertical="top"/>
    </xf>
    <xf numFmtId="2" fontId="28" fillId="4" borderId="1" xfId="0" applyNumberFormat="1" applyFont="1" applyFill="1" applyBorder="1" applyAlignment="1">
      <alignment horizontal="center" vertical="top"/>
    </xf>
    <xf numFmtId="14" fontId="30" fillId="4" borderId="1" xfId="0" applyNumberFormat="1" applyFont="1" applyFill="1" applyBorder="1" applyAlignment="1">
      <alignment vertical="top"/>
    </xf>
    <xf numFmtId="0" fontId="30" fillId="4" borderId="1" xfId="0" applyFont="1" applyFill="1" applyBorder="1" applyAlignment="1">
      <alignment horizontal="center"/>
    </xf>
    <xf numFmtId="0" fontId="0" fillId="4" borderId="0" xfId="0" applyFill="1"/>
    <xf numFmtId="0" fontId="28" fillId="4" borderId="1" xfId="0" applyFont="1" applyFill="1" applyBorder="1" applyAlignment="1">
      <alignment horizontal="center" vertical="top"/>
    </xf>
    <xf numFmtId="14" fontId="28" fillId="4" borderId="1" xfId="0" applyNumberFormat="1" applyFont="1" applyFill="1" applyBorder="1" applyAlignment="1">
      <alignment horizontal="center" vertical="top"/>
    </xf>
    <xf numFmtId="0" fontId="25" fillId="4" borderId="1" xfId="0" applyFont="1" applyFill="1" applyBorder="1" applyAlignment="1">
      <alignment horizontal="left" vertical="top" wrapText="1"/>
    </xf>
    <xf numFmtId="0" fontId="25" fillId="4" borderId="1" xfId="0" applyFont="1" applyFill="1" applyBorder="1" applyAlignment="1">
      <alignment horizontal="center" vertical="top"/>
    </xf>
    <xf numFmtId="0" fontId="24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horizontal="left" vertical="top" wrapText="1"/>
    </xf>
    <xf numFmtId="46" fontId="28" fillId="4" borderId="1" xfId="0" applyNumberFormat="1" applyFont="1" applyFill="1" applyBorder="1" applyAlignment="1">
      <alignment horizontal="center" vertical="top"/>
    </xf>
    <xf numFmtId="0" fontId="21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horizontal="center" vertical="top"/>
    </xf>
    <xf numFmtId="0" fontId="21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/>
    </xf>
    <xf numFmtId="0" fontId="29" fillId="4" borderId="2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 vertical="top" wrapText="1"/>
    </xf>
    <xf numFmtId="0" fontId="29" fillId="4" borderId="6" xfId="0" applyFont="1" applyFill="1" applyBorder="1" applyAlignment="1">
      <alignment wrapText="1"/>
    </xf>
    <xf numFmtId="0" fontId="29" fillId="4" borderId="3" xfId="0" applyFont="1" applyFill="1" applyBorder="1" applyAlignment="1">
      <alignment wrapText="1"/>
    </xf>
    <xf numFmtId="0" fontId="28" fillId="4" borderId="1" xfId="0" applyFont="1" applyFill="1" applyBorder="1" applyAlignment="1">
      <alignment horizontal="center" vertical="top" wrapText="1"/>
    </xf>
    <xf numFmtId="2" fontId="28" fillId="4" borderId="1" xfId="0" applyNumberFormat="1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left" vertical="top" wrapText="1"/>
    </xf>
    <xf numFmtId="14" fontId="28" fillId="4" borderId="1" xfId="0" applyNumberFormat="1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left" vertical="top" wrapText="1"/>
    </xf>
    <xf numFmtId="46" fontId="28" fillId="4" borderId="1" xfId="0" applyNumberFormat="1" applyFont="1" applyFill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 wrapText="1"/>
    </xf>
    <xf numFmtId="0" fontId="24" fillId="4" borderId="1" xfId="0" applyFont="1" applyFill="1" applyBorder="1" applyAlignment="1">
      <alignment horizontal="center" vertical="top" wrapText="1"/>
    </xf>
    <xf numFmtId="17" fontId="28" fillId="4" borderId="1" xfId="0" applyNumberFormat="1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horizontal="left" vertical="top" wrapText="1"/>
    </xf>
    <xf numFmtId="0" fontId="23" fillId="4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left" vertical="top" wrapText="1"/>
    </xf>
    <xf numFmtId="46" fontId="23" fillId="4" borderId="1" xfId="0" applyNumberFormat="1" applyFont="1" applyFill="1" applyBorder="1" applyAlignment="1">
      <alignment horizontal="center" vertical="top" wrapText="1"/>
    </xf>
    <xf numFmtId="0" fontId="29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left" vertical="top" wrapText="1"/>
    </xf>
    <xf numFmtId="2" fontId="22" fillId="4" borderId="1" xfId="0" applyNumberFormat="1" applyFont="1" applyFill="1" applyBorder="1" applyAlignment="1">
      <alignment horizontal="center" vertical="top" wrapText="1"/>
    </xf>
    <xf numFmtId="0" fontId="29" fillId="4" borderId="2" xfId="0" applyFont="1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2" fontId="0" fillId="4" borderId="1" xfId="0" applyNumberFormat="1" applyFill="1" applyBorder="1" applyAlignment="1">
      <alignment horizontal="center" vertical="top" wrapText="1"/>
    </xf>
    <xf numFmtId="0" fontId="29" fillId="4" borderId="6" xfId="0" applyFont="1" applyFill="1" applyBorder="1" applyAlignment="1">
      <alignment vertical="top" wrapText="1"/>
    </xf>
    <xf numFmtId="0" fontId="28" fillId="4" borderId="5" xfId="0" applyFont="1" applyFill="1" applyBorder="1" applyAlignment="1">
      <alignment horizontal="center" vertical="top" wrapText="1"/>
    </xf>
    <xf numFmtId="14" fontId="0" fillId="4" borderId="1" xfId="0" applyNumberFormat="1" applyFill="1" applyBorder="1" applyAlignment="1">
      <alignment horizontal="center" vertical="top" wrapText="1"/>
    </xf>
    <xf numFmtId="0" fontId="29" fillId="4" borderId="3" xfId="0" applyFont="1" applyFill="1" applyBorder="1" applyAlignment="1">
      <alignment vertical="top" wrapText="1"/>
    </xf>
    <xf numFmtId="46" fontId="0" fillId="4" borderId="5" xfId="0" applyNumberFormat="1" applyFill="1" applyBorder="1" applyAlignment="1">
      <alignment horizontal="center" vertical="top" wrapText="1"/>
    </xf>
    <xf numFmtId="14" fontId="0" fillId="4" borderId="6" xfId="0" applyNumberForma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horizontal="center" vertical="top" wrapText="1"/>
    </xf>
    <xf numFmtId="14" fontId="3" fillId="4" borderId="1" xfId="0" applyNumberFormat="1" applyFont="1" applyFill="1" applyBorder="1" applyAlignment="1">
      <alignment horizontal="center" vertical="top" wrapText="1"/>
    </xf>
    <xf numFmtId="46" fontId="28" fillId="4" borderId="5" xfId="0" applyNumberFormat="1" applyFont="1" applyFill="1" applyBorder="1" applyAlignment="1">
      <alignment horizontal="center" vertical="top" wrapText="1"/>
    </xf>
    <xf numFmtId="0" fontId="13" fillId="4" borderId="1" xfId="0" applyNumberFormat="1" applyFont="1" applyFill="1" applyBorder="1" applyAlignment="1">
      <alignment horizontal="center" vertical="top" wrapText="1"/>
    </xf>
    <xf numFmtId="2" fontId="13" fillId="4" borderId="1" xfId="0" applyNumberFormat="1" applyFont="1" applyFill="1" applyBorder="1" applyAlignment="1">
      <alignment horizontal="center" vertical="top" wrapText="1"/>
    </xf>
    <xf numFmtId="0" fontId="29" fillId="4" borderId="2" xfId="0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2" fontId="18" fillId="4" borderId="1" xfId="0" applyNumberFormat="1" applyFont="1" applyFill="1" applyBorder="1" applyAlignment="1">
      <alignment horizontal="center" vertical="top" wrapText="1"/>
    </xf>
    <xf numFmtId="2" fontId="19" fillId="4" borderId="1" xfId="0" applyNumberFormat="1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2" fontId="11" fillId="4" borderId="1" xfId="0" applyNumberFormat="1" applyFont="1" applyFill="1" applyBorder="1" applyAlignment="1">
      <alignment horizontal="center" vertical="top" wrapText="1"/>
    </xf>
    <xf numFmtId="0" fontId="29" fillId="4" borderId="3" xfId="0" applyFont="1" applyFill="1" applyBorder="1" applyAlignment="1">
      <alignment horizontal="center" vertical="top" wrapText="1"/>
    </xf>
    <xf numFmtId="0" fontId="29" fillId="2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10" fillId="4" borderId="1" xfId="0" applyNumberFormat="1" applyFont="1" applyFill="1" applyBorder="1" applyAlignment="1">
      <alignment horizontal="center" vertical="top" wrapText="1"/>
    </xf>
    <xf numFmtId="0" fontId="29" fillId="4" borderId="2" xfId="0" applyFont="1" applyFill="1" applyBorder="1" applyAlignment="1">
      <alignment horizontal="center" vertical="top" wrapText="1"/>
    </xf>
    <xf numFmtId="0" fontId="29" fillId="4" borderId="6" xfId="0" applyFont="1" applyFill="1" applyBorder="1" applyAlignment="1">
      <alignment horizontal="center" vertical="top" wrapText="1"/>
    </xf>
    <xf numFmtId="0" fontId="29" fillId="4" borderId="3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wrapText="1"/>
    </xf>
    <xf numFmtId="0" fontId="29" fillId="4" borderId="6" xfId="0" applyFont="1" applyFill="1" applyBorder="1" applyAlignment="1">
      <alignment horizontal="center" wrapText="1"/>
    </xf>
    <xf numFmtId="0" fontId="29" fillId="4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55"/>
  <sheetViews>
    <sheetView tabSelected="1" zoomScale="75" zoomScaleNormal="75" workbookViewId="0">
      <selection activeCell="A2" sqref="A2:P2"/>
    </sheetView>
  </sheetViews>
  <sheetFormatPr defaultRowHeight="15"/>
  <cols>
    <col min="1" max="1" width="8.85546875" customWidth="1"/>
    <col min="2" max="2" width="21.5703125" customWidth="1"/>
    <col min="3" max="3" width="17.5703125" customWidth="1"/>
    <col min="4" max="4" width="20" customWidth="1"/>
    <col min="5" max="5" width="16.7109375" customWidth="1"/>
    <col min="6" max="6" width="22.140625" customWidth="1"/>
    <col min="7" max="7" width="17.140625" customWidth="1"/>
    <col min="8" max="8" width="24.85546875" customWidth="1"/>
    <col min="9" max="9" width="17.140625" customWidth="1"/>
    <col min="10" max="10" width="19" customWidth="1"/>
    <col min="11" max="11" width="18.85546875" customWidth="1"/>
    <col min="12" max="12" width="25.7109375" customWidth="1"/>
    <col min="13" max="13" width="21.5703125" customWidth="1"/>
    <col min="14" max="14" width="28.5703125" customWidth="1"/>
  </cols>
  <sheetData>
    <row r="2" spans="1:16" ht="15" customHeight="1">
      <c r="A2" s="135" t="s">
        <v>442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6" ht="16.5" customHeight="1">
      <c r="A3" s="137" t="s">
        <v>380</v>
      </c>
      <c r="B3" s="130" t="s">
        <v>14</v>
      </c>
      <c r="C3" s="1" t="s">
        <v>2</v>
      </c>
      <c r="D3" s="130" t="s">
        <v>1</v>
      </c>
      <c r="E3" s="130" t="s">
        <v>4</v>
      </c>
      <c r="F3" s="130" t="s">
        <v>5</v>
      </c>
      <c r="G3" s="139" t="s">
        <v>6</v>
      </c>
      <c r="H3" s="140"/>
      <c r="I3" s="141" t="s">
        <v>9</v>
      </c>
      <c r="J3" s="139" t="s">
        <v>10</v>
      </c>
      <c r="K3" s="140"/>
      <c r="L3" s="130" t="s">
        <v>13</v>
      </c>
      <c r="M3" s="130" t="s">
        <v>14</v>
      </c>
      <c r="N3" s="130" t="s">
        <v>15</v>
      </c>
    </row>
    <row r="4" spans="1:16" ht="120.75" customHeight="1">
      <c r="A4" s="138"/>
      <c r="B4" s="131"/>
      <c r="C4" s="2" t="s">
        <v>3</v>
      </c>
      <c r="D4" s="131"/>
      <c r="E4" s="131"/>
      <c r="F4" s="131"/>
      <c r="G4" s="3" t="s">
        <v>7</v>
      </c>
      <c r="H4" s="3" t="s">
        <v>8</v>
      </c>
      <c r="I4" s="142"/>
      <c r="J4" s="3" t="s">
        <v>11</v>
      </c>
      <c r="K4" s="3" t="s">
        <v>12</v>
      </c>
      <c r="L4" s="131"/>
      <c r="M4" s="131"/>
      <c r="N4" s="131"/>
    </row>
    <row r="5" spans="1:16" s="48" customFormat="1" ht="22.5" customHeight="1">
      <c r="A5" s="42">
        <v>1</v>
      </c>
      <c r="B5" s="127" t="s">
        <v>383</v>
      </c>
      <c r="C5" s="43" t="s">
        <v>32</v>
      </c>
      <c r="D5" s="43" t="s">
        <v>33</v>
      </c>
      <c r="E5" s="44"/>
      <c r="F5" s="44"/>
      <c r="G5" s="45">
        <v>814026</v>
      </c>
      <c r="H5" s="45">
        <v>814026</v>
      </c>
      <c r="I5" s="44"/>
      <c r="J5" s="46">
        <v>42370</v>
      </c>
      <c r="K5" s="47"/>
      <c r="L5" s="47"/>
      <c r="M5" s="127" t="s">
        <v>383</v>
      </c>
      <c r="N5" s="47"/>
    </row>
    <row r="6" spans="1:16" s="48" customFormat="1" ht="45" customHeight="1">
      <c r="A6" s="42">
        <v>2</v>
      </c>
      <c r="B6" s="128"/>
      <c r="C6" s="43" t="s">
        <v>34</v>
      </c>
      <c r="D6" s="43" t="s">
        <v>35</v>
      </c>
      <c r="E6" s="49"/>
      <c r="F6" s="49"/>
      <c r="G6" s="45">
        <v>0</v>
      </c>
      <c r="H6" s="45">
        <v>0</v>
      </c>
      <c r="I6" s="49"/>
      <c r="J6" s="50">
        <v>42370</v>
      </c>
      <c r="K6" s="47"/>
      <c r="L6" s="47"/>
      <c r="M6" s="128"/>
      <c r="N6" s="47"/>
    </row>
    <row r="7" spans="1:16" s="48" customFormat="1" ht="33" customHeight="1">
      <c r="A7" s="42">
        <v>3</v>
      </c>
      <c r="B7" s="128"/>
      <c r="C7" s="43" t="s">
        <v>36</v>
      </c>
      <c r="D7" s="43" t="s">
        <v>33</v>
      </c>
      <c r="E7" s="49"/>
      <c r="F7" s="49"/>
      <c r="G7" s="45">
        <v>24024000</v>
      </c>
      <c r="H7" s="45">
        <v>0</v>
      </c>
      <c r="I7" s="49"/>
      <c r="J7" s="49"/>
      <c r="K7" s="47"/>
      <c r="L7" s="47"/>
      <c r="M7" s="128"/>
      <c r="N7" s="47"/>
    </row>
    <row r="8" spans="1:16" s="48" customFormat="1" ht="35.25" customHeight="1">
      <c r="A8" s="42">
        <v>4</v>
      </c>
      <c r="B8" s="129"/>
      <c r="C8" s="43" t="s">
        <v>36</v>
      </c>
      <c r="D8" s="43" t="s">
        <v>33</v>
      </c>
      <c r="E8" s="49"/>
      <c r="F8" s="49"/>
      <c r="G8" s="45">
        <v>4375.75</v>
      </c>
      <c r="H8" s="45"/>
      <c r="I8" s="49"/>
      <c r="J8" s="49"/>
      <c r="K8" s="47"/>
      <c r="L8" s="47"/>
      <c r="M8" s="129"/>
      <c r="N8" s="47"/>
    </row>
    <row r="9" spans="1:16" ht="14.25" customHeight="1">
      <c r="A9" s="29"/>
      <c r="B9" s="40"/>
      <c r="C9" s="7" t="s">
        <v>0</v>
      </c>
      <c r="D9" s="10"/>
      <c r="E9" s="11"/>
      <c r="F9" s="23">
        <v>0</v>
      </c>
      <c r="G9" s="32">
        <f>SUM(G5:G8)</f>
        <v>24842401.75</v>
      </c>
      <c r="H9" s="32">
        <f>SUM(H5:H8)</f>
        <v>814026</v>
      </c>
      <c r="I9" s="11"/>
      <c r="J9" s="11"/>
      <c r="K9" s="12"/>
      <c r="L9" s="12"/>
      <c r="M9" s="40"/>
      <c r="N9" s="12"/>
    </row>
    <row r="10" spans="1:16" s="48" customFormat="1" ht="45.75" customHeight="1">
      <c r="A10" s="42">
        <v>5</v>
      </c>
      <c r="B10" s="124" t="s">
        <v>384</v>
      </c>
      <c r="C10" s="43" t="s">
        <v>37</v>
      </c>
      <c r="D10" s="51" t="s">
        <v>322</v>
      </c>
      <c r="E10" s="52" t="s">
        <v>323</v>
      </c>
      <c r="F10" s="52">
        <v>243</v>
      </c>
      <c r="G10" s="45">
        <v>1833005.61</v>
      </c>
      <c r="H10" s="45">
        <v>1833005.61</v>
      </c>
      <c r="I10" s="49"/>
      <c r="J10" s="52" t="s">
        <v>324</v>
      </c>
      <c r="K10" s="47"/>
      <c r="L10" s="53" t="s">
        <v>325</v>
      </c>
      <c r="M10" s="124" t="s">
        <v>384</v>
      </c>
      <c r="N10" s="47"/>
    </row>
    <row r="11" spans="1:16" s="48" customFormat="1" ht="45" customHeight="1">
      <c r="A11" s="42">
        <v>6</v>
      </c>
      <c r="B11" s="125"/>
      <c r="C11" s="43" t="s">
        <v>19</v>
      </c>
      <c r="D11" s="54" t="s">
        <v>326</v>
      </c>
      <c r="E11" s="49" t="s">
        <v>38</v>
      </c>
      <c r="F11" s="49">
        <v>120</v>
      </c>
      <c r="G11" s="45">
        <v>33295.5</v>
      </c>
      <c r="H11" s="45">
        <v>33295.5</v>
      </c>
      <c r="I11" s="49"/>
      <c r="J11" s="50">
        <v>38714</v>
      </c>
      <c r="K11" s="47"/>
      <c r="L11" s="53" t="s">
        <v>325</v>
      </c>
      <c r="M11" s="125"/>
      <c r="N11" s="47"/>
    </row>
    <row r="12" spans="1:16" s="48" customFormat="1" ht="92.25" customHeight="1">
      <c r="A12" s="42">
        <v>7</v>
      </c>
      <c r="B12" s="125"/>
      <c r="C12" s="43" t="s">
        <v>327</v>
      </c>
      <c r="D12" s="53" t="s">
        <v>328</v>
      </c>
      <c r="E12" s="55" t="s">
        <v>378</v>
      </c>
      <c r="F12" s="56" t="s">
        <v>377</v>
      </c>
      <c r="G12" s="45"/>
      <c r="H12" s="45"/>
      <c r="I12" s="49"/>
      <c r="J12" s="50"/>
      <c r="K12" s="47"/>
      <c r="L12" s="53" t="s">
        <v>325</v>
      </c>
      <c r="M12" s="125"/>
      <c r="N12" s="47"/>
    </row>
    <row r="13" spans="1:16" s="48" customFormat="1" ht="45" customHeight="1">
      <c r="A13" s="42">
        <v>8</v>
      </c>
      <c r="B13" s="126"/>
      <c r="C13" s="43" t="s">
        <v>24</v>
      </c>
      <c r="D13" s="54" t="s">
        <v>329</v>
      </c>
      <c r="E13" s="49"/>
      <c r="F13" s="49"/>
      <c r="G13" s="45">
        <v>263322.86</v>
      </c>
      <c r="H13" s="45">
        <v>263322.86</v>
      </c>
      <c r="I13" s="49"/>
      <c r="J13" s="50">
        <v>38716</v>
      </c>
      <c r="K13" s="47"/>
      <c r="L13" s="53" t="s">
        <v>325</v>
      </c>
      <c r="M13" s="126"/>
      <c r="N13" s="47"/>
    </row>
    <row r="14" spans="1:16" ht="14.25" customHeight="1">
      <c r="A14" s="29"/>
      <c r="B14" s="40"/>
      <c r="C14" s="7" t="s">
        <v>0</v>
      </c>
      <c r="D14" s="10"/>
      <c r="E14" s="11"/>
      <c r="F14" s="23">
        <f>SUM(F10:F13)</f>
        <v>363</v>
      </c>
      <c r="G14" s="32">
        <f>SUM(G10:G13)</f>
        <v>2129623.9700000002</v>
      </c>
      <c r="H14" s="32">
        <f>SUM(H10:H13)</f>
        <v>2129623.9700000002</v>
      </c>
      <c r="I14" s="11"/>
      <c r="J14" s="11"/>
      <c r="K14" s="12"/>
      <c r="L14" s="12"/>
      <c r="M14" s="40"/>
      <c r="N14" s="12"/>
    </row>
    <row r="15" spans="1:16" s="48" customFormat="1" ht="91.5" customHeight="1">
      <c r="A15" s="42">
        <v>9</v>
      </c>
      <c r="B15" s="127" t="s">
        <v>386</v>
      </c>
      <c r="C15" s="43" t="s">
        <v>39</v>
      </c>
      <c r="D15" s="43" t="s">
        <v>41</v>
      </c>
      <c r="E15" s="49" t="s">
        <v>42</v>
      </c>
      <c r="F15" s="49">
        <v>70</v>
      </c>
      <c r="G15" s="45">
        <v>220167.06</v>
      </c>
      <c r="H15" s="45">
        <v>220167.06</v>
      </c>
      <c r="I15" s="49"/>
      <c r="J15" s="50">
        <v>27395</v>
      </c>
      <c r="K15" s="47"/>
      <c r="L15" s="47"/>
      <c r="M15" s="127" t="s">
        <v>386</v>
      </c>
      <c r="N15" s="47"/>
    </row>
    <row r="16" spans="1:16" s="48" customFormat="1" ht="18.75">
      <c r="A16" s="42">
        <v>10</v>
      </c>
      <c r="B16" s="128"/>
      <c r="C16" s="43" t="s">
        <v>43</v>
      </c>
      <c r="D16" s="43" t="s">
        <v>40</v>
      </c>
      <c r="E16" s="49"/>
      <c r="F16" s="49"/>
      <c r="G16" s="45">
        <v>608566</v>
      </c>
      <c r="H16" s="45">
        <v>92975.3</v>
      </c>
      <c r="I16" s="49"/>
      <c r="J16" s="50">
        <v>41772</v>
      </c>
      <c r="K16" s="47"/>
      <c r="L16" s="47"/>
      <c r="M16" s="128"/>
      <c r="N16" s="47"/>
    </row>
    <row r="17" spans="1:14" s="48" customFormat="1" ht="44.25" customHeight="1">
      <c r="A17" s="42">
        <v>11</v>
      </c>
      <c r="B17" s="128"/>
      <c r="C17" s="43" t="s">
        <v>44</v>
      </c>
      <c r="D17" s="43" t="s">
        <v>40</v>
      </c>
      <c r="E17" s="49"/>
      <c r="F17" s="49"/>
      <c r="G17" s="45">
        <v>86673.37</v>
      </c>
      <c r="H17" s="45">
        <v>86673.37</v>
      </c>
      <c r="I17" s="49"/>
      <c r="J17" s="50">
        <v>41822</v>
      </c>
      <c r="K17" s="47"/>
      <c r="L17" s="47"/>
      <c r="M17" s="128"/>
      <c r="N17" s="47"/>
    </row>
    <row r="18" spans="1:14" s="48" customFormat="1" ht="30.75" customHeight="1">
      <c r="A18" s="42">
        <v>12</v>
      </c>
      <c r="B18" s="129"/>
      <c r="C18" s="43" t="s">
        <v>45</v>
      </c>
      <c r="D18" s="43" t="s">
        <v>40</v>
      </c>
      <c r="E18" s="49"/>
      <c r="F18" s="49"/>
      <c r="G18" s="45">
        <v>38230</v>
      </c>
      <c r="H18" s="45">
        <v>38230</v>
      </c>
      <c r="I18" s="49"/>
      <c r="J18" s="50">
        <v>41822</v>
      </c>
      <c r="K18" s="47"/>
      <c r="L18" s="47"/>
      <c r="M18" s="129"/>
      <c r="N18" s="47"/>
    </row>
    <row r="19" spans="1:14" ht="15.75" customHeight="1">
      <c r="A19" s="29"/>
      <c r="B19" s="40"/>
      <c r="C19" s="7" t="s">
        <v>0</v>
      </c>
      <c r="D19" s="10"/>
      <c r="E19" s="11"/>
      <c r="F19" s="23">
        <f>SUM(F15:F18)</f>
        <v>70</v>
      </c>
      <c r="G19" s="32">
        <f>SUM(G15:G18)</f>
        <v>953636.43</v>
      </c>
      <c r="H19" s="32">
        <f>SUM(H15:H18)</f>
        <v>438045.73</v>
      </c>
      <c r="I19" s="11"/>
      <c r="J19" s="11"/>
      <c r="K19" s="12"/>
      <c r="L19" s="12"/>
      <c r="M19" s="40"/>
      <c r="N19" s="12"/>
    </row>
    <row r="20" spans="1:14" s="48" customFormat="1" ht="36" customHeight="1">
      <c r="A20" s="42">
        <v>15</v>
      </c>
      <c r="B20" s="127" t="s">
        <v>385</v>
      </c>
      <c r="C20" s="43" t="s">
        <v>46</v>
      </c>
      <c r="D20" s="57" t="s">
        <v>344</v>
      </c>
      <c r="E20" s="49" t="s">
        <v>47</v>
      </c>
      <c r="F20" s="49">
        <v>40</v>
      </c>
      <c r="G20" s="45">
        <v>4439</v>
      </c>
      <c r="H20" s="45">
        <v>4439</v>
      </c>
      <c r="I20" s="49"/>
      <c r="J20" s="49"/>
      <c r="K20" s="47"/>
      <c r="L20" s="47"/>
      <c r="M20" s="127" t="s">
        <v>385</v>
      </c>
      <c r="N20" s="47"/>
    </row>
    <row r="21" spans="1:14" s="48" customFormat="1" ht="35.25" customHeight="1">
      <c r="A21" s="42">
        <v>16</v>
      </c>
      <c r="B21" s="128"/>
      <c r="C21" s="43" t="s">
        <v>37</v>
      </c>
      <c r="D21" s="43" t="s">
        <v>48</v>
      </c>
      <c r="E21" s="49"/>
      <c r="F21" s="49">
        <v>50</v>
      </c>
      <c r="G21" s="45">
        <v>24275</v>
      </c>
      <c r="H21" s="45">
        <v>24275</v>
      </c>
      <c r="I21" s="49"/>
      <c r="J21" s="49"/>
      <c r="K21" s="47"/>
      <c r="L21" s="47"/>
      <c r="M21" s="128"/>
      <c r="N21" s="47"/>
    </row>
    <row r="22" spans="1:14" s="48" customFormat="1" ht="30.75" customHeight="1">
      <c r="A22" s="42">
        <v>17</v>
      </c>
      <c r="B22" s="128"/>
      <c r="C22" s="43" t="s">
        <v>49</v>
      </c>
      <c r="D22" s="43" t="s">
        <v>50</v>
      </c>
      <c r="E22" s="49"/>
      <c r="F22" s="49">
        <v>50</v>
      </c>
      <c r="G22" s="45">
        <v>20159</v>
      </c>
      <c r="H22" s="45">
        <v>20159</v>
      </c>
      <c r="I22" s="49"/>
      <c r="J22" s="49"/>
      <c r="K22" s="47"/>
      <c r="L22" s="47"/>
      <c r="M22" s="128"/>
      <c r="N22" s="47"/>
    </row>
    <row r="23" spans="1:14" s="48" customFormat="1" ht="33" customHeight="1">
      <c r="A23" s="42">
        <v>18</v>
      </c>
      <c r="B23" s="128"/>
      <c r="C23" s="43" t="s">
        <v>49</v>
      </c>
      <c r="D23" s="43" t="s">
        <v>51</v>
      </c>
      <c r="E23" s="49"/>
      <c r="F23" s="49">
        <v>50</v>
      </c>
      <c r="G23" s="45">
        <v>24275</v>
      </c>
      <c r="H23" s="45">
        <v>24275</v>
      </c>
      <c r="I23" s="49"/>
      <c r="J23" s="49"/>
      <c r="K23" s="47"/>
      <c r="L23" s="47"/>
      <c r="M23" s="128"/>
      <c r="N23" s="47"/>
    </row>
    <row r="24" spans="1:14" s="48" customFormat="1" ht="33" customHeight="1">
      <c r="A24" s="42">
        <v>19</v>
      </c>
      <c r="B24" s="128"/>
      <c r="C24" s="58" t="s">
        <v>417</v>
      </c>
      <c r="D24" s="58" t="s">
        <v>418</v>
      </c>
      <c r="E24" s="49"/>
      <c r="F24" s="49">
        <v>40</v>
      </c>
      <c r="G24" s="45">
        <v>10</v>
      </c>
      <c r="H24" s="45">
        <v>10</v>
      </c>
      <c r="I24" s="49"/>
      <c r="J24" s="49"/>
      <c r="K24" s="47"/>
      <c r="L24" s="47"/>
      <c r="M24" s="128"/>
      <c r="N24" s="47"/>
    </row>
    <row r="25" spans="1:14" s="48" customFormat="1" ht="36" customHeight="1">
      <c r="A25" s="42">
        <v>20</v>
      </c>
      <c r="B25" s="129"/>
      <c r="C25" s="57" t="s">
        <v>34</v>
      </c>
      <c r="D25" s="58" t="s">
        <v>345</v>
      </c>
      <c r="E25" s="49"/>
      <c r="F25" s="49">
        <v>87.2</v>
      </c>
      <c r="G25" s="45">
        <v>10</v>
      </c>
      <c r="H25" s="45">
        <v>10</v>
      </c>
      <c r="I25" s="49"/>
      <c r="J25" s="49"/>
      <c r="K25" s="47"/>
      <c r="L25" s="47"/>
      <c r="M25" s="129"/>
      <c r="N25" s="47"/>
    </row>
    <row r="26" spans="1:14" ht="18" customHeight="1">
      <c r="A26" s="29"/>
      <c r="B26" s="40"/>
      <c r="C26" s="7" t="s">
        <v>0</v>
      </c>
      <c r="D26" s="10"/>
      <c r="E26" s="11"/>
      <c r="F26" s="23">
        <f>SUM(F20:F25)</f>
        <v>317.2</v>
      </c>
      <c r="G26" s="32">
        <f>SUM(G20:G25)</f>
        <v>73168</v>
      </c>
      <c r="H26" s="32">
        <f>SUM(H20:H25)</f>
        <v>73168</v>
      </c>
      <c r="I26" s="11"/>
      <c r="J26" s="11"/>
      <c r="K26" s="12"/>
      <c r="L26" s="12"/>
      <c r="M26" s="40"/>
      <c r="N26" s="12"/>
    </row>
    <row r="27" spans="1:14" s="48" customFormat="1" ht="49.5" customHeight="1">
      <c r="A27" s="42">
        <v>21</v>
      </c>
      <c r="B27" s="124" t="s">
        <v>387</v>
      </c>
      <c r="C27" s="43" t="s">
        <v>27</v>
      </c>
      <c r="D27" s="59" t="s">
        <v>342</v>
      </c>
      <c r="E27" s="60">
        <v>3.1340277777777779</v>
      </c>
      <c r="F27" s="49">
        <v>16</v>
      </c>
      <c r="G27" s="45">
        <v>11000</v>
      </c>
      <c r="H27" s="45">
        <v>11000</v>
      </c>
      <c r="I27" s="49"/>
      <c r="J27" s="50">
        <v>38369</v>
      </c>
      <c r="K27" s="47"/>
      <c r="L27" s="61" t="s">
        <v>343</v>
      </c>
      <c r="M27" s="124" t="s">
        <v>387</v>
      </c>
      <c r="N27" s="47"/>
    </row>
    <row r="28" spans="1:14" s="48" customFormat="1" ht="62.25" customHeight="1">
      <c r="A28" s="42">
        <v>22</v>
      </c>
      <c r="B28" s="125"/>
      <c r="C28" s="43" t="s">
        <v>28</v>
      </c>
      <c r="D28" s="62" t="s">
        <v>53</v>
      </c>
      <c r="E28" s="63" t="s">
        <v>336</v>
      </c>
      <c r="F28" s="49">
        <v>47.7</v>
      </c>
      <c r="G28" s="45">
        <v>158306.76</v>
      </c>
      <c r="H28" s="45">
        <v>158306.76</v>
      </c>
      <c r="I28" s="49">
        <v>158.30699999999999</v>
      </c>
      <c r="J28" s="50">
        <v>41675</v>
      </c>
      <c r="K28" s="47"/>
      <c r="L28" s="61" t="s">
        <v>337</v>
      </c>
      <c r="M28" s="125"/>
      <c r="N28" s="47"/>
    </row>
    <row r="29" spans="1:14" s="48" customFormat="1" ht="48" customHeight="1">
      <c r="A29" s="42">
        <v>23</v>
      </c>
      <c r="B29" s="125"/>
      <c r="C29" s="59" t="s">
        <v>24</v>
      </c>
      <c r="D29" s="59" t="s">
        <v>335</v>
      </c>
      <c r="E29" s="49"/>
      <c r="F29" s="49">
        <v>64</v>
      </c>
      <c r="G29" s="45">
        <v>17760.919999999998</v>
      </c>
      <c r="H29" s="45">
        <v>17760.919999999998</v>
      </c>
      <c r="I29" s="49"/>
      <c r="J29" s="50">
        <v>38616</v>
      </c>
      <c r="K29" s="47"/>
      <c r="L29" s="64" t="s">
        <v>334</v>
      </c>
      <c r="M29" s="125"/>
      <c r="N29" s="47"/>
    </row>
    <row r="30" spans="1:14" s="48" customFormat="1" ht="45" customHeight="1">
      <c r="A30" s="42">
        <v>24</v>
      </c>
      <c r="B30" s="125"/>
      <c r="C30" s="43" t="s">
        <v>54</v>
      </c>
      <c r="D30" s="59" t="s">
        <v>340</v>
      </c>
      <c r="E30" s="49"/>
      <c r="F30" s="49">
        <v>47.2</v>
      </c>
      <c r="G30" s="45">
        <v>100</v>
      </c>
      <c r="H30" s="45">
        <v>100</v>
      </c>
      <c r="I30" s="49"/>
      <c r="J30" s="50">
        <v>41921</v>
      </c>
      <c r="K30" s="47"/>
      <c r="L30" s="61" t="s">
        <v>341</v>
      </c>
      <c r="M30" s="125"/>
      <c r="N30" s="47"/>
    </row>
    <row r="31" spans="1:14" s="48" customFormat="1" ht="45" customHeight="1">
      <c r="A31" s="42">
        <v>25</v>
      </c>
      <c r="B31" s="126"/>
      <c r="C31" s="43" t="s">
        <v>55</v>
      </c>
      <c r="D31" s="59" t="s">
        <v>338</v>
      </c>
      <c r="E31" s="49"/>
      <c r="F31" s="49">
        <v>27.2</v>
      </c>
      <c r="G31" s="45">
        <v>100</v>
      </c>
      <c r="H31" s="45">
        <v>100</v>
      </c>
      <c r="I31" s="49"/>
      <c r="J31" s="50">
        <v>42625</v>
      </c>
      <c r="K31" s="47"/>
      <c r="L31" s="61" t="s">
        <v>339</v>
      </c>
      <c r="M31" s="126"/>
      <c r="N31" s="47"/>
    </row>
    <row r="32" spans="1:14" ht="20.25" customHeight="1">
      <c r="A32" s="29"/>
      <c r="B32" s="40"/>
      <c r="C32" s="7" t="s">
        <v>0</v>
      </c>
      <c r="D32" s="10"/>
      <c r="E32" s="11"/>
      <c r="F32" s="23">
        <f>SUM(F27:F31)</f>
        <v>202.1</v>
      </c>
      <c r="G32" s="32">
        <f>SUM(G27:G31)</f>
        <v>187267.68</v>
      </c>
      <c r="H32" s="32">
        <f>SUM(H27:H31)</f>
        <v>187267.68</v>
      </c>
      <c r="I32" s="11"/>
      <c r="J32" s="11"/>
      <c r="K32" s="12"/>
      <c r="L32" s="12"/>
      <c r="M32" s="40"/>
      <c r="N32" s="12"/>
    </row>
    <row r="33" spans="1:14" s="48" customFormat="1" ht="29.25" customHeight="1">
      <c r="A33" s="42">
        <v>26</v>
      </c>
      <c r="B33" s="127" t="s">
        <v>388</v>
      </c>
      <c r="C33" s="43" t="s">
        <v>16</v>
      </c>
      <c r="D33" s="62" t="s">
        <v>17</v>
      </c>
      <c r="E33" s="49" t="s">
        <v>18</v>
      </c>
      <c r="F33" s="49">
        <v>351</v>
      </c>
      <c r="G33" s="45">
        <v>855655.09</v>
      </c>
      <c r="H33" s="45">
        <v>855655.09</v>
      </c>
      <c r="I33" s="49"/>
      <c r="J33" s="49">
        <v>1985</v>
      </c>
      <c r="K33" s="47"/>
      <c r="L33" s="47"/>
      <c r="M33" s="127" t="s">
        <v>388</v>
      </c>
      <c r="N33" s="47"/>
    </row>
    <row r="34" spans="1:14" s="48" customFormat="1" ht="39" customHeight="1">
      <c r="A34" s="42">
        <v>27</v>
      </c>
      <c r="B34" s="128"/>
      <c r="C34" s="65" t="s">
        <v>420</v>
      </c>
      <c r="D34" s="43" t="s">
        <v>20</v>
      </c>
      <c r="E34" s="49" t="s">
        <v>21</v>
      </c>
      <c r="F34" s="49">
        <v>80</v>
      </c>
      <c r="G34" s="45">
        <v>12611.57</v>
      </c>
      <c r="H34" s="45">
        <v>12611.57</v>
      </c>
      <c r="I34" s="49"/>
      <c r="J34" s="49">
        <v>1983</v>
      </c>
      <c r="K34" s="47"/>
      <c r="L34" s="47"/>
      <c r="M34" s="128"/>
      <c r="N34" s="47"/>
    </row>
    <row r="35" spans="1:14" s="48" customFormat="1" ht="24" customHeight="1">
      <c r="A35" s="42">
        <v>28</v>
      </c>
      <c r="B35" s="128"/>
      <c r="C35" s="43" t="s">
        <v>22</v>
      </c>
      <c r="D35" s="43" t="s">
        <v>23</v>
      </c>
      <c r="E35" s="49"/>
      <c r="F35" s="49"/>
      <c r="G35" s="45">
        <v>689838</v>
      </c>
      <c r="H35" s="45">
        <v>689838</v>
      </c>
      <c r="I35" s="49"/>
      <c r="J35" s="49"/>
      <c r="K35" s="47"/>
      <c r="L35" s="47"/>
      <c r="M35" s="128"/>
      <c r="N35" s="47"/>
    </row>
    <row r="36" spans="1:14" s="48" customFormat="1" ht="32.25" customHeight="1">
      <c r="A36" s="42">
        <v>29</v>
      </c>
      <c r="B36" s="128"/>
      <c r="C36" s="43" t="s">
        <v>24</v>
      </c>
      <c r="D36" s="43" t="s">
        <v>25</v>
      </c>
      <c r="E36" s="49"/>
      <c r="F36" s="49"/>
      <c r="G36" s="45">
        <v>141948</v>
      </c>
      <c r="H36" s="45">
        <v>141948</v>
      </c>
      <c r="I36" s="49"/>
      <c r="J36" s="49">
        <v>1999</v>
      </c>
      <c r="K36" s="47"/>
      <c r="L36" s="47"/>
      <c r="M36" s="128"/>
      <c r="N36" s="47"/>
    </row>
    <row r="37" spans="1:14" s="48" customFormat="1" ht="59.25" customHeight="1">
      <c r="A37" s="42">
        <v>30</v>
      </c>
      <c r="B37" s="128"/>
      <c r="C37" s="43" t="s">
        <v>24</v>
      </c>
      <c r="D37" s="62" t="s">
        <v>26</v>
      </c>
      <c r="E37" s="49"/>
      <c r="F37" s="49"/>
      <c r="G37" s="45">
        <v>16643.22</v>
      </c>
      <c r="H37" s="45">
        <v>16643.22</v>
      </c>
      <c r="I37" s="66" t="s">
        <v>421</v>
      </c>
      <c r="J37" s="49">
        <v>1976</v>
      </c>
      <c r="K37" s="47"/>
      <c r="L37" s="47"/>
      <c r="M37" s="128"/>
      <c r="N37" s="47"/>
    </row>
    <row r="38" spans="1:14" s="48" customFormat="1" ht="25.5" customHeight="1">
      <c r="A38" s="42">
        <v>31</v>
      </c>
      <c r="B38" s="129"/>
      <c r="C38" s="43" t="s">
        <v>27</v>
      </c>
      <c r="D38" s="43"/>
      <c r="E38" s="49"/>
      <c r="F38" s="49"/>
      <c r="G38" s="45">
        <v>30000</v>
      </c>
      <c r="H38" s="45">
        <v>30000</v>
      </c>
      <c r="I38" s="49"/>
      <c r="J38" s="49"/>
      <c r="K38" s="47"/>
      <c r="L38" s="47"/>
      <c r="M38" s="129"/>
      <c r="N38" s="47"/>
    </row>
    <row r="39" spans="1:14" ht="16.5" customHeight="1">
      <c r="A39" s="29"/>
      <c r="B39" s="40"/>
      <c r="C39" s="7" t="s">
        <v>0</v>
      </c>
      <c r="D39" s="10"/>
      <c r="E39" s="11"/>
      <c r="F39" s="23">
        <f>SUM(F33:F38)</f>
        <v>431</v>
      </c>
      <c r="G39" s="32">
        <f>G33+G34+G35+G36+G37+G38</f>
        <v>1746695.88</v>
      </c>
      <c r="H39" s="32">
        <f>SUM(H33:H38)</f>
        <v>1746695.88</v>
      </c>
      <c r="I39" s="11"/>
      <c r="J39" s="11"/>
      <c r="K39" s="12"/>
      <c r="L39" s="12"/>
      <c r="M39" s="40"/>
      <c r="N39" s="12"/>
    </row>
    <row r="40" spans="1:14" s="48" customFormat="1" ht="33.75" customHeight="1">
      <c r="A40" s="42">
        <v>33</v>
      </c>
      <c r="B40" s="67" t="s">
        <v>389</v>
      </c>
      <c r="C40" s="43" t="s">
        <v>28</v>
      </c>
      <c r="D40" s="68" t="s">
        <v>56</v>
      </c>
      <c r="E40" s="60">
        <v>3.1340277777777779</v>
      </c>
      <c r="F40" s="49">
        <v>80</v>
      </c>
      <c r="G40" s="45">
        <v>318000</v>
      </c>
      <c r="H40" s="45">
        <v>318000</v>
      </c>
      <c r="I40" s="49"/>
      <c r="J40" s="50">
        <v>30317</v>
      </c>
      <c r="K40" s="47"/>
      <c r="L40" s="47"/>
      <c r="M40" s="67" t="s">
        <v>389</v>
      </c>
      <c r="N40" s="47"/>
    </row>
    <row r="41" spans="1:14" s="48" customFormat="1" ht="33" customHeight="1">
      <c r="A41" s="42">
        <v>34</v>
      </c>
      <c r="B41" s="69"/>
      <c r="C41" s="68" t="s">
        <v>419</v>
      </c>
      <c r="D41" s="68" t="s">
        <v>56</v>
      </c>
      <c r="E41" s="60"/>
      <c r="F41" s="49">
        <v>19.2</v>
      </c>
      <c r="G41" s="45">
        <v>900000</v>
      </c>
      <c r="H41" s="45">
        <v>900000</v>
      </c>
      <c r="I41" s="49"/>
      <c r="J41" s="50">
        <v>2018</v>
      </c>
      <c r="K41" s="47"/>
      <c r="L41" s="47"/>
      <c r="M41" s="69"/>
      <c r="N41" s="47"/>
    </row>
    <row r="42" spans="1:14" s="48" customFormat="1" ht="15" customHeight="1">
      <c r="A42" s="42">
        <v>35</v>
      </c>
      <c r="B42" s="70"/>
      <c r="C42" s="43" t="s">
        <v>57</v>
      </c>
      <c r="D42" s="62" t="s">
        <v>56</v>
      </c>
      <c r="E42" s="49"/>
      <c r="F42" s="49"/>
      <c r="G42" s="45">
        <v>10000</v>
      </c>
      <c r="H42" s="45">
        <v>10000</v>
      </c>
      <c r="I42" s="49"/>
      <c r="J42" s="50">
        <v>40355</v>
      </c>
      <c r="K42" s="47"/>
      <c r="L42" s="47"/>
      <c r="M42" s="70"/>
      <c r="N42" s="47"/>
    </row>
    <row r="43" spans="1:14" ht="32.25" customHeight="1">
      <c r="A43" s="29"/>
      <c r="B43" s="40"/>
      <c r="C43" s="7" t="s">
        <v>0</v>
      </c>
      <c r="D43" s="10"/>
      <c r="E43" s="11"/>
      <c r="F43" s="23">
        <f>SUM(F40:F42)</f>
        <v>99.2</v>
      </c>
      <c r="G43" s="32">
        <f>SUM(G40:G42)</f>
        <v>1228000</v>
      </c>
      <c r="H43" s="32">
        <f>SUM(H40:H42)</f>
        <v>1228000</v>
      </c>
      <c r="I43" s="11"/>
      <c r="J43" s="11"/>
      <c r="K43" s="12"/>
      <c r="L43" s="12"/>
      <c r="M43" s="40"/>
      <c r="N43" s="12"/>
    </row>
    <row r="44" spans="1:14" s="48" customFormat="1" ht="36.75" customHeight="1">
      <c r="A44" s="42">
        <v>35</v>
      </c>
      <c r="B44" s="127" t="s">
        <v>390</v>
      </c>
      <c r="C44" s="43" t="s">
        <v>19</v>
      </c>
      <c r="D44" s="43" t="s">
        <v>58</v>
      </c>
      <c r="E44" s="49" t="s">
        <v>59</v>
      </c>
      <c r="F44" s="49">
        <v>114</v>
      </c>
      <c r="G44" s="45">
        <v>122234</v>
      </c>
      <c r="H44" s="45">
        <v>122234</v>
      </c>
      <c r="I44" s="49"/>
      <c r="J44" s="49"/>
      <c r="K44" s="47"/>
      <c r="L44" s="47"/>
      <c r="M44" s="127" t="s">
        <v>390</v>
      </c>
      <c r="N44" s="47"/>
    </row>
    <row r="45" spans="1:14" s="48" customFormat="1" ht="37.5" customHeight="1">
      <c r="A45" s="42">
        <v>36</v>
      </c>
      <c r="B45" s="129"/>
      <c r="C45" s="43" t="s">
        <v>60</v>
      </c>
      <c r="D45" s="117" t="s">
        <v>441</v>
      </c>
      <c r="E45" s="44"/>
      <c r="F45" s="44"/>
      <c r="G45" s="45">
        <v>2796</v>
      </c>
      <c r="H45" s="45">
        <v>2796</v>
      </c>
      <c r="I45" s="44"/>
      <c r="J45" s="44"/>
      <c r="K45" s="47"/>
      <c r="L45" s="47"/>
      <c r="M45" s="129"/>
      <c r="N45" s="47"/>
    </row>
    <row r="46" spans="1:14" ht="45" customHeight="1">
      <c r="A46" s="29"/>
      <c r="B46" s="14"/>
      <c r="C46" s="7" t="s">
        <v>0</v>
      </c>
      <c r="D46" s="10"/>
      <c r="E46" s="13"/>
      <c r="F46" s="14">
        <f>SUM(F44:F45)</f>
        <v>114</v>
      </c>
      <c r="G46" s="33">
        <f>SUM(G44:G45)</f>
        <v>125030</v>
      </c>
      <c r="H46" s="33">
        <f>SUM(H44:H45)</f>
        <v>125030</v>
      </c>
      <c r="I46" s="13"/>
      <c r="J46" s="13"/>
      <c r="K46" s="13"/>
      <c r="L46" s="13"/>
      <c r="M46" s="14"/>
      <c r="N46" s="13"/>
    </row>
    <row r="47" spans="1:14" s="48" customFormat="1" ht="48" customHeight="1">
      <c r="A47" s="42">
        <v>37</v>
      </c>
      <c r="B47" s="119" t="s">
        <v>391</v>
      </c>
      <c r="C47" s="43" t="s">
        <v>19</v>
      </c>
      <c r="D47" s="43" t="s">
        <v>61</v>
      </c>
      <c r="E47" s="71" t="s">
        <v>62</v>
      </c>
      <c r="F47" s="71">
        <v>240</v>
      </c>
      <c r="G47" s="72">
        <v>122234</v>
      </c>
      <c r="H47" s="72">
        <v>122234</v>
      </c>
      <c r="I47" s="71"/>
      <c r="J47" s="71">
        <v>1973</v>
      </c>
      <c r="K47" s="71"/>
      <c r="L47" s="71"/>
      <c r="M47" s="119" t="s">
        <v>391</v>
      </c>
      <c r="N47" s="71"/>
    </row>
    <row r="48" spans="1:14" s="48" customFormat="1" ht="30.75" customHeight="1">
      <c r="A48" s="42">
        <v>38</v>
      </c>
      <c r="B48" s="120"/>
      <c r="C48" s="43" t="s">
        <v>16</v>
      </c>
      <c r="D48" s="73" t="s">
        <v>63</v>
      </c>
      <c r="E48" s="71" t="s">
        <v>64</v>
      </c>
      <c r="F48" s="71">
        <v>180</v>
      </c>
      <c r="G48" s="72">
        <v>115821</v>
      </c>
      <c r="H48" s="72">
        <v>115821</v>
      </c>
      <c r="I48" s="71"/>
      <c r="J48" s="71">
        <v>1991</v>
      </c>
      <c r="K48" s="71"/>
      <c r="L48" s="71"/>
      <c r="M48" s="120"/>
      <c r="N48" s="71"/>
    </row>
    <row r="49" spans="1:14" s="48" customFormat="1" ht="16.5" customHeight="1">
      <c r="A49" s="42">
        <v>39</v>
      </c>
      <c r="B49" s="121"/>
      <c r="C49" s="43" t="s">
        <v>65</v>
      </c>
      <c r="D49" s="43" t="s">
        <v>66</v>
      </c>
      <c r="E49" s="71" t="s">
        <v>67</v>
      </c>
      <c r="F49" s="71"/>
      <c r="G49" s="72">
        <v>60247</v>
      </c>
      <c r="H49" s="72">
        <v>60247</v>
      </c>
      <c r="I49" s="71"/>
      <c r="J49" s="71">
        <v>1973</v>
      </c>
      <c r="K49" s="71"/>
      <c r="L49" s="71"/>
      <c r="M49" s="121"/>
      <c r="N49" s="71"/>
    </row>
    <row r="50" spans="1:14" ht="68.25" customHeight="1">
      <c r="A50" s="29"/>
      <c r="B50" s="14"/>
      <c r="C50" s="7" t="s">
        <v>0</v>
      </c>
      <c r="D50" s="10"/>
      <c r="E50" s="13"/>
      <c r="F50" s="14">
        <f>SUM(F47:F49)</f>
        <v>420</v>
      </c>
      <c r="G50" s="33">
        <f>SUM(G47:G49)</f>
        <v>298302</v>
      </c>
      <c r="H50" s="33">
        <f>SUM(H47:H49)</f>
        <v>298302</v>
      </c>
      <c r="I50" s="13"/>
      <c r="J50" s="13"/>
      <c r="K50" s="13"/>
      <c r="L50" s="13"/>
      <c r="M50" s="14"/>
      <c r="N50" s="13"/>
    </row>
    <row r="51" spans="1:14" s="48" customFormat="1" ht="60" customHeight="1">
      <c r="A51" s="42">
        <v>40</v>
      </c>
      <c r="B51" s="119" t="s">
        <v>392</v>
      </c>
      <c r="C51" s="43" t="s">
        <v>49</v>
      </c>
      <c r="D51" s="73" t="s">
        <v>68</v>
      </c>
      <c r="E51" s="71"/>
      <c r="F51" s="71">
        <v>31.2</v>
      </c>
      <c r="G51" s="72">
        <v>23252.94</v>
      </c>
      <c r="H51" s="72">
        <v>23252.94</v>
      </c>
      <c r="I51" s="71"/>
      <c r="J51" s="74">
        <v>22647</v>
      </c>
      <c r="K51" s="71"/>
      <c r="L51" s="71"/>
      <c r="M51" s="119" t="s">
        <v>392</v>
      </c>
      <c r="N51" s="71"/>
    </row>
    <row r="52" spans="1:14" s="48" customFormat="1" ht="62.25" customHeight="1">
      <c r="A52" s="42">
        <v>41</v>
      </c>
      <c r="B52" s="120"/>
      <c r="C52" s="43" t="s">
        <v>49</v>
      </c>
      <c r="D52" s="43" t="s">
        <v>69</v>
      </c>
      <c r="E52" s="71"/>
      <c r="F52" s="71">
        <v>40.4</v>
      </c>
      <c r="G52" s="72">
        <v>115124.34</v>
      </c>
      <c r="H52" s="72">
        <v>115124.34</v>
      </c>
      <c r="I52" s="71"/>
      <c r="J52" s="74">
        <v>25204</v>
      </c>
      <c r="K52" s="71"/>
      <c r="L52" s="71"/>
      <c r="M52" s="120"/>
      <c r="N52" s="71"/>
    </row>
    <row r="53" spans="1:14" s="48" customFormat="1" ht="60" customHeight="1">
      <c r="A53" s="42">
        <v>42</v>
      </c>
      <c r="B53" s="120"/>
      <c r="C53" s="43" t="s">
        <v>49</v>
      </c>
      <c r="D53" s="43" t="s">
        <v>70</v>
      </c>
      <c r="E53" s="71"/>
      <c r="F53" s="71">
        <v>18</v>
      </c>
      <c r="G53" s="72">
        <v>87811.8</v>
      </c>
      <c r="H53" s="72">
        <v>87811.8</v>
      </c>
      <c r="I53" s="71"/>
      <c r="J53" s="74">
        <v>25569</v>
      </c>
      <c r="K53" s="71"/>
      <c r="L53" s="71"/>
      <c r="M53" s="120"/>
      <c r="N53" s="71"/>
    </row>
    <row r="54" spans="1:14" s="48" customFormat="1" ht="60" customHeight="1">
      <c r="A54" s="42">
        <v>43</v>
      </c>
      <c r="B54" s="120"/>
      <c r="C54" s="43" t="s">
        <v>49</v>
      </c>
      <c r="D54" s="43" t="s">
        <v>71</v>
      </c>
      <c r="E54" s="71"/>
      <c r="F54" s="71">
        <v>44.3</v>
      </c>
      <c r="G54" s="72">
        <v>72965.7</v>
      </c>
      <c r="H54" s="72">
        <v>72965.7</v>
      </c>
      <c r="I54" s="71"/>
      <c r="J54" s="74">
        <v>25569</v>
      </c>
      <c r="K54" s="71"/>
      <c r="L54" s="71"/>
      <c r="M54" s="120"/>
      <c r="N54" s="71"/>
    </row>
    <row r="55" spans="1:14" s="48" customFormat="1" ht="60" customHeight="1">
      <c r="A55" s="42">
        <v>44</v>
      </c>
      <c r="B55" s="120"/>
      <c r="C55" s="43" t="s">
        <v>49</v>
      </c>
      <c r="D55" s="43" t="s">
        <v>72</v>
      </c>
      <c r="E55" s="71"/>
      <c r="F55" s="71">
        <v>69.5</v>
      </c>
      <c r="G55" s="72">
        <v>71364.3</v>
      </c>
      <c r="H55" s="72">
        <v>71364.3</v>
      </c>
      <c r="I55" s="71"/>
      <c r="J55" s="74">
        <v>25934</v>
      </c>
      <c r="K55" s="71"/>
      <c r="L55" s="71"/>
      <c r="M55" s="120"/>
      <c r="N55" s="71"/>
    </row>
    <row r="56" spans="1:14" s="48" customFormat="1" ht="60" customHeight="1">
      <c r="A56" s="42">
        <v>45</v>
      </c>
      <c r="B56" s="120"/>
      <c r="C56" s="43" t="s">
        <v>49</v>
      </c>
      <c r="D56" s="43" t="s">
        <v>73</v>
      </c>
      <c r="E56" s="71"/>
      <c r="F56" s="71"/>
      <c r="G56" s="72">
        <v>20420.400000000001</v>
      </c>
      <c r="H56" s="72">
        <v>20420.400000000001</v>
      </c>
      <c r="I56" s="71"/>
      <c r="J56" s="74">
        <v>25569</v>
      </c>
      <c r="K56" s="71"/>
      <c r="L56" s="71"/>
      <c r="M56" s="120"/>
      <c r="N56" s="71"/>
    </row>
    <row r="57" spans="1:14" s="48" customFormat="1" ht="60" customHeight="1">
      <c r="A57" s="42">
        <v>46</v>
      </c>
      <c r="B57" s="120"/>
      <c r="C57" s="43" t="s">
        <v>49</v>
      </c>
      <c r="D57" s="43" t="s">
        <v>74</v>
      </c>
      <c r="E57" s="71"/>
      <c r="F57" s="71">
        <v>22</v>
      </c>
      <c r="G57" s="72">
        <v>6.0510000000000002</v>
      </c>
      <c r="H57" s="72">
        <v>6050.64</v>
      </c>
      <c r="I57" s="71">
        <v>6050.64</v>
      </c>
      <c r="J57" s="74">
        <v>27395</v>
      </c>
      <c r="K57" s="71"/>
      <c r="L57" s="71"/>
      <c r="M57" s="120"/>
      <c r="N57" s="71"/>
    </row>
    <row r="58" spans="1:14" s="48" customFormat="1" ht="60" customHeight="1">
      <c r="A58" s="42">
        <v>47</v>
      </c>
      <c r="B58" s="120"/>
      <c r="C58" s="43" t="s">
        <v>49</v>
      </c>
      <c r="D58" s="43" t="s">
        <v>75</v>
      </c>
      <c r="E58" s="71"/>
      <c r="F58" s="71">
        <v>31</v>
      </c>
      <c r="G58" s="72">
        <v>9.7119999999999997</v>
      </c>
      <c r="H58" s="72">
        <v>9712.44</v>
      </c>
      <c r="I58" s="71">
        <v>9712.44</v>
      </c>
      <c r="J58" s="74">
        <v>27395</v>
      </c>
      <c r="K58" s="71"/>
      <c r="L58" s="71"/>
      <c r="M58" s="120"/>
      <c r="N58" s="71"/>
    </row>
    <row r="59" spans="1:14" s="48" customFormat="1" ht="60" customHeight="1">
      <c r="A59" s="42">
        <v>48</v>
      </c>
      <c r="B59" s="120"/>
      <c r="C59" s="43" t="s">
        <v>49</v>
      </c>
      <c r="D59" s="43" t="s">
        <v>76</v>
      </c>
      <c r="E59" s="71"/>
      <c r="F59" s="71">
        <v>18</v>
      </c>
      <c r="G59" s="72">
        <v>9.7119999999999997</v>
      </c>
      <c r="H59" s="72">
        <v>9712.44</v>
      </c>
      <c r="I59" s="71">
        <v>9712.44</v>
      </c>
      <c r="J59" s="74">
        <v>27395</v>
      </c>
      <c r="K59" s="71"/>
      <c r="L59" s="71"/>
      <c r="M59" s="120"/>
      <c r="N59" s="71"/>
    </row>
    <row r="60" spans="1:14" s="48" customFormat="1" ht="60" customHeight="1">
      <c r="A60" s="42">
        <v>49</v>
      </c>
      <c r="B60" s="120"/>
      <c r="C60" s="43" t="s">
        <v>49</v>
      </c>
      <c r="D60" s="43" t="s">
        <v>77</v>
      </c>
      <c r="E60" s="71"/>
      <c r="F60" s="71">
        <v>25</v>
      </c>
      <c r="G60" s="72">
        <v>43008.3</v>
      </c>
      <c r="H60" s="72">
        <v>48008.3</v>
      </c>
      <c r="I60" s="71"/>
      <c r="J60" s="74">
        <v>13150</v>
      </c>
      <c r="K60" s="71"/>
      <c r="L60" s="71"/>
      <c r="M60" s="120"/>
      <c r="N60" s="71"/>
    </row>
    <row r="61" spans="1:14" s="48" customFormat="1" ht="60" customHeight="1">
      <c r="A61" s="42">
        <v>50</v>
      </c>
      <c r="B61" s="120"/>
      <c r="C61" s="43" t="s">
        <v>78</v>
      </c>
      <c r="D61" s="43" t="s">
        <v>79</v>
      </c>
      <c r="E61" s="71"/>
      <c r="F61" s="71"/>
      <c r="G61" s="72">
        <v>815000</v>
      </c>
      <c r="H61" s="72">
        <v>815000</v>
      </c>
      <c r="I61" s="71"/>
      <c r="J61" s="74">
        <v>14611</v>
      </c>
      <c r="K61" s="71"/>
      <c r="L61" s="71"/>
      <c r="M61" s="120"/>
      <c r="N61" s="71"/>
    </row>
    <row r="62" spans="1:14" s="48" customFormat="1" ht="60" customHeight="1">
      <c r="A62" s="42">
        <v>51</v>
      </c>
      <c r="B62" s="120"/>
      <c r="C62" s="43" t="s">
        <v>49</v>
      </c>
      <c r="D62" s="43" t="s">
        <v>80</v>
      </c>
      <c r="E62" s="71"/>
      <c r="F62" s="71">
        <v>20</v>
      </c>
      <c r="G62" s="72">
        <v>7657.14</v>
      </c>
      <c r="H62" s="72">
        <v>7657.14</v>
      </c>
      <c r="I62" s="71"/>
      <c r="J62" s="74">
        <v>26665</v>
      </c>
      <c r="K62" s="71"/>
      <c r="L62" s="71"/>
      <c r="M62" s="120"/>
      <c r="N62" s="71"/>
    </row>
    <row r="63" spans="1:14" s="48" customFormat="1" ht="106.5" customHeight="1">
      <c r="A63" s="42">
        <v>52</v>
      </c>
      <c r="B63" s="120"/>
      <c r="C63" s="43" t="s">
        <v>49</v>
      </c>
      <c r="D63" s="43" t="s">
        <v>81</v>
      </c>
      <c r="E63" s="71"/>
      <c r="F63" s="71">
        <v>40</v>
      </c>
      <c r="G63" s="72">
        <v>23604.84</v>
      </c>
      <c r="H63" s="72">
        <v>23604.84</v>
      </c>
      <c r="I63" s="71"/>
      <c r="J63" s="74">
        <v>22647</v>
      </c>
      <c r="K63" s="71"/>
      <c r="L63" s="71"/>
      <c r="M63" s="120"/>
      <c r="N63" s="71"/>
    </row>
    <row r="64" spans="1:14" s="48" customFormat="1" ht="60" customHeight="1">
      <c r="A64" s="42">
        <v>53</v>
      </c>
      <c r="B64" s="120"/>
      <c r="C64" s="43" t="s">
        <v>49</v>
      </c>
      <c r="D64" s="43" t="s">
        <v>82</v>
      </c>
      <c r="E64" s="71"/>
      <c r="F64" s="71">
        <v>64</v>
      </c>
      <c r="G64" s="72">
        <v>46767</v>
      </c>
      <c r="H64" s="72">
        <v>46767</v>
      </c>
      <c r="I64" s="71"/>
      <c r="J64" s="74">
        <v>31048</v>
      </c>
      <c r="K64" s="71"/>
      <c r="L64" s="71"/>
      <c r="M64" s="120"/>
      <c r="N64" s="71"/>
    </row>
    <row r="65" spans="1:14" s="48" customFormat="1" ht="60" customHeight="1">
      <c r="A65" s="42">
        <v>54</v>
      </c>
      <c r="B65" s="120"/>
      <c r="C65" s="43" t="s">
        <v>49</v>
      </c>
      <c r="D65" s="43" t="s">
        <v>83</v>
      </c>
      <c r="E65" s="71"/>
      <c r="F65" s="71">
        <v>30.8</v>
      </c>
      <c r="G65" s="72">
        <v>6380.1</v>
      </c>
      <c r="H65" s="72">
        <v>6380.1</v>
      </c>
      <c r="I65" s="71"/>
      <c r="J65" s="74">
        <v>25569</v>
      </c>
      <c r="K65" s="71"/>
      <c r="L65" s="71"/>
      <c r="M65" s="120"/>
      <c r="N65" s="71"/>
    </row>
    <row r="66" spans="1:14" s="48" customFormat="1" ht="60" customHeight="1">
      <c r="A66" s="42">
        <v>55</v>
      </c>
      <c r="B66" s="120"/>
      <c r="C66" s="73" t="s">
        <v>49</v>
      </c>
      <c r="D66" s="73" t="s">
        <v>84</v>
      </c>
      <c r="E66" s="71"/>
      <c r="F66" s="71">
        <v>21.2</v>
      </c>
      <c r="G66" s="72">
        <v>16335.3</v>
      </c>
      <c r="H66" s="72">
        <v>16335.3</v>
      </c>
      <c r="I66" s="71"/>
      <c r="J66" s="74">
        <v>19360</v>
      </c>
      <c r="K66" s="71"/>
      <c r="L66" s="71"/>
      <c r="M66" s="120"/>
      <c r="N66" s="71"/>
    </row>
    <row r="67" spans="1:14" s="48" customFormat="1" ht="60" customHeight="1">
      <c r="A67" s="42">
        <v>56</v>
      </c>
      <c r="B67" s="120"/>
      <c r="C67" s="73" t="s">
        <v>49</v>
      </c>
      <c r="D67" s="73" t="s">
        <v>85</v>
      </c>
      <c r="E67" s="71"/>
      <c r="F67" s="71">
        <v>21.2</v>
      </c>
      <c r="G67" s="72">
        <v>16335.3</v>
      </c>
      <c r="H67" s="72">
        <v>16335.3</v>
      </c>
      <c r="I67" s="71"/>
      <c r="J67" s="74">
        <v>19360</v>
      </c>
      <c r="K67" s="71"/>
      <c r="L67" s="71"/>
      <c r="M67" s="120"/>
      <c r="N67" s="71"/>
    </row>
    <row r="68" spans="1:14" s="48" customFormat="1" ht="60" customHeight="1">
      <c r="A68" s="42">
        <v>57</v>
      </c>
      <c r="B68" s="120"/>
      <c r="C68" s="73" t="s">
        <v>49</v>
      </c>
      <c r="D68" s="73" t="s">
        <v>86</v>
      </c>
      <c r="E68" s="71"/>
      <c r="F68" s="71">
        <v>29.2</v>
      </c>
      <c r="G68" s="72">
        <v>93597.24</v>
      </c>
      <c r="H68" s="72">
        <v>93597.24</v>
      </c>
      <c r="I68" s="71"/>
      <c r="J68" s="74">
        <v>24838</v>
      </c>
      <c r="K68" s="71"/>
      <c r="L68" s="71"/>
      <c r="M68" s="120"/>
      <c r="N68" s="71"/>
    </row>
    <row r="69" spans="1:14" s="48" customFormat="1" ht="60" customHeight="1">
      <c r="A69" s="42">
        <v>58</v>
      </c>
      <c r="B69" s="120"/>
      <c r="C69" s="73" t="s">
        <v>49</v>
      </c>
      <c r="D69" s="73" t="s">
        <v>87</v>
      </c>
      <c r="E69" s="71"/>
      <c r="F69" s="71">
        <v>24.14</v>
      </c>
      <c r="G69" s="72">
        <v>20420.400000000001</v>
      </c>
      <c r="H69" s="72">
        <v>20420.400000000001</v>
      </c>
      <c r="I69" s="71"/>
      <c r="J69" s="74">
        <v>25569</v>
      </c>
      <c r="K69" s="71"/>
      <c r="L69" s="71"/>
      <c r="M69" s="120"/>
      <c r="N69" s="71"/>
    </row>
    <row r="70" spans="1:14" s="48" customFormat="1" ht="60" customHeight="1">
      <c r="A70" s="42">
        <v>59</v>
      </c>
      <c r="B70" s="120"/>
      <c r="C70" s="73" t="s">
        <v>49</v>
      </c>
      <c r="D70" s="73" t="s">
        <v>88</v>
      </c>
      <c r="E70" s="71"/>
      <c r="F70" s="71">
        <v>30</v>
      </c>
      <c r="G70" s="72">
        <v>9452.34</v>
      </c>
      <c r="H70" s="72">
        <v>9452.34</v>
      </c>
      <c r="I70" s="71"/>
      <c r="J70" s="74">
        <v>25569</v>
      </c>
      <c r="K70" s="71"/>
      <c r="L70" s="71"/>
      <c r="M70" s="120"/>
      <c r="N70" s="71"/>
    </row>
    <row r="71" spans="1:14" s="48" customFormat="1" ht="62.25" customHeight="1">
      <c r="A71" s="42">
        <v>60</v>
      </c>
      <c r="B71" s="120"/>
      <c r="C71" s="73" t="s">
        <v>49</v>
      </c>
      <c r="D71" s="73" t="s">
        <v>89</v>
      </c>
      <c r="E71" s="71"/>
      <c r="F71" s="71">
        <v>20</v>
      </c>
      <c r="G71" s="72">
        <v>39384.239999999998</v>
      </c>
      <c r="H71" s="72">
        <v>39384.239999999998</v>
      </c>
      <c r="I71" s="71"/>
      <c r="J71" s="74">
        <v>25569</v>
      </c>
      <c r="K71" s="71"/>
      <c r="L71" s="71"/>
      <c r="M71" s="120"/>
      <c r="N71" s="71"/>
    </row>
    <row r="72" spans="1:14" s="48" customFormat="1" ht="60" customHeight="1">
      <c r="A72" s="42">
        <v>61</v>
      </c>
      <c r="B72" s="120"/>
      <c r="C72" s="73" t="s">
        <v>49</v>
      </c>
      <c r="D72" s="73" t="s">
        <v>90</v>
      </c>
      <c r="E72" s="71"/>
      <c r="F72" s="71">
        <v>20</v>
      </c>
      <c r="G72" s="72">
        <v>6640.2</v>
      </c>
      <c r="H72" s="72">
        <v>6640.2</v>
      </c>
      <c r="I72" s="71"/>
      <c r="J72" s="74">
        <v>25569</v>
      </c>
      <c r="K72" s="71"/>
      <c r="L72" s="71"/>
      <c r="M72" s="120"/>
      <c r="N72" s="71"/>
    </row>
    <row r="73" spans="1:14" s="48" customFormat="1" ht="60" customHeight="1">
      <c r="A73" s="42">
        <v>62</v>
      </c>
      <c r="B73" s="120"/>
      <c r="C73" s="73" t="s">
        <v>49</v>
      </c>
      <c r="D73" s="73" t="s">
        <v>91</v>
      </c>
      <c r="E73" s="71"/>
      <c r="F73" s="71">
        <v>20</v>
      </c>
      <c r="G73" s="72">
        <v>6640.2</v>
      </c>
      <c r="H73" s="72">
        <v>6640.2</v>
      </c>
      <c r="I73" s="71"/>
      <c r="J73" s="74">
        <v>25569</v>
      </c>
      <c r="K73" s="71"/>
      <c r="L73" s="71"/>
      <c r="M73" s="120"/>
      <c r="N73" s="71"/>
    </row>
    <row r="74" spans="1:14" s="48" customFormat="1" ht="60.75" customHeight="1">
      <c r="A74" s="42">
        <v>63</v>
      </c>
      <c r="B74" s="120"/>
      <c r="C74" s="73" t="s">
        <v>49</v>
      </c>
      <c r="D74" s="73" t="s">
        <v>92</v>
      </c>
      <c r="E74" s="71"/>
      <c r="F74" s="71">
        <v>20</v>
      </c>
      <c r="G74" s="72">
        <v>6640.2</v>
      </c>
      <c r="H74" s="72">
        <v>6640.2</v>
      </c>
      <c r="I74" s="71"/>
      <c r="J74" s="74">
        <v>25569</v>
      </c>
      <c r="K74" s="71"/>
      <c r="L74" s="71"/>
      <c r="M74" s="120"/>
      <c r="N74" s="71"/>
    </row>
    <row r="75" spans="1:14" s="48" customFormat="1" ht="66" customHeight="1">
      <c r="A75" s="42">
        <v>64</v>
      </c>
      <c r="B75" s="120"/>
      <c r="C75" s="73" t="s">
        <v>49</v>
      </c>
      <c r="D75" s="62" t="s">
        <v>93</v>
      </c>
      <c r="E75" s="71"/>
      <c r="F75" s="71">
        <v>39.9</v>
      </c>
      <c r="G75" s="72">
        <v>50413.5</v>
      </c>
      <c r="H75" s="72">
        <v>50413.5</v>
      </c>
      <c r="I75" s="71"/>
      <c r="J75" s="74">
        <v>23377</v>
      </c>
      <c r="K75" s="71"/>
      <c r="L75" s="71"/>
      <c r="M75" s="120"/>
      <c r="N75" s="71"/>
    </row>
    <row r="76" spans="1:14" s="48" customFormat="1" ht="60" customHeight="1">
      <c r="A76" s="42">
        <v>65</v>
      </c>
      <c r="B76" s="120"/>
      <c r="C76" s="73" t="s">
        <v>49</v>
      </c>
      <c r="D76" s="73" t="s">
        <v>94</v>
      </c>
      <c r="E76" s="71"/>
      <c r="F76" s="71">
        <v>46.1</v>
      </c>
      <c r="G76" s="72">
        <v>41638.44</v>
      </c>
      <c r="H76" s="72">
        <v>41638.44</v>
      </c>
      <c r="I76" s="71"/>
      <c r="J76" s="74">
        <v>28126</v>
      </c>
      <c r="K76" s="71"/>
      <c r="L76" s="71"/>
      <c r="M76" s="120"/>
      <c r="N76" s="71"/>
    </row>
    <row r="77" spans="1:14" s="48" customFormat="1" ht="60" customHeight="1">
      <c r="A77" s="42">
        <v>66</v>
      </c>
      <c r="B77" s="120"/>
      <c r="C77" s="73" t="s">
        <v>49</v>
      </c>
      <c r="D77" s="73" t="s">
        <v>95</v>
      </c>
      <c r="E77" s="71"/>
      <c r="F77" s="71">
        <v>45.6</v>
      </c>
      <c r="G77" s="72">
        <v>14805.3</v>
      </c>
      <c r="H77" s="72">
        <v>14805.3</v>
      </c>
      <c r="I77" s="71"/>
      <c r="J77" s="74">
        <v>1</v>
      </c>
      <c r="K77" s="71"/>
      <c r="L77" s="71"/>
      <c r="M77" s="120"/>
      <c r="N77" s="71"/>
    </row>
    <row r="78" spans="1:14" s="48" customFormat="1" ht="62.25" customHeight="1">
      <c r="A78" s="42">
        <v>67</v>
      </c>
      <c r="B78" s="120"/>
      <c r="C78" s="73" t="s">
        <v>49</v>
      </c>
      <c r="D78" s="73" t="s">
        <v>96</v>
      </c>
      <c r="E78" s="71"/>
      <c r="F78" s="71">
        <v>44.7</v>
      </c>
      <c r="G78" s="72">
        <v>18227.400000000001</v>
      </c>
      <c r="H78" s="72">
        <v>18227.400000000001</v>
      </c>
      <c r="I78" s="71"/>
      <c r="J78" s="74">
        <v>23743</v>
      </c>
      <c r="K78" s="71"/>
      <c r="L78" s="71"/>
      <c r="M78" s="120"/>
      <c r="N78" s="71"/>
    </row>
    <row r="79" spans="1:14" s="48" customFormat="1" ht="60" customHeight="1">
      <c r="A79" s="42">
        <v>68</v>
      </c>
      <c r="B79" s="120"/>
      <c r="C79" s="73" t="s">
        <v>49</v>
      </c>
      <c r="D79" s="73" t="s">
        <v>97</v>
      </c>
      <c r="E79" s="71"/>
      <c r="F79" s="71">
        <v>25</v>
      </c>
      <c r="G79" s="72">
        <v>15312.24</v>
      </c>
      <c r="H79" s="72">
        <v>15312.24</v>
      </c>
      <c r="I79" s="71"/>
      <c r="J79" s="74">
        <v>25569</v>
      </c>
      <c r="K79" s="71"/>
      <c r="L79" s="71"/>
      <c r="M79" s="120"/>
      <c r="N79" s="71"/>
    </row>
    <row r="80" spans="1:14" s="48" customFormat="1" ht="60" customHeight="1">
      <c r="A80" s="42">
        <v>69</v>
      </c>
      <c r="B80" s="120"/>
      <c r="C80" s="73" t="s">
        <v>49</v>
      </c>
      <c r="D80" s="73" t="s">
        <v>98</v>
      </c>
      <c r="E80" s="71"/>
      <c r="F80" s="71">
        <v>33</v>
      </c>
      <c r="G80" s="72">
        <v>5805.84</v>
      </c>
      <c r="H80" s="72">
        <v>5805.84</v>
      </c>
      <c r="I80" s="71"/>
      <c r="J80" s="74">
        <v>24838</v>
      </c>
      <c r="K80" s="71"/>
      <c r="L80" s="71"/>
      <c r="M80" s="120"/>
      <c r="N80" s="71"/>
    </row>
    <row r="81" spans="1:14" s="48" customFormat="1" ht="60" customHeight="1">
      <c r="A81" s="42">
        <v>70</v>
      </c>
      <c r="B81" s="120"/>
      <c r="C81" s="73" t="s">
        <v>49</v>
      </c>
      <c r="D81" s="73" t="s">
        <v>99</v>
      </c>
      <c r="E81" s="71"/>
      <c r="F81" s="71">
        <v>24</v>
      </c>
      <c r="G81" s="72">
        <v>5487.6</v>
      </c>
      <c r="H81" s="72">
        <v>5487.6</v>
      </c>
      <c r="I81" s="71"/>
      <c r="J81" s="74">
        <v>25934</v>
      </c>
      <c r="K81" s="71"/>
      <c r="L81" s="71"/>
      <c r="M81" s="120"/>
      <c r="N81" s="71"/>
    </row>
    <row r="82" spans="1:14" s="48" customFormat="1" ht="60" customHeight="1">
      <c r="A82" s="42">
        <v>71</v>
      </c>
      <c r="B82" s="120"/>
      <c r="C82" s="73" t="s">
        <v>49</v>
      </c>
      <c r="D82" s="73" t="s">
        <v>100</v>
      </c>
      <c r="E82" s="71"/>
      <c r="F82" s="71">
        <v>24</v>
      </c>
      <c r="G82" s="72">
        <v>5487.6</v>
      </c>
      <c r="H82" s="72">
        <v>5487.6</v>
      </c>
      <c r="I82" s="71"/>
      <c r="J82" s="74">
        <v>25934</v>
      </c>
      <c r="K82" s="71"/>
      <c r="L82" s="71"/>
      <c r="M82" s="120"/>
      <c r="N82" s="71"/>
    </row>
    <row r="83" spans="1:14" s="48" customFormat="1" ht="60" customHeight="1">
      <c r="A83" s="42">
        <v>72</v>
      </c>
      <c r="B83" s="120"/>
      <c r="C83" s="73" t="s">
        <v>49</v>
      </c>
      <c r="D83" s="73" t="s">
        <v>101</v>
      </c>
      <c r="E83" s="71"/>
      <c r="F83" s="71">
        <v>24.2</v>
      </c>
      <c r="G83" s="72">
        <v>18150.900000000001</v>
      </c>
      <c r="H83" s="72">
        <v>18150.900000000001</v>
      </c>
      <c r="I83" s="71"/>
      <c r="J83" s="74">
        <v>23377</v>
      </c>
      <c r="K83" s="71"/>
      <c r="L83" s="71"/>
      <c r="M83" s="120"/>
      <c r="N83" s="71"/>
    </row>
    <row r="84" spans="1:14" s="48" customFormat="1" ht="60" customHeight="1">
      <c r="A84" s="42">
        <v>73</v>
      </c>
      <c r="B84" s="120"/>
      <c r="C84" s="73" t="s">
        <v>49</v>
      </c>
      <c r="D84" s="54" t="s">
        <v>330</v>
      </c>
      <c r="E84" s="71"/>
      <c r="F84" s="71"/>
      <c r="G84" s="72">
        <v>504504</v>
      </c>
      <c r="H84" s="72">
        <v>504504</v>
      </c>
      <c r="I84" s="71"/>
      <c r="J84" s="74">
        <v>42885</v>
      </c>
      <c r="K84" s="71"/>
      <c r="L84" s="71"/>
      <c r="M84" s="120"/>
      <c r="N84" s="71"/>
    </row>
    <row r="85" spans="1:14" s="48" customFormat="1" ht="60" customHeight="1">
      <c r="A85" s="42">
        <v>74</v>
      </c>
      <c r="B85" s="120"/>
      <c r="C85" s="73" t="s">
        <v>49</v>
      </c>
      <c r="D85" s="73" t="s">
        <v>102</v>
      </c>
      <c r="E85" s="71"/>
      <c r="F85" s="71">
        <v>56</v>
      </c>
      <c r="G85" s="72">
        <v>59732.22</v>
      </c>
      <c r="H85" s="72">
        <v>59732.22</v>
      </c>
      <c r="I85" s="71"/>
      <c r="J85" s="74">
        <v>32509</v>
      </c>
      <c r="K85" s="71"/>
      <c r="L85" s="71"/>
      <c r="M85" s="120"/>
      <c r="N85" s="71"/>
    </row>
    <row r="86" spans="1:14" s="48" customFormat="1" ht="52.5" customHeight="1">
      <c r="A86" s="42">
        <v>75</v>
      </c>
      <c r="B86" s="121"/>
      <c r="C86" s="73" t="s">
        <v>49</v>
      </c>
      <c r="D86" s="73" t="s">
        <v>103</v>
      </c>
      <c r="E86" s="71"/>
      <c r="F86" s="71"/>
      <c r="G86" s="72">
        <v>137353.97</v>
      </c>
      <c r="H86" s="72">
        <v>137353.97</v>
      </c>
      <c r="I86" s="71"/>
      <c r="J86" s="74">
        <v>25569</v>
      </c>
      <c r="K86" s="71"/>
      <c r="L86" s="71"/>
      <c r="M86" s="121"/>
      <c r="N86" s="71"/>
    </row>
    <row r="87" spans="1:14" ht="23.25" customHeight="1">
      <c r="A87" s="29"/>
      <c r="B87" s="14"/>
      <c r="C87" s="7" t="s">
        <v>0</v>
      </c>
      <c r="D87" s="10"/>
      <c r="E87" s="13"/>
      <c r="F87" s="14">
        <f>SUM(F51:F86)</f>
        <v>1022.44</v>
      </c>
      <c r="G87" s="33">
        <f>SUM(G51:G86)</f>
        <v>2425746.7650000006</v>
      </c>
      <c r="H87" s="33">
        <f>SUM(H51:H86)</f>
        <v>2456196.8100000005</v>
      </c>
      <c r="I87" s="15"/>
      <c r="J87" s="13"/>
      <c r="K87" s="13"/>
      <c r="L87" s="13"/>
      <c r="M87" s="14"/>
      <c r="N87" s="13"/>
    </row>
    <row r="88" spans="1:14" ht="60" hidden="1" customHeight="1">
      <c r="A88" s="28"/>
      <c r="B88" s="41"/>
      <c r="C88" s="5"/>
      <c r="D88" s="5"/>
      <c r="E88" s="6"/>
      <c r="F88" s="6"/>
      <c r="G88" s="34"/>
      <c r="H88" s="34"/>
      <c r="I88" s="6"/>
      <c r="J88" s="6"/>
      <c r="K88" s="6"/>
      <c r="L88" s="6"/>
      <c r="M88" s="41"/>
      <c r="N88" s="6"/>
    </row>
    <row r="89" spans="1:14" ht="60" hidden="1" customHeight="1">
      <c r="A89" s="28"/>
      <c r="B89" s="41"/>
      <c r="C89" s="5"/>
      <c r="D89" s="5"/>
      <c r="E89" s="6"/>
      <c r="F89" s="6"/>
      <c r="G89" s="34"/>
      <c r="H89" s="34"/>
      <c r="I89" s="6"/>
      <c r="J89" s="6"/>
      <c r="K89" s="6"/>
      <c r="L89" s="6"/>
      <c r="M89" s="41"/>
      <c r="N89" s="6"/>
    </row>
    <row r="90" spans="1:14" ht="60" hidden="1" customHeight="1">
      <c r="A90" s="28"/>
      <c r="B90" s="41"/>
      <c r="C90" s="5"/>
      <c r="D90" s="5"/>
      <c r="E90" s="6"/>
      <c r="F90" s="6"/>
      <c r="G90" s="34"/>
      <c r="H90" s="34"/>
      <c r="I90" s="6"/>
      <c r="J90" s="6"/>
      <c r="K90" s="6"/>
      <c r="L90" s="6"/>
      <c r="M90" s="41"/>
      <c r="N90" s="6"/>
    </row>
    <row r="91" spans="1:14" ht="60" hidden="1" customHeight="1">
      <c r="A91" s="28"/>
      <c r="B91" s="41"/>
      <c r="C91" s="5"/>
      <c r="D91" s="5"/>
      <c r="E91" s="6"/>
      <c r="F91" s="6"/>
      <c r="G91" s="34"/>
      <c r="H91" s="34"/>
      <c r="I91" s="6"/>
      <c r="J91" s="6"/>
      <c r="K91" s="6"/>
      <c r="L91" s="6"/>
      <c r="M91" s="41"/>
      <c r="N91" s="6"/>
    </row>
    <row r="92" spans="1:14" s="48" customFormat="1" ht="60" customHeight="1">
      <c r="A92" s="42">
        <v>76</v>
      </c>
      <c r="B92" s="119" t="s">
        <v>393</v>
      </c>
      <c r="C92" s="73" t="s">
        <v>49</v>
      </c>
      <c r="D92" s="73" t="s">
        <v>104</v>
      </c>
      <c r="E92" s="71" t="s">
        <v>105</v>
      </c>
      <c r="F92" s="71"/>
      <c r="G92" s="72">
        <v>12587</v>
      </c>
      <c r="H92" s="72">
        <v>12587</v>
      </c>
      <c r="I92" s="71"/>
      <c r="J92" s="74">
        <v>31413</v>
      </c>
      <c r="K92" s="71"/>
      <c r="L92" s="71"/>
      <c r="M92" s="119" t="s">
        <v>393</v>
      </c>
      <c r="N92" s="71"/>
    </row>
    <row r="93" spans="1:14" s="48" customFormat="1" ht="60" customHeight="1">
      <c r="A93" s="42">
        <v>77</v>
      </c>
      <c r="B93" s="120"/>
      <c r="C93" s="73" t="s">
        <v>37</v>
      </c>
      <c r="D93" s="62" t="s">
        <v>107</v>
      </c>
      <c r="E93" s="71" t="s">
        <v>108</v>
      </c>
      <c r="F93" s="71">
        <v>150</v>
      </c>
      <c r="G93" s="72">
        <v>119277</v>
      </c>
      <c r="H93" s="72">
        <v>119277</v>
      </c>
      <c r="I93" s="71"/>
      <c r="J93" s="74">
        <v>29952</v>
      </c>
      <c r="K93" s="71"/>
      <c r="L93" s="71"/>
      <c r="M93" s="120"/>
      <c r="N93" s="71"/>
    </row>
    <row r="94" spans="1:14" s="48" customFormat="1" ht="60" customHeight="1">
      <c r="A94" s="42">
        <v>78</v>
      </c>
      <c r="B94" s="120"/>
      <c r="C94" s="43" t="s">
        <v>37</v>
      </c>
      <c r="D94" s="73" t="s">
        <v>109</v>
      </c>
      <c r="E94" s="71" t="s">
        <v>110</v>
      </c>
      <c r="F94" s="71">
        <v>72</v>
      </c>
      <c r="G94" s="72">
        <v>106081</v>
      </c>
      <c r="H94" s="72">
        <v>106081</v>
      </c>
      <c r="I94" s="71"/>
      <c r="J94" s="74">
        <v>29587</v>
      </c>
      <c r="K94" s="71"/>
      <c r="L94" s="71"/>
      <c r="M94" s="120"/>
      <c r="N94" s="71"/>
    </row>
    <row r="95" spans="1:14" s="48" customFormat="1" ht="60" customHeight="1">
      <c r="A95" s="42">
        <v>79</v>
      </c>
      <c r="B95" s="120"/>
      <c r="C95" s="73"/>
      <c r="D95" s="73"/>
      <c r="E95" s="71"/>
      <c r="F95" s="71"/>
      <c r="G95" s="72"/>
      <c r="H95" s="72"/>
      <c r="I95" s="71"/>
      <c r="J95" s="71"/>
      <c r="K95" s="71"/>
      <c r="L95" s="71"/>
      <c r="M95" s="120"/>
      <c r="N95" s="71"/>
    </row>
    <row r="96" spans="1:14" s="48" customFormat="1" ht="60" customHeight="1">
      <c r="A96" s="42">
        <v>80</v>
      </c>
      <c r="B96" s="120"/>
      <c r="C96" s="75" t="s">
        <v>346</v>
      </c>
      <c r="D96" s="43"/>
      <c r="E96" s="71"/>
      <c r="F96" s="71"/>
      <c r="G96" s="72">
        <v>226819</v>
      </c>
      <c r="H96" s="72">
        <v>226819</v>
      </c>
      <c r="I96" s="71"/>
      <c r="J96" s="74">
        <v>42644</v>
      </c>
      <c r="K96" s="71"/>
      <c r="L96" s="71"/>
      <c r="M96" s="120"/>
      <c r="N96" s="71"/>
    </row>
    <row r="97" spans="1:14" s="48" customFormat="1" ht="60" customHeight="1">
      <c r="A97" s="42">
        <v>81</v>
      </c>
      <c r="B97" s="120"/>
      <c r="C97" s="73" t="s">
        <v>39</v>
      </c>
      <c r="D97" s="73" t="s">
        <v>111</v>
      </c>
      <c r="E97" s="71" t="s">
        <v>112</v>
      </c>
      <c r="F97" s="71">
        <v>126</v>
      </c>
      <c r="G97" s="72">
        <v>864723</v>
      </c>
      <c r="H97" s="72">
        <v>864723</v>
      </c>
      <c r="I97" s="71"/>
      <c r="J97" s="74">
        <v>27760</v>
      </c>
      <c r="K97" s="71"/>
      <c r="L97" s="71"/>
      <c r="M97" s="120"/>
      <c r="N97" s="71"/>
    </row>
    <row r="98" spans="1:14" s="48" customFormat="1" ht="60" customHeight="1">
      <c r="A98" s="42">
        <v>82</v>
      </c>
      <c r="B98" s="120"/>
      <c r="C98" s="73" t="s">
        <v>49</v>
      </c>
      <c r="D98" s="73" t="s">
        <v>113</v>
      </c>
      <c r="E98" s="71"/>
      <c r="F98" s="71"/>
      <c r="G98" s="72">
        <v>0</v>
      </c>
      <c r="H98" s="72">
        <v>0</v>
      </c>
      <c r="I98" s="71"/>
      <c r="J98" s="71"/>
      <c r="K98" s="71"/>
      <c r="L98" s="71"/>
      <c r="M98" s="120"/>
      <c r="N98" s="71"/>
    </row>
    <row r="99" spans="1:14" s="48" customFormat="1" ht="60" customHeight="1">
      <c r="A99" s="42">
        <v>83</v>
      </c>
      <c r="B99" s="120"/>
      <c r="C99" s="73" t="s">
        <v>49</v>
      </c>
      <c r="D99" s="73" t="s">
        <v>114</v>
      </c>
      <c r="E99" s="71"/>
      <c r="F99" s="71"/>
      <c r="G99" s="72">
        <v>0</v>
      </c>
      <c r="H99" s="72">
        <v>0</v>
      </c>
      <c r="I99" s="71"/>
      <c r="J99" s="71"/>
      <c r="K99" s="71"/>
      <c r="L99" s="71"/>
      <c r="M99" s="120"/>
      <c r="N99" s="71"/>
    </row>
    <row r="100" spans="1:14" s="48" customFormat="1" ht="58.5" customHeight="1">
      <c r="A100" s="42">
        <v>84</v>
      </c>
      <c r="B100" s="120"/>
      <c r="C100" s="73" t="s">
        <v>49</v>
      </c>
      <c r="D100" s="73" t="s">
        <v>115</v>
      </c>
      <c r="E100" s="71"/>
      <c r="F100" s="71"/>
      <c r="G100" s="72">
        <v>0</v>
      </c>
      <c r="H100" s="72">
        <v>0</v>
      </c>
      <c r="I100" s="71"/>
      <c r="J100" s="71"/>
      <c r="K100" s="71"/>
      <c r="L100" s="71"/>
      <c r="M100" s="120"/>
      <c r="N100" s="71"/>
    </row>
    <row r="101" spans="1:14" s="48" customFormat="1" ht="60" customHeight="1">
      <c r="A101" s="42">
        <v>85</v>
      </c>
      <c r="B101" s="120"/>
      <c r="C101" s="73" t="s">
        <v>49</v>
      </c>
      <c r="D101" s="73" t="s">
        <v>116</v>
      </c>
      <c r="E101" s="71"/>
      <c r="F101" s="71"/>
      <c r="G101" s="72">
        <v>0</v>
      </c>
      <c r="H101" s="72">
        <v>0</v>
      </c>
      <c r="I101" s="71"/>
      <c r="J101" s="71"/>
      <c r="K101" s="71"/>
      <c r="L101" s="71"/>
      <c r="M101" s="120"/>
      <c r="N101" s="71"/>
    </row>
    <row r="102" spans="1:14" s="48" customFormat="1" ht="30" customHeight="1">
      <c r="A102" s="42">
        <v>86</v>
      </c>
      <c r="B102" s="120"/>
      <c r="C102" s="43" t="s">
        <v>49</v>
      </c>
      <c r="D102" s="73" t="s">
        <v>116</v>
      </c>
      <c r="E102" s="71"/>
      <c r="F102" s="71"/>
      <c r="G102" s="72"/>
      <c r="H102" s="72"/>
      <c r="I102" s="71"/>
      <c r="J102" s="71"/>
      <c r="K102" s="71"/>
      <c r="L102" s="71"/>
      <c r="M102" s="120"/>
      <c r="N102" s="71"/>
    </row>
    <row r="103" spans="1:14" s="48" customFormat="1" ht="17.25" customHeight="1">
      <c r="A103" s="42">
        <v>87</v>
      </c>
      <c r="B103" s="121"/>
      <c r="C103" s="73" t="s">
        <v>117</v>
      </c>
      <c r="D103" s="43" t="s">
        <v>106</v>
      </c>
      <c r="E103" s="71"/>
      <c r="F103" s="71"/>
      <c r="G103" s="72">
        <v>60400</v>
      </c>
      <c r="H103" s="72">
        <v>60400</v>
      </c>
      <c r="I103" s="71"/>
      <c r="J103" s="74">
        <v>29952</v>
      </c>
      <c r="K103" s="71"/>
      <c r="L103" s="71"/>
      <c r="M103" s="121"/>
      <c r="N103" s="71"/>
    </row>
    <row r="104" spans="1:14" ht="66.75" customHeight="1">
      <c r="A104" s="29"/>
      <c r="B104" s="14"/>
      <c r="C104" s="7" t="s">
        <v>0</v>
      </c>
      <c r="D104" s="10"/>
      <c r="E104" s="13"/>
      <c r="F104" s="14">
        <f>SUM(F92:F103)</f>
        <v>348</v>
      </c>
      <c r="G104" s="33">
        <f>SUM(G92:G103)</f>
        <v>1389887</v>
      </c>
      <c r="H104" s="33">
        <f>SUM(H92:H103)</f>
        <v>1389887</v>
      </c>
      <c r="I104" s="13"/>
      <c r="J104" s="13"/>
      <c r="K104" s="13"/>
      <c r="L104" s="13"/>
      <c r="M104" s="14"/>
      <c r="N104" s="13"/>
    </row>
    <row r="105" spans="1:14" s="48" customFormat="1" ht="45" customHeight="1">
      <c r="A105" s="42">
        <v>88</v>
      </c>
      <c r="B105" s="119" t="s">
        <v>394</v>
      </c>
      <c r="C105" s="73" t="s">
        <v>118</v>
      </c>
      <c r="D105" s="62" t="s">
        <v>119</v>
      </c>
      <c r="E105" s="76">
        <v>3.1340277777777779</v>
      </c>
      <c r="F105" s="71">
        <v>112</v>
      </c>
      <c r="G105" s="77">
        <v>309863.02</v>
      </c>
      <c r="H105" s="77" t="s">
        <v>399</v>
      </c>
      <c r="I105" s="71"/>
      <c r="J105" s="71">
        <v>1950</v>
      </c>
      <c r="K105" s="71"/>
      <c r="L105" s="71"/>
      <c r="M105" s="119" t="s">
        <v>394</v>
      </c>
      <c r="N105" s="71"/>
    </row>
    <row r="106" spans="1:14" s="48" customFormat="1" ht="45" customHeight="1">
      <c r="A106" s="42">
        <v>89</v>
      </c>
      <c r="B106" s="120"/>
      <c r="C106" s="43" t="s">
        <v>37</v>
      </c>
      <c r="D106" s="73" t="s">
        <v>121</v>
      </c>
      <c r="E106" s="71" t="s">
        <v>120</v>
      </c>
      <c r="F106" s="71">
        <v>118</v>
      </c>
      <c r="G106" s="72">
        <v>887233.3</v>
      </c>
      <c r="H106" s="72">
        <v>887233.3</v>
      </c>
      <c r="I106" s="71"/>
      <c r="J106" s="71">
        <v>1950</v>
      </c>
      <c r="K106" s="71"/>
      <c r="L106" s="71"/>
      <c r="M106" s="120"/>
      <c r="N106" s="71"/>
    </row>
    <row r="107" spans="1:14" s="48" customFormat="1" ht="45" customHeight="1">
      <c r="A107" s="42">
        <v>90</v>
      </c>
      <c r="B107" s="120"/>
      <c r="C107" s="43" t="s">
        <v>43</v>
      </c>
      <c r="D107" s="73" t="s">
        <v>122</v>
      </c>
      <c r="E107" s="71"/>
      <c r="F107" s="71"/>
      <c r="G107" s="72">
        <v>0</v>
      </c>
      <c r="H107" s="72">
        <v>0</v>
      </c>
      <c r="I107" s="71"/>
      <c r="J107" s="71">
        <v>1950</v>
      </c>
      <c r="K107" s="71"/>
      <c r="L107" s="71"/>
      <c r="M107" s="120"/>
      <c r="N107" s="71"/>
    </row>
    <row r="108" spans="1:14" s="48" customFormat="1" ht="45" customHeight="1">
      <c r="A108" s="42">
        <v>91</v>
      </c>
      <c r="B108" s="120"/>
      <c r="C108" s="43" t="s">
        <v>29</v>
      </c>
      <c r="D108" s="43" t="s">
        <v>123</v>
      </c>
      <c r="E108" s="71"/>
      <c r="F108" s="71"/>
      <c r="G108" s="72">
        <v>19949.150000000001</v>
      </c>
      <c r="H108" s="72">
        <v>19949.150000000001</v>
      </c>
      <c r="I108" s="71"/>
      <c r="J108" s="71">
        <v>1982</v>
      </c>
      <c r="K108" s="71"/>
      <c r="L108" s="71"/>
      <c r="M108" s="120"/>
      <c r="N108" s="71"/>
    </row>
    <row r="109" spans="1:14" s="48" customFormat="1" ht="16.5" customHeight="1">
      <c r="A109" s="42">
        <v>92</v>
      </c>
      <c r="B109" s="121"/>
      <c r="C109" s="43" t="s">
        <v>124</v>
      </c>
      <c r="D109" s="43"/>
      <c r="E109" s="71"/>
      <c r="F109" s="71"/>
      <c r="G109" s="77">
        <v>9639</v>
      </c>
      <c r="H109" s="118">
        <v>9639</v>
      </c>
      <c r="I109" s="71"/>
      <c r="J109" s="71"/>
      <c r="K109" s="71"/>
      <c r="L109" s="71"/>
      <c r="M109" s="121"/>
      <c r="N109" s="71"/>
    </row>
    <row r="110" spans="1:14" ht="47.25" customHeight="1">
      <c r="A110" s="29"/>
      <c r="B110" s="14"/>
      <c r="C110" s="7" t="s">
        <v>0</v>
      </c>
      <c r="D110" s="10"/>
      <c r="E110" s="13"/>
      <c r="F110" s="14">
        <f>SUM(F105:F109)</f>
        <v>230</v>
      </c>
      <c r="G110" s="33">
        <f>G105+G106+G107+G108+G109</f>
        <v>1226684.47</v>
      </c>
      <c r="H110" s="33">
        <f>H105+H106+H107+H108+H109</f>
        <v>1226684.47</v>
      </c>
      <c r="I110" s="13"/>
      <c r="J110" s="13"/>
      <c r="K110" s="13"/>
      <c r="L110" s="13"/>
      <c r="M110" s="14"/>
      <c r="N110" s="13"/>
    </row>
    <row r="111" spans="1:14" s="48" customFormat="1" ht="45" customHeight="1">
      <c r="A111" s="42">
        <v>93</v>
      </c>
      <c r="B111" s="119" t="s">
        <v>395</v>
      </c>
      <c r="C111" s="73" t="s">
        <v>37</v>
      </c>
      <c r="D111" s="73" t="s">
        <v>125</v>
      </c>
      <c r="E111" s="71" t="s">
        <v>126</v>
      </c>
      <c r="F111" s="71">
        <v>220</v>
      </c>
      <c r="G111" s="72">
        <v>117621.45</v>
      </c>
      <c r="H111" s="72">
        <v>117621.45</v>
      </c>
      <c r="I111" s="71"/>
      <c r="J111" s="71">
        <v>1994</v>
      </c>
      <c r="K111" s="71"/>
      <c r="L111" s="71"/>
      <c r="M111" s="119" t="s">
        <v>395</v>
      </c>
      <c r="N111" s="71"/>
    </row>
    <row r="112" spans="1:14" s="48" customFormat="1" ht="45" customHeight="1">
      <c r="A112" s="42">
        <v>94</v>
      </c>
      <c r="B112" s="120"/>
      <c r="C112" s="73" t="s">
        <v>24</v>
      </c>
      <c r="D112" s="73" t="s">
        <v>127</v>
      </c>
      <c r="E112" s="71" t="s">
        <v>128</v>
      </c>
      <c r="F112" s="71">
        <v>90</v>
      </c>
      <c r="G112" s="72">
        <v>94803.839999999997</v>
      </c>
      <c r="H112" s="72">
        <v>94803.839999999997</v>
      </c>
      <c r="I112" s="71">
        <v>0</v>
      </c>
      <c r="J112" s="71">
        <v>1989</v>
      </c>
      <c r="K112" s="71"/>
      <c r="L112" s="71"/>
      <c r="M112" s="120"/>
      <c r="N112" s="71"/>
    </row>
    <row r="113" spans="1:14" s="48" customFormat="1" ht="45" customHeight="1">
      <c r="A113" s="42">
        <v>95</v>
      </c>
      <c r="B113" s="120"/>
      <c r="C113" s="73" t="s">
        <v>37</v>
      </c>
      <c r="D113" s="73" t="s">
        <v>129</v>
      </c>
      <c r="E113" s="71" t="s">
        <v>128</v>
      </c>
      <c r="F113" s="71">
        <v>90</v>
      </c>
      <c r="G113" s="72">
        <v>80064.73</v>
      </c>
      <c r="H113" s="72">
        <v>80064.73</v>
      </c>
      <c r="I113" s="71"/>
      <c r="J113" s="71">
        <v>1989</v>
      </c>
      <c r="K113" s="71"/>
      <c r="L113" s="71"/>
      <c r="M113" s="120"/>
      <c r="N113" s="71"/>
    </row>
    <row r="114" spans="1:14" s="48" customFormat="1" ht="45" customHeight="1">
      <c r="A114" s="42">
        <v>96</v>
      </c>
      <c r="B114" s="120"/>
      <c r="C114" s="73" t="s">
        <v>24</v>
      </c>
      <c r="D114" s="73" t="s">
        <v>130</v>
      </c>
      <c r="E114" s="71" t="s">
        <v>131</v>
      </c>
      <c r="F114" s="71"/>
      <c r="G114" s="78" t="s">
        <v>438</v>
      </c>
      <c r="H114" s="72">
        <v>24218.89</v>
      </c>
      <c r="I114" s="71">
        <v>0</v>
      </c>
      <c r="J114" s="71">
        <v>1972</v>
      </c>
      <c r="K114" s="71"/>
      <c r="L114" s="71"/>
      <c r="M114" s="120"/>
      <c r="N114" s="71"/>
    </row>
    <row r="115" spans="1:14" s="48" customFormat="1" ht="45" customHeight="1">
      <c r="A115" s="42">
        <v>97</v>
      </c>
      <c r="B115" s="120"/>
      <c r="C115" s="73" t="s">
        <v>132</v>
      </c>
      <c r="D115" s="73" t="s">
        <v>133</v>
      </c>
      <c r="E115" s="71" t="s">
        <v>134</v>
      </c>
      <c r="F115" s="79">
        <v>0.31</v>
      </c>
      <c r="G115" s="72">
        <v>392555</v>
      </c>
      <c r="H115" s="72">
        <v>392555</v>
      </c>
      <c r="I115" s="71">
        <v>0</v>
      </c>
      <c r="J115" s="71">
        <v>1950</v>
      </c>
      <c r="K115" s="71"/>
      <c r="L115" s="71"/>
      <c r="M115" s="120"/>
      <c r="N115" s="71"/>
    </row>
    <row r="116" spans="1:14" s="48" customFormat="1" ht="45" customHeight="1">
      <c r="A116" s="42">
        <v>98</v>
      </c>
      <c r="B116" s="120"/>
      <c r="C116" s="43" t="s">
        <v>39</v>
      </c>
      <c r="D116" s="73" t="s">
        <v>135</v>
      </c>
      <c r="E116" s="71" t="s">
        <v>136</v>
      </c>
      <c r="F116" s="71">
        <v>160</v>
      </c>
      <c r="G116" s="72">
        <v>68600.81</v>
      </c>
      <c r="H116" s="72">
        <v>68600.81</v>
      </c>
      <c r="I116" s="71">
        <v>0</v>
      </c>
      <c r="J116" s="71">
        <v>1975</v>
      </c>
      <c r="K116" s="71"/>
      <c r="L116" s="71"/>
      <c r="M116" s="120"/>
      <c r="N116" s="71"/>
    </row>
    <row r="117" spans="1:14" s="48" customFormat="1" ht="45" customHeight="1">
      <c r="A117" s="42">
        <v>99</v>
      </c>
      <c r="B117" s="120"/>
      <c r="C117" s="43" t="s">
        <v>24</v>
      </c>
      <c r="D117" s="73" t="s">
        <v>137</v>
      </c>
      <c r="E117" s="71" t="s">
        <v>138</v>
      </c>
      <c r="F117" s="71">
        <v>35</v>
      </c>
      <c r="G117" s="72">
        <v>12545.08</v>
      </c>
      <c r="H117" s="72">
        <v>12545.08</v>
      </c>
      <c r="I117" s="71">
        <v>0</v>
      </c>
      <c r="J117" s="71">
        <v>1975</v>
      </c>
      <c r="K117" s="71"/>
      <c r="L117" s="71"/>
      <c r="M117" s="120"/>
      <c r="N117" s="71"/>
    </row>
    <row r="118" spans="1:14" s="48" customFormat="1" ht="45" customHeight="1">
      <c r="A118" s="42">
        <v>100</v>
      </c>
      <c r="B118" s="120"/>
      <c r="C118" s="73" t="s">
        <v>139</v>
      </c>
      <c r="D118" s="73" t="s">
        <v>140</v>
      </c>
      <c r="E118" s="71" t="s">
        <v>138</v>
      </c>
      <c r="F118" s="71"/>
      <c r="G118" s="72">
        <v>44721.2</v>
      </c>
      <c r="H118" s="72">
        <v>25043.759999999998</v>
      </c>
      <c r="I118" s="71"/>
      <c r="J118" s="80">
        <v>38687</v>
      </c>
      <c r="K118" s="71"/>
      <c r="L118" s="71"/>
      <c r="M118" s="120"/>
      <c r="N118" s="71"/>
    </row>
    <row r="119" spans="1:14" s="48" customFormat="1" ht="32.25" customHeight="1">
      <c r="A119" s="42">
        <v>101</v>
      </c>
      <c r="B119" s="120"/>
      <c r="C119" s="73" t="s">
        <v>37</v>
      </c>
      <c r="D119" s="73" t="s">
        <v>141</v>
      </c>
      <c r="E119" s="71"/>
      <c r="F119" s="71"/>
      <c r="G119" s="72">
        <v>15000</v>
      </c>
      <c r="H119" s="72">
        <v>15000</v>
      </c>
      <c r="I119" s="71">
        <v>0</v>
      </c>
      <c r="J119" s="74">
        <v>40026</v>
      </c>
      <c r="K119" s="71"/>
      <c r="L119" s="71"/>
      <c r="M119" s="120"/>
      <c r="N119" s="71"/>
    </row>
    <row r="120" spans="1:14" s="48" customFormat="1" ht="20.25" customHeight="1">
      <c r="A120" s="42">
        <v>102</v>
      </c>
      <c r="B120" s="120"/>
      <c r="C120" s="73" t="s">
        <v>142</v>
      </c>
      <c r="D120" s="73" t="s">
        <v>143</v>
      </c>
      <c r="E120" s="71" t="s">
        <v>136</v>
      </c>
      <c r="F120" s="71">
        <v>30</v>
      </c>
      <c r="G120" s="72">
        <v>4315.58</v>
      </c>
      <c r="H120" s="72">
        <v>4315.58</v>
      </c>
      <c r="I120" s="71">
        <v>0</v>
      </c>
      <c r="J120" s="71">
        <v>1989</v>
      </c>
      <c r="K120" s="71"/>
      <c r="L120" s="71"/>
      <c r="M120" s="120"/>
      <c r="N120" s="71"/>
    </row>
    <row r="121" spans="1:14" s="48" customFormat="1" ht="30.75" customHeight="1">
      <c r="A121" s="42">
        <v>103</v>
      </c>
      <c r="B121" s="120"/>
      <c r="C121" s="73" t="s">
        <v>144</v>
      </c>
      <c r="D121" s="43"/>
      <c r="E121" s="71"/>
      <c r="F121" s="71"/>
      <c r="G121" s="72">
        <v>76609.81</v>
      </c>
      <c r="H121" s="72">
        <v>76609.81</v>
      </c>
      <c r="I121" s="71">
        <v>0</v>
      </c>
      <c r="J121" s="71"/>
      <c r="K121" s="71"/>
      <c r="L121" s="71"/>
      <c r="M121" s="120"/>
      <c r="N121" s="71"/>
    </row>
    <row r="122" spans="1:14" s="48" customFormat="1" ht="30.75" customHeight="1">
      <c r="A122" s="42">
        <v>104</v>
      </c>
      <c r="B122" s="120"/>
      <c r="C122" s="81" t="s">
        <v>331</v>
      </c>
      <c r="D122" s="81" t="s">
        <v>30</v>
      </c>
      <c r="E122" s="82" t="s">
        <v>31</v>
      </c>
      <c r="F122" s="71">
        <v>116</v>
      </c>
      <c r="G122" s="72">
        <v>1144385</v>
      </c>
      <c r="H122" s="72">
        <v>1037909.48</v>
      </c>
      <c r="I122" s="71"/>
      <c r="J122" s="71">
        <v>1993</v>
      </c>
      <c r="K122" s="71"/>
      <c r="L122" s="71"/>
      <c r="M122" s="120"/>
      <c r="N122" s="71"/>
    </row>
    <row r="123" spans="1:14" s="48" customFormat="1" ht="30.75" customHeight="1">
      <c r="A123" s="42">
        <v>105</v>
      </c>
      <c r="B123" s="120"/>
      <c r="C123" s="83" t="s">
        <v>139</v>
      </c>
      <c r="D123" s="83" t="s">
        <v>30</v>
      </c>
      <c r="E123" s="82"/>
      <c r="F123" s="71"/>
      <c r="G123" s="72">
        <v>32000</v>
      </c>
      <c r="H123" s="72">
        <v>32000</v>
      </c>
      <c r="I123" s="71"/>
      <c r="J123" s="71">
        <v>1985</v>
      </c>
      <c r="K123" s="71"/>
      <c r="L123" s="71"/>
      <c r="M123" s="120"/>
      <c r="N123" s="71"/>
    </row>
    <row r="124" spans="1:14" s="48" customFormat="1" ht="28.5" customHeight="1">
      <c r="A124" s="42">
        <v>106</v>
      </c>
      <c r="B124" s="121"/>
      <c r="C124" s="81" t="s">
        <v>332</v>
      </c>
      <c r="D124" s="83" t="s">
        <v>376</v>
      </c>
      <c r="E124" s="84">
        <v>3.1340277777777779</v>
      </c>
      <c r="F124" s="71"/>
      <c r="G124" s="72">
        <v>4266</v>
      </c>
      <c r="H124" s="72">
        <v>4266</v>
      </c>
      <c r="I124" s="71">
        <v>0</v>
      </c>
      <c r="J124" s="71">
        <v>1972</v>
      </c>
      <c r="K124" s="71"/>
      <c r="L124" s="71"/>
      <c r="M124" s="121"/>
      <c r="N124" s="71"/>
    </row>
    <row r="125" spans="1:14" ht="54.75" customHeight="1">
      <c r="A125" s="29"/>
      <c r="B125" s="14"/>
      <c r="C125" s="7" t="s">
        <v>0</v>
      </c>
      <c r="D125" s="10"/>
      <c r="E125" s="13"/>
      <c r="F125" s="14">
        <f>SUM(F111:F124)</f>
        <v>741.31</v>
      </c>
      <c r="G125" s="33">
        <f>SUM(G111:G124)</f>
        <v>2087488.5</v>
      </c>
      <c r="H125" s="33">
        <f>SUM(H111:H124)</f>
        <v>1985554.43</v>
      </c>
      <c r="I125" s="13"/>
      <c r="J125" s="13"/>
      <c r="K125" s="13"/>
      <c r="L125" s="13"/>
      <c r="M125" s="14"/>
      <c r="N125" s="13"/>
    </row>
    <row r="126" spans="1:14" s="48" customFormat="1" ht="54.75" customHeight="1">
      <c r="A126" s="42"/>
      <c r="B126" s="85" t="s">
        <v>430</v>
      </c>
      <c r="C126" s="86" t="s">
        <v>431</v>
      </c>
      <c r="D126" s="86" t="s">
        <v>432</v>
      </c>
      <c r="E126" s="71"/>
      <c r="F126" s="85"/>
      <c r="G126" s="87">
        <v>27346.65</v>
      </c>
      <c r="H126" s="87">
        <v>27346.65</v>
      </c>
      <c r="I126" s="71"/>
      <c r="J126" s="71"/>
      <c r="K126" s="71"/>
      <c r="L126" s="71"/>
      <c r="M126" s="85"/>
      <c r="N126" s="71"/>
    </row>
    <row r="127" spans="1:14" ht="21" customHeight="1">
      <c r="A127" s="29"/>
      <c r="B127" s="14"/>
      <c r="C127" s="7" t="s">
        <v>0</v>
      </c>
      <c r="D127" s="10"/>
      <c r="E127" s="13"/>
      <c r="F127" s="14"/>
      <c r="G127" s="33">
        <f>G126</f>
        <v>27346.65</v>
      </c>
      <c r="H127" s="33">
        <f>H126</f>
        <v>27346.65</v>
      </c>
      <c r="I127" s="13"/>
      <c r="J127" s="13"/>
      <c r="K127" s="13"/>
      <c r="L127" s="13"/>
      <c r="M127" s="14"/>
      <c r="N127" s="13"/>
    </row>
    <row r="128" spans="1:14" s="48" customFormat="1" ht="42.75" customHeight="1">
      <c r="A128" s="42">
        <v>107</v>
      </c>
      <c r="B128" s="85" t="s">
        <v>372</v>
      </c>
      <c r="C128" s="73" t="s">
        <v>145</v>
      </c>
      <c r="D128" s="73" t="s">
        <v>146</v>
      </c>
      <c r="E128" s="71" t="s">
        <v>147</v>
      </c>
      <c r="F128" s="71">
        <v>204</v>
      </c>
      <c r="G128" s="72">
        <v>10</v>
      </c>
      <c r="H128" s="72">
        <v>10</v>
      </c>
      <c r="I128" s="74"/>
      <c r="J128" s="74">
        <v>35082</v>
      </c>
      <c r="K128" s="71"/>
      <c r="L128" s="71"/>
      <c r="M128" s="85" t="s">
        <v>372</v>
      </c>
      <c r="N128" s="71"/>
    </row>
    <row r="129" spans="1:14" ht="84" customHeight="1">
      <c r="A129" s="29"/>
      <c r="B129" s="14"/>
      <c r="C129" s="7" t="s">
        <v>0</v>
      </c>
      <c r="D129" s="10"/>
      <c r="E129" s="13"/>
      <c r="F129" s="14">
        <f>SUM(F128)</f>
        <v>204</v>
      </c>
      <c r="G129" s="33">
        <f>SUM(G128)</f>
        <v>10</v>
      </c>
      <c r="H129" s="33">
        <f>SUM(H128)</f>
        <v>10</v>
      </c>
      <c r="I129" s="13"/>
      <c r="J129" s="13"/>
      <c r="K129" s="13"/>
      <c r="L129" s="13"/>
      <c r="M129" s="14"/>
      <c r="N129" s="13"/>
    </row>
    <row r="130" spans="1:14" s="48" customFormat="1" ht="15.75" customHeight="1">
      <c r="A130" s="42">
        <v>108</v>
      </c>
      <c r="B130" s="85" t="s">
        <v>371</v>
      </c>
      <c r="C130" s="43" t="s">
        <v>46</v>
      </c>
      <c r="D130" s="88" t="s">
        <v>148</v>
      </c>
      <c r="E130" s="71" t="s">
        <v>149</v>
      </c>
      <c r="F130" s="71">
        <v>600</v>
      </c>
      <c r="G130" s="72">
        <v>1732556.09</v>
      </c>
      <c r="H130" s="89">
        <v>1732556.09</v>
      </c>
      <c r="I130" s="71"/>
      <c r="J130" s="74">
        <v>29201</v>
      </c>
      <c r="K130" s="71"/>
      <c r="L130" s="71"/>
      <c r="M130" s="85" t="s">
        <v>371</v>
      </c>
      <c r="N130" s="71"/>
    </row>
    <row r="131" spans="1:14" ht="48.75" customHeight="1">
      <c r="A131" s="29"/>
      <c r="B131" s="14"/>
      <c r="C131" s="7" t="s">
        <v>0</v>
      </c>
      <c r="D131" s="10"/>
      <c r="E131" s="13"/>
      <c r="F131" s="14">
        <f>SUM(F130)</f>
        <v>600</v>
      </c>
      <c r="G131" s="33">
        <f>SUM(G130)</f>
        <v>1732556.09</v>
      </c>
      <c r="H131" s="33">
        <f>SUM(H130)</f>
        <v>1732556.09</v>
      </c>
      <c r="I131" s="13"/>
      <c r="J131" s="13"/>
      <c r="K131" s="13"/>
      <c r="L131" s="13"/>
      <c r="M131" s="14"/>
      <c r="N131" s="13"/>
    </row>
    <row r="132" spans="1:14" ht="43.5" customHeight="1">
      <c r="A132" s="28">
        <v>109</v>
      </c>
      <c r="B132" s="41" t="s">
        <v>370</v>
      </c>
      <c r="C132" s="5" t="s">
        <v>150</v>
      </c>
      <c r="D132" s="24" t="s">
        <v>151</v>
      </c>
      <c r="E132" s="6" t="s">
        <v>152</v>
      </c>
      <c r="F132" s="6">
        <v>600</v>
      </c>
      <c r="G132" s="34">
        <v>1556.481</v>
      </c>
      <c r="H132" s="34">
        <v>1556.481</v>
      </c>
      <c r="I132" s="6"/>
      <c r="J132" s="16">
        <v>36799</v>
      </c>
      <c r="K132" s="6"/>
      <c r="L132" s="6"/>
      <c r="M132" s="41" t="s">
        <v>370</v>
      </c>
      <c r="N132" s="6"/>
    </row>
    <row r="133" spans="1:14" ht="65.25" customHeight="1">
      <c r="A133" s="29"/>
      <c r="B133" s="14"/>
      <c r="C133" s="7" t="s">
        <v>0</v>
      </c>
      <c r="D133" s="10"/>
      <c r="E133" s="13"/>
      <c r="F133" s="14">
        <f>SUM(F132)</f>
        <v>600</v>
      </c>
      <c r="G133" s="33">
        <f>SUM(G132)</f>
        <v>1556.481</v>
      </c>
      <c r="H133" s="33">
        <f>SUM(H132)</f>
        <v>1556.481</v>
      </c>
      <c r="I133" s="13"/>
      <c r="J133" s="13"/>
      <c r="K133" s="13"/>
      <c r="L133" s="13"/>
      <c r="M133" s="14"/>
      <c r="N133" s="13"/>
    </row>
    <row r="134" spans="1:14" s="48" customFormat="1" ht="60" customHeight="1">
      <c r="A134" s="42">
        <v>110</v>
      </c>
      <c r="B134" s="90" t="s">
        <v>369</v>
      </c>
      <c r="C134" s="91" t="s">
        <v>39</v>
      </c>
      <c r="D134" s="91" t="s">
        <v>153</v>
      </c>
      <c r="E134" s="92" t="s">
        <v>154</v>
      </c>
      <c r="F134" s="93">
        <v>1891</v>
      </c>
      <c r="G134" s="94">
        <v>16283125</v>
      </c>
      <c r="H134" s="94">
        <v>16283125</v>
      </c>
      <c r="I134" s="93"/>
      <c r="J134" s="93">
        <v>1978</v>
      </c>
      <c r="K134" s="93"/>
      <c r="L134" s="71"/>
      <c r="M134" s="90" t="s">
        <v>369</v>
      </c>
      <c r="N134" s="71"/>
    </row>
    <row r="135" spans="1:14" s="48" customFormat="1" ht="60" customHeight="1">
      <c r="A135" s="42"/>
      <c r="B135" s="95"/>
      <c r="C135" s="91" t="s">
        <v>311</v>
      </c>
      <c r="D135" s="91" t="s">
        <v>79</v>
      </c>
      <c r="E135" s="96"/>
      <c r="F135" s="74"/>
      <c r="G135" s="72">
        <v>501016.71</v>
      </c>
      <c r="H135" s="72">
        <v>435445.25</v>
      </c>
      <c r="I135" s="93"/>
      <c r="J135" s="97">
        <v>37162</v>
      </c>
      <c r="K135" s="93"/>
      <c r="L135" s="71"/>
      <c r="M135" s="95"/>
      <c r="N135" s="71"/>
    </row>
    <row r="136" spans="1:14" s="48" customFormat="1" ht="60" customHeight="1">
      <c r="A136" s="42"/>
      <c r="B136" s="95"/>
      <c r="C136" s="91" t="s">
        <v>27</v>
      </c>
      <c r="D136" s="91" t="s">
        <v>155</v>
      </c>
      <c r="E136" s="92"/>
      <c r="F136" s="93"/>
      <c r="G136" s="94">
        <v>121000</v>
      </c>
      <c r="H136" s="94">
        <v>121000</v>
      </c>
      <c r="I136" s="93"/>
      <c r="J136" s="97">
        <v>43556</v>
      </c>
      <c r="K136" s="93"/>
      <c r="L136" s="71"/>
      <c r="M136" s="95"/>
      <c r="N136" s="71"/>
    </row>
    <row r="137" spans="1:14" s="48" customFormat="1" ht="60" customHeight="1">
      <c r="A137" s="42">
        <v>111</v>
      </c>
      <c r="B137" s="95"/>
      <c r="C137" s="91" t="s">
        <v>27</v>
      </c>
      <c r="D137" s="91" t="s">
        <v>155</v>
      </c>
      <c r="E137" s="92">
        <v>756</v>
      </c>
      <c r="F137" s="93"/>
      <c r="G137" s="94">
        <v>98442</v>
      </c>
      <c r="H137" s="94">
        <v>98442</v>
      </c>
      <c r="I137" s="93"/>
      <c r="J137" s="97">
        <v>33646</v>
      </c>
      <c r="K137" s="93"/>
      <c r="L137" s="71"/>
      <c r="M137" s="95"/>
      <c r="N137" s="71"/>
    </row>
    <row r="138" spans="1:14" s="48" customFormat="1" ht="60" customHeight="1">
      <c r="A138" s="42"/>
      <c r="B138" s="95"/>
      <c r="C138" s="91" t="s">
        <v>433</v>
      </c>
      <c r="D138" s="91" t="s">
        <v>434</v>
      </c>
      <c r="E138" s="92"/>
      <c r="F138" s="93"/>
      <c r="G138" s="94">
        <v>3403884</v>
      </c>
      <c r="H138" s="94">
        <v>3403884</v>
      </c>
      <c r="I138" s="93"/>
      <c r="J138" s="97">
        <v>43830</v>
      </c>
      <c r="K138" s="93"/>
      <c r="L138" s="71"/>
      <c r="M138" s="95"/>
      <c r="N138" s="71"/>
    </row>
    <row r="139" spans="1:14" s="48" customFormat="1" ht="60" customHeight="1">
      <c r="A139" s="42">
        <v>112</v>
      </c>
      <c r="B139" s="95"/>
      <c r="C139" s="91" t="s">
        <v>156</v>
      </c>
      <c r="D139" s="91" t="s">
        <v>155</v>
      </c>
      <c r="E139" s="92"/>
      <c r="F139" s="93"/>
      <c r="G139" s="94" t="s">
        <v>400</v>
      </c>
      <c r="H139" s="94">
        <v>649271</v>
      </c>
      <c r="I139" s="93"/>
      <c r="J139" s="97">
        <v>36172</v>
      </c>
      <c r="K139" s="93"/>
      <c r="L139" s="71"/>
      <c r="M139" s="95"/>
      <c r="N139" s="71"/>
    </row>
    <row r="140" spans="1:14" s="48" customFormat="1" ht="60" customHeight="1">
      <c r="A140" s="42">
        <v>113</v>
      </c>
      <c r="B140" s="95"/>
      <c r="C140" s="91" t="s">
        <v>49</v>
      </c>
      <c r="D140" s="91" t="s">
        <v>157</v>
      </c>
      <c r="E140" s="92"/>
      <c r="F140" s="93"/>
      <c r="G140" s="94" t="s">
        <v>401</v>
      </c>
      <c r="H140" s="94" t="s">
        <v>401</v>
      </c>
      <c r="I140" s="93"/>
      <c r="J140" s="93"/>
      <c r="K140" s="93"/>
      <c r="L140" s="71"/>
      <c r="M140" s="95"/>
      <c r="N140" s="71"/>
    </row>
    <row r="141" spans="1:14" s="48" customFormat="1" ht="60" customHeight="1">
      <c r="A141" s="42">
        <v>114</v>
      </c>
      <c r="B141" s="95"/>
      <c r="C141" s="91" t="s">
        <v>49</v>
      </c>
      <c r="D141" s="91" t="s">
        <v>158</v>
      </c>
      <c r="E141" s="92"/>
      <c r="F141" s="93"/>
      <c r="G141" s="94" t="s">
        <v>402</v>
      </c>
      <c r="H141" s="94" t="s">
        <v>403</v>
      </c>
      <c r="I141" s="93"/>
      <c r="J141" s="93"/>
      <c r="K141" s="93"/>
      <c r="L141" s="71"/>
      <c r="M141" s="95"/>
      <c r="N141" s="71"/>
    </row>
    <row r="142" spans="1:14" s="48" customFormat="1" ht="48.75" customHeight="1">
      <c r="A142" s="42">
        <v>115</v>
      </c>
      <c r="B142" s="95"/>
      <c r="C142" s="91" t="s">
        <v>49</v>
      </c>
      <c r="D142" s="91" t="s">
        <v>159</v>
      </c>
      <c r="E142" s="92"/>
      <c r="F142" s="93"/>
      <c r="G142" s="94" t="s">
        <v>404</v>
      </c>
      <c r="H142" s="94" t="s">
        <v>405</v>
      </c>
      <c r="I142" s="93"/>
      <c r="J142" s="93"/>
      <c r="K142" s="93"/>
      <c r="L142" s="71"/>
      <c r="M142" s="95"/>
      <c r="N142" s="71"/>
    </row>
    <row r="143" spans="1:14" s="48" customFormat="1" ht="45.75" customHeight="1">
      <c r="A143" s="42">
        <v>116</v>
      </c>
      <c r="B143" s="95"/>
      <c r="C143" s="91" t="s">
        <v>49</v>
      </c>
      <c r="D143" s="91" t="s">
        <v>160</v>
      </c>
      <c r="E143" s="92"/>
      <c r="F143" s="93"/>
      <c r="G143" s="94" t="s">
        <v>406</v>
      </c>
      <c r="H143" s="94" t="s">
        <v>407</v>
      </c>
      <c r="I143" s="93"/>
      <c r="J143" s="93"/>
      <c r="K143" s="93"/>
      <c r="L143" s="71"/>
      <c r="M143" s="95"/>
      <c r="N143" s="71"/>
    </row>
    <row r="144" spans="1:14" s="48" customFormat="1" ht="34.5" customHeight="1">
      <c r="A144" s="42">
        <v>117</v>
      </c>
      <c r="B144" s="95"/>
      <c r="C144" s="91" t="s">
        <v>161</v>
      </c>
      <c r="D144" s="91" t="s">
        <v>162</v>
      </c>
      <c r="E144" s="92"/>
      <c r="F144" s="93"/>
      <c r="G144" s="94" t="s">
        <v>408</v>
      </c>
      <c r="H144" s="94" t="s">
        <v>409</v>
      </c>
      <c r="I144" s="93"/>
      <c r="J144" s="93">
        <v>1974</v>
      </c>
      <c r="K144" s="93"/>
      <c r="L144" s="71"/>
      <c r="M144" s="95"/>
      <c r="N144" s="71"/>
    </row>
    <row r="145" spans="1:14" s="48" customFormat="1" ht="54" customHeight="1">
      <c r="A145" s="42">
        <v>118</v>
      </c>
      <c r="B145" s="95"/>
      <c r="C145" s="91" t="s">
        <v>437</v>
      </c>
      <c r="D145" s="91" t="s">
        <v>308</v>
      </c>
      <c r="E145" s="96" t="s">
        <v>309</v>
      </c>
      <c r="F145" s="71">
        <v>6.91</v>
      </c>
      <c r="G145" s="72">
        <v>355400</v>
      </c>
      <c r="H145" s="72">
        <v>355400</v>
      </c>
      <c r="I145" s="93"/>
      <c r="J145" s="93"/>
      <c r="K145" s="93"/>
      <c r="L145" s="71"/>
      <c r="M145" s="95"/>
      <c r="N145" s="71"/>
    </row>
    <row r="146" spans="1:14" s="48" customFormat="1" ht="33" customHeight="1">
      <c r="A146" s="42">
        <v>119</v>
      </c>
      <c r="B146" s="95"/>
      <c r="C146" s="91" t="s">
        <v>164</v>
      </c>
      <c r="D146" s="91" t="s">
        <v>163</v>
      </c>
      <c r="E146" s="92"/>
      <c r="F146" s="93"/>
      <c r="G146" s="94">
        <v>191000</v>
      </c>
      <c r="H146" s="94">
        <v>14311.04</v>
      </c>
      <c r="I146" s="93"/>
      <c r="J146" s="93"/>
      <c r="K146" s="93"/>
      <c r="L146" s="71"/>
      <c r="M146" s="95"/>
      <c r="N146" s="71"/>
    </row>
    <row r="147" spans="1:14" s="48" customFormat="1" ht="31.5" customHeight="1">
      <c r="A147" s="42">
        <v>120</v>
      </c>
      <c r="B147" s="95"/>
      <c r="C147" s="91" t="s">
        <v>165</v>
      </c>
      <c r="D147" s="91" t="s">
        <v>163</v>
      </c>
      <c r="E147" s="92"/>
      <c r="F147" s="93"/>
      <c r="G147" s="94">
        <v>161000</v>
      </c>
      <c r="H147" s="94">
        <v>16977.919999999998</v>
      </c>
      <c r="I147" s="93"/>
      <c r="J147" s="93"/>
      <c r="K147" s="93"/>
      <c r="L147" s="71"/>
      <c r="M147" s="95"/>
      <c r="N147" s="71"/>
    </row>
    <row r="148" spans="1:14" s="48" customFormat="1" ht="45.75" customHeight="1">
      <c r="A148" s="42">
        <v>121</v>
      </c>
      <c r="B148" s="95"/>
      <c r="C148" s="91" t="s">
        <v>24</v>
      </c>
      <c r="D148" s="91" t="s">
        <v>410</v>
      </c>
      <c r="E148" s="92"/>
      <c r="F148" s="93"/>
      <c r="G148" s="94">
        <v>300000</v>
      </c>
      <c r="H148" s="94">
        <v>0</v>
      </c>
      <c r="I148" s="93"/>
      <c r="J148" s="93"/>
      <c r="K148" s="93"/>
      <c r="L148" s="71"/>
      <c r="M148" s="95"/>
      <c r="N148" s="71"/>
    </row>
    <row r="149" spans="1:14" s="48" customFormat="1" ht="32.25" customHeight="1">
      <c r="A149" s="42">
        <v>122</v>
      </c>
      <c r="B149" s="95"/>
      <c r="C149" s="91" t="s">
        <v>24</v>
      </c>
      <c r="D149" s="91" t="s">
        <v>166</v>
      </c>
      <c r="E149" s="92"/>
      <c r="F149" s="93"/>
      <c r="G149" s="94">
        <v>550000</v>
      </c>
      <c r="H149" s="94">
        <v>0</v>
      </c>
      <c r="I149" s="93"/>
      <c r="J149" s="93"/>
      <c r="K149" s="93"/>
      <c r="L149" s="71"/>
      <c r="M149" s="95"/>
      <c r="N149" s="71"/>
    </row>
    <row r="150" spans="1:14" s="48" customFormat="1" ht="42" customHeight="1">
      <c r="A150" s="42">
        <v>123</v>
      </c>
      <c r="B150" s="95"/>
      <c r="C150" s="91" t="s">
        <v>167</v>
      </c>
      <c r="D150" s="91" t="s">
        <v>440</v>
      </c>
      <c r="E150" s="92"/>
      <c r="F150" s="93"/>
      <c r="G150" s="94">
        <v>67584</v>
      </c>
      <c r="H150" s="94">
        <v>0</v>
      </c>
      <c r="I150" s="93"/>
      <c r="J150" s="93"/>
      <c r="K150" s="93"/>
      <c r="L150" s="71"/>
      <c r="M150" s="95"/>
      <c r="N150" s="71"/>
    </row>
    <row r="151" spans="1:14" s="48" customFormat="1" ht="60" customHeight="1">
      <c r="A151" s="42">
        <v>124</v>
      </c>
      <c r="B151" s="95"/>
      <c r="C151" s="91" t="s">
        <v>49</v>
      </c>
      <c r="D151" s="91" t="s">
        <v>411</v>
      </c>
      <c r="E151" s="92"/>
      <c r="F151" s="93"/>
      <c r="G151" s="94">
        <v>300000</v>
      </c>
      <c r="H151" s="94">
        <v>25833.83</v>
      </c>
      <c r="I151" s="93"/>
      <c r="J151" s="93"/>
      <c r="K151" s="93"/>
      <c r="L151" s="71"/>
      <c r="M151" s="95"/>
      <c r="N151" s="71"/>
    </row>
    <row r="152" spans="1:14" s="48" customFormat="1" ht="60" customHeight="1">
      <c r="A152" s="42">
        <v>125</v>
      </c>
      <c r="B152" s="95"/>
      <c r="C152" s="91" t="s">
        <v>49</v>
      </c>
      <c r="D152" s="91" t="s">
        <v>114</v>
      </c>
      <c r="E152" s="92"/>
      <c r="F152" s="93"/>
      <c r="G152" s="94">
        <v>90000</v>
      </c>
      <c r="H152" s="94">
        <v>0</v>
      </c>
      <c r="I152" s="93"/>
      <c r="J152" s="93"/>
      <c r="K152" s="93"/>
      <c r="L152" s="71"/>
      <c r="M152" s="95"/>
      <c r="N152" s="71"/>
    </row>
    <row r="153" spans="1:14" s="48" customFormat="1" ht="60" customHeight="1">
      <c r="A153" s="42">
        <v>126</v>
      </c>
      <c r="B153" s="95"/>
      <c r="C153" s="91" t="s">
        <v>49</v>
      </c>
      <c r="D153" s="91" t="s">
        <v>115</v>
      </c>
      <c r="E153" s="92"/>
      <c r="F153" s="93"/>
      <c r="G153" s="94">
        <v>90000</v>
      </c>
      <c r="H153" s="94">
        <v>0</v>
      </c>
      <c r="I153" s="93"/>
      <c r="J153" s="93"/>
      <c r="K153" s="93"/>
      <c r="L153" s="71"/>
      <c r="M153" s="95"/>
      <c r="N153" s="71"/>
    </row>
    <row r="154" spans="1:14" s="48" customFormat="1" ht="60" customHeight="1">
      <c r="A154" s="42">
        <v>127</v>
      </c>
      <c r="B154" s="95"/>
      <c r="C154" s="91" t="s">
        <v>49</v>
      </c>
      <c r="D154" s="91" t="s">
        <v>168</v>
      </c>
      <c r="E154" s="92"/>
      <c r="F154" s="93"/>
      <c r="G154" s="94">
        <v>90000</v>
      </c>
      <c r="H154" s="94">
        <v>0</v>
      </c>
      <c r="I154" s="93"/>
      <c r="J154" s="93"/>
      <c r="K154" s="93"/>
      <c r="L154" s="71"/>
      <c r="M154" s="95"/>
      <c r="N154" s="71"/>
    </row>
    <row r="155" spans="1:14" s="48" customFormat="1" ht="60" customHeight="1">
      <c r="A155" s="42">
        <v>128</v>
      </c>
      <c r="B155" s="95"/>
      <c r="C155" s="91" t="s">
        <v>49</v>
      </c>
      <c r="D155" s="91" t="s">
        <v>169</v>
      </c>
      <c r="E155" s="92"/>
      <c r="F155" s="93"/>
      <c r="G155" s="94">
        <v>300000</v>
      </c>
      <c r="H155" s="94">
        <v>0</v>
      </c>
      <c r="I155" s="93"/>
      <c r="J155" s="93"/>
      <c r="K155" s="93"/>
      <c r="L155" s="71"/>
      <c r="M155" s="95"/>
      <c r="N155" s="71"/>
    </row>
    <row r="156" spans="1:14" s="48" customFormat="1" ht="60" customHeight="1">
      <c r="A156" s="42">
        <v>129</v>
      </c>
      <c r="B156" s="95"/>
      <c r="C156" s="91" t="s">
        <v>49</v>
      </c>
      <c r="D156" s="91" t="s">
        <v>170</v>
      </c>
      <c r="E156" s="92"/>
      <c r="F156" s="93"/>
      <c r="G156" s="94">
        <v>200000</v>
      </c>
      <c r="H156" s="94">
        <v>0</v>
      </c>
      <c r="I156" s="93"/>
      <c r="J156" s="93"/>
      <c r="K156" s="93"/>
      <c r="L156" s="71"/>
      <c r="M156" s="95"/>
      <c r="N156" s="71"/>
    </row>
    <row r="157" spans="1:14" s="48" customFormat="1" ht="60" customHeight="1">
      <c r="A157" s="42">
        <v>130</v>
      </c>
      <c r="B157" s="95"/>
      <c r="C157" s="91" t="s">
        <v>49</v>
      </c>
      <c r="D157" s="91" t="s">
        <v>171</v>
      </c>
      <c r="E157" s="92"/>
      <c r="F157" s="93"/>
      <c r="G157" s="94">
        <v>150000</v>
      </c>
      <c r="H157" s="94">
        <v>0</v>
      </c>
      <c r="I157" s="93"/>
      <c r="J157" s="93"/>
      <c r="K157" s="93"/>
      <c r="L157" s="71"/>
      <c r="M157" s="95"/>
      <c r="N157" s="71"/>
    </row>
    <row r="158" spans="1:14" s="48" customFormat="1" ht="60" customHeight="1">
      <c r="A158" s="42">
        <v>131</v>
      </c>
      <c r="B158" s="95"/>
      <c r="C158" s="91" t="s">
        <v>49</v>
      </c>
      <c r="D158" s="91" t="s">
        <v>172</v>
      </c>
      <c r="E158" s="92"/>
      <c r="F158" s="93"/>
      <c r="G158" s="94">
        <v>650000</v>
      </c>
      <c r="H158" s="94">
        <v>0</v>
      </c>
      <c r="I158" s="93"/>
      <c r="J158" s="93"/>
      <c r="K158" s="93"/>
      <c r="L158" s="71"/>
      <c r="M158" s="95"/>
      <c r="N158" s="71"/>
    </row>
    <row r="159" spans="1:14" s="48" customFormat="1" ht="60" customHeight="1">
      <c r="A159" s="42">
        <v>132</v>
      </c>
      <c r="B159" s="95"/>
      <c r="C159" s="91" t="s">
        <v>49</v>
      </c>
      <c r="D159" s="91" t="s">
        <v>173</v>
      </c>
      <c r="E159" s="92"/>
      <c r="F159" s="93"/>
      <c r="G159" s="94">
        <v>750000</v>
      </c>
      <c r="H159" s="94">
        <v>0</v>
      </c>
      <c r="I159" s="93"/>
      <c r="J159" s="93"/>
      <c r="K159" s="93"/>
      <c r="L159" s="71"/>
      <c r="M159" s="95"/>
      <c r="N159" s="71"/>
    </row>
    <row r="160" spans="1:14" s="48" customFormat="1" ht="60" customHeight="1">
      <c r="A160" s="42">
        <v>133</v>
      </c>
      <c r="B160" s="95"/>
      <c r="C160" s="91" t="s">
        <v>49</v>
      </c>
      <c r="D160" s="91" t="s">
        <v>174</v>
      </c>
      <c r="E160" s="92"/>
      <c r="F160" s="93"/>
      <c r="G160" s="94">
        <v>19834</v>
      </c>
      <c r="H160" s="94">
        <v>0</v>
      </c>
      <c r="I160" s="93"/>
      <c r="J160" s="93"/>
      <c r="K160" s="93"/>
      <c r="L160" s="71"/>
      <c r="M160" s="95"/>
      <c r="N160" s="71"/>
    </row>
    <row r="161" spans="1:14" s="48" customFormat="1" ht="67.5" customHeight="1">
      <c r="A161" s="42">
        <v>134</v>
      </c>
      <c r="B161" s="95"/>
      <c r="C161" s="91" t="s">
        <v>49</v>
      </c>
      <c r="D161" s="91" t="s">
        <v>175</v>
      </c>
      <c r="E161" s="92"/>
      <c r="F161" s="93"/>
      <c r="G161" s="94">
        <v>200000</v>
      </c>
      <c r="H161" s="94">
        <v>0</v>
      </c>
      <c r="I161" s="93"/>
      <c r="J161" s="93"/>
      <c r="K161" s="93"/>
      <c r="L161" s="71"/>
      <c r="M161" s="95"/>
      <c r="N161" s="71"/>
    </row>
    <row r="162" spans="1:14" s="48" customFormat="1" ht="63.75" customHeight="1">
      <c r="A162" s="42">
        <v>135</v>
      </c>
      <c r="B162" s="95"/>
      <c r="C162" s="91" t="s">
        <v>49</v>
      </c>
      <c r="D162" s="91" t="s">
        <v>176</v>
      </c>
      <c r="E162" s="92"/>
      <c r="F162" s="93"/>
      <c r="G162" s="94">
        <v>10348</v>
      </c>
      <c r="H162" s="94">
        <v>0</v>
      </c>
      <c r="I162" s="93"/>
      <c r="J162" s="93"/>
      <c r="K162" s="93"/>
      <c r="L162" s="71"/>
      <c r="M162" s="95"/>
      <c r="N162" s="71"/>
    </row>
    <row r="163" spans="1:14" s="48" customFormat="1" ht="48" customHeight="1">
      <c r="A163" s="42">
        <v>136</v>
      </c>
      <c r="B163" s="95"/>
      <c r="C163" s="91" t="s">
        <v>49</v>
      </c>
      <c r="D163" s="91" t="s">
        <v>177</v>
      </c>
      <c r="E163" s="92"/>
      <c r="F163" s="93"/>
      <c r="G163" s="94">
        <v>169100</v>
      </c>
      <c r="H163" s="94">
        <v>0</v>
      </c>
      <c r="I163" s="93"/>
      <c r="J163" s="93"/>
      <c r="K163" s="93"/>
      <c r="L163" s="71"/>
      <c r="M163" s="95"/>
      <c r="N163" s="71"/>
    </row>
    <row r="164" spans="1:14" s="48" customFormat="1" ht="64.5" customHeight="1">
      <c r="A164" s="42">
        <v>137</v>
      </c>
      <c r="B164" s="95"/>
      <c r="C164" s="91" t="s">
        <v>49</v>
      </c>
      <c r="D164" s="91" t="s">
        <v>178</v>
      </c>
      <c r="E164" s="92"/>
      <c r="F164" s="93"/>
      <c r="G164" s="94">
        <v>30000</v>
      </c>
      <c r="H164" s="94">
        <v>0</v>
      </c>
      <c r="I164" s="93"/>
      <c r="J164" s="93"/>
      <c r="K164" s="93"/>
      <c r="L164" s="71"/>
      <c r="M164" s="95"/>
      <c r="N164" s="71"/>
    </row>
    <row r="165" spans="1:14" s="48" customFormat="1" ht="64.5" customHeight="1">
      <c r="A165" s="42">
        <v>138</v>
      </c>
      <c r="B165" s="95"/>
      <c r="C165" s="91" t="s">
        <v>49</v>
      </c>
      <c r="D165" s="91" t="s">
        <v>179</v>
      </c>
      <c r="E165" s="92"/>
      <c r="F165" s="93"/>
      <c r="G165" s="94">
        <v>650000</v>
      </c>
      <c r="H165" s="94">
        <v>0</v>
      </c>
      <c r="I165" s="93"/>
      <c r="J165" s="93"/>
      <c r="K165" s="93"/>
      <c r="L165" s="71"/>
      <c r="M165" s="95"/>
      <c r="N165" s="71"/>
    </row>
    <row r="166" spans="1:14" s="48" customFormat="1" ht="64.5" customHeight="1">
      <c r="A166" s="42"/>
      <c r="B166" s="95"/>
      <c r="C166" s="91" t="s">
        <v>412</v>
      </c>
      <c r="D166" s="91" t="s">
        <v>413</v>
      </c>
      <c r="E166" s="92"/>
      <c r="F166" s="93">
        <v>243</v>
      </c>
      <c r="G166" s="94">
        <v>768000</v>
      </c>
      <c r="H166" s="94">
        <v>768000</v>
      </c>
      <c r="I166" s="93"/>
      <c r="J166" s="93"/>
      <c r="K166" s="93"/>
      <c r="L166" s="71"/>
      <c r="M166" s="95"/>
      <c r="N166" s="71"/>
    </row>
    <row r="167" spans="1:14" s="48" customFormat="1" ht="64.5" customHeight="1">
      <c r="A167" s="42"/>
      <c r="B167" s="95"/>
      <c r="C167" s="91" t="s">
        <v>414</v>
      </c>
      <c r="D167" s="91" t="s">
        <v>415</v>
      </c>
      <c r="E167" s="92"/>
      <c r="F167" s="93">
        <v>112</v>
      </c>
      <c r="G167" s="94">
        <v>425200</v>
      </c>
      <c r="H167" s="94">
        <v>425200</v>
      </c>
      <c r="I167" s="93"/>
      <c r="J167" s="93"/>
      <c r="K167" s="93"/>
      <c r="L167" s="71"/>
      <c r="M167" s="95"/>
      <c r="N167" s="71"/>
    </row>
    <row r="168" spans="1:14" s="48" customFormat="1" ht="32.25" customHeight="1">
      <c r="A168" s="42"/>
      <c r="B168" s="95"/>
      <c r="C168" s="91" t="s">
        <v>416</v>
      </c>
      <c r="D168" s="91" t="s">
        <v>415</v>
      </c>
      <c r="E168" s="92"/>
      <c r="F168" s="93">
        <v>30</v>
      </c>
      <c r="G168" s="94">
        <v>150000</v>
      </c>
      <c r="H168" s="94">
        <v>150000</v>
      </c>
      <c r="I168" s="93"/>
      <c r="J168" s="93"/>
      <c r="K168" s="93"/>
      <c r="L168" s="71"/>
      <c r="M168" s="95"/>
      <c r="N168" s="71"/>
    </row>
    <row r="169" spans="1:14" s="48" customFormat="1" ht="30" customHeight="1">
      <c r="A169" s="42">
        <v>139</v>
      </c>
      <c r="B169" s="95"/>
      <c r="C169" s="91" t="s">
        <v>180</v>
      </c>
      <c r="D169" s="91"/>
      <c r="E169" s="92" t="s">
        <v>181</v>
      </c>
      <c r="F169" s="93"/>
      <c r="G169" s="94">
        <v>27380.16</v>
      </c>
      <c r="H169" s="94">
        <v>0</v>
      </c>
      <c r="I169" s="93"/>
      <c r="J169" s="93"/>
      <c r="K169" s="93"/>
      <c r="L169" s="71"/>
      <c r="M169" s="95"/>
      <c r="N169" s="71"/>
    </row>
    <row r="170" spans="1:14" s="48" customFormat="1" ht="31.5" customHeight="1">
      <c r="A170" s="42">
        <v>140</v>
      </c>
      <c r="B170" s="95"/>
      <c r="C170" s="91" t="s">
        <v>180</v>
      </c>
      <c r="D170" s="91"/>
      <c r="E170" s="92" t="s">
        <v>182</v>
      </c>
      <c r="F170" s="93"/>
      <c r="G170" s="94">
        <v>5408.64</v>
      </c>
      <c r="H170" s="94">
        <v>0</v>
      </c>
      <c r="I170" s="93"/>
      <c r="J170" s="93"/>
      <c r="K170" s="93"/>
      <c r="L170" s="71"/>
      <c r="M170" s="95"/>
      <c r="N170" s="71"/>
    </row>
    <row r="171" spans="1:14" s="48" customFormat="1" ht="30">
      <c r="A171" s="42">
        <v>141</v>
      </c>
      <c r="B171" s="95"/>
      <c r="C171" s="91" t="s">
        <v>180</v>
      </c>
      <c r="D171" s="91"/>
      <c r="E171" s="92" t="s">
        <v>183</v>
      </c>
      <c r="F171" s="93"/>
      <c r="G171" s="94">
        <v>149749.6</v>
      </c>
      <c r="H171" s="94">
        <v>0</v>
      </c>
      <c r="I171" s="93"/>
      <c r="J171" s="93"/>
      <c r="K171" s="93"/>
      <c r="L171" s="71"/>
      <c r="M171" s="95"/>
      <c r="N171" s="71"/>
    </row>
    <row r="172" spans="1:14" s="48" customFormat="1" ht="30">
      <c r="A172" s="42">
        <v>142</v>
      </c>
      <c r="B172" s="95"/>
      <c r="C172" s="91" t="s">
        <v>180</v>
      </c>
      <c r="D172" s="91"/>
      <c r="E172" s="92" t="s">
        <v>184</v>
      </c>
      <c r="F172" s="93"/>
      <c r="G172" s="94">
        <v>2028.26</v>
      </c>
      <c r="H172" s="94">
        <v>0</v>
      </c>
      <c r="I172" s="93"/>
      <c r="J172" s="93"/>
      <c r="K172" s="93"/>
      <c r="L172" s="71"/>
      <c r="M172" s="95"/>
      <c r="N172" s="71"/>
    </row>
    <row r="173" spans="1:14" s="48" customFormat="1" ht="30" customHeight="1">
      <c r="A173" s="42">
        <v>143</v>
      </c>
      <c r="B173" s="95"/>
      <c r="C173" s="91" t="s">
        <v>180</v>
      </c>
      <c r="D173" s="91"/>
      <c r="E173" s="92" t="s">
        <v>185</v>
      </c>
      <c r="F173" s="93"/>
      <c r="G173" s="94">
        <v>12158.9</v>
      </c>
      <c r="H173" s="94">
        <v>0</v>
      </c>
      <c r="I173" s="93"/>
      <c r="J173" s="93"/>
      <c r="K173" s="93"/>
      <c r="L173" s="71"/>
      <c r="M173" s="95"/>
      <c r="N173" s="71"/>
    </row>
    <row r="174" spans="1:14" s="48" customFormat="1" ht="30">
      <c r="A174" s="42">
        <v>144</v>
      </c>
      <c r="B174" s="95"/>
      <c r="C174" s="91" t="s">
        <v>180</v>
      </c>
      <c r="D174" s="91"/>
      <c r="E174" s="92" t="s">
        <v>186</v>
      </c>
      <c r="F174" s="93"/>
      <c r="G174" s="94">
        <v>5682.88</v>
      </c>
      <c r="H174" s="94">
        <v>0</v>
      </c>
      <c r="I174" s="93"/>
      <c r="J174" s="93"/>
      <c r="K174" s="93"/>
      <c r="L174" s="71"/>
      <c r="M174" s="95"/>
      <c r="N174" s="71"/>
    </row>
    <row r="175" spans="1:14" s="48" customFormat="1" ht="30">
      <c r="A175" s="42">
        <v>145</v>
      </c>
      <c r="B175" s="95"/>
      <c r="C175" s="91" t="s">
        <v>180</v>
      </c>
      <c r="D175" s="91"/>
      <c r="E175" s="92" t="s">
        <v>187</v>
      </c>
      <c r="F175" s="93"/>
      <c r="G175" s="94">
        <v>27233.1</v>
      </c>
      <c r="H175" s="94">
        <v>0</v>
      </c>
      <c r="I175" s="93"/>
      <c r="J175" s="93"/>
      <c r="K175" s="93"/>
      <c r="L175" s="71"/>
      <c r="M175" s="95"/>
      <c r="N175" s="71"/>
    </row>
    <row r="176" spans="1:14" s="48" customFormat="1" ht="30">
      <c r="A176" s="42">
        <v>146</v>
      </c>
      <c r="B176" s="95"/>
      <c r="C176" s="91" t="s">
        <v>180</v>
      </c>
      <c r="D176" s="91"/>
      <c r="E176" s="92" t="s">
        <v>188</v>
      </c>
      <c r="F176" s="93"/>
      <c r="G176" s="94">
        <v>33445.5</v>
      </c>
      <c r="H176" s="94">
        <v>0</v>
      </c>
      <c r="I176" s="93"/>
      <c r="J176" s="93"/>
      <c r="K176" s="93"/>
      <c r="L176" s="71"/>
      <c r="M176" s="95"/>
      <c r="N176" s="71"/>
    </row>
    <row r="177" spans="1:14" s="48" customFormat="1" ht="30">
      <c r="A177" s="42">
        <v>147</v>
      </c>
      <c r="B177" s="95"/>
      <c r="C177" s="91" t="s">
        <v>180</v>
      </c>
      <c r="D177" s="91"/>
      <c r="E177" s="92" t="s">
        <v>189</v>
      </c>
      <c r="F177" s="93"/>
      <c r="G177" s="94">
        <v>28887</v>
      </c>
      <c r="H177" s="94">
        <v>0</v>
      </c>
      <c r="I177" s="93"/>
      <c r="J177" s="93"/>
      <c r="K177" s="93"/>
      <c r="L177" s="71"/>
      <c r="M177" s="95"/>
      <c r="N177" s="71"/>
    </row>
    <row r="178" spans="1:14" s="48" customFormat="1" ht="30">
      <c r="A178" s="42">
        <v>148</v>
      </c>
      <c r="B178" s="95"/>
      <c r="C178" s="91" t="s">
        <v>180</v>
      </c>
      <c r="D178" s="91"/>
      <c r="E178" s="92" t="s">
        <v>190</v>
      </c>
      <c r="F178" s="93"/>
      <c r="G178" s="94">
        <v>19577.099999999999</v>
      </c>
      <c r="H178" s="94">
        <v>0</v>
      </c>
      <c r="I178" s="93"/>
      <c r="J178" s="93"/>
      <c r="K178" s="93"/>
      <c r="L178" s="71"/>
      <c r="M178" s="95"/>
      <c r="N178" s="71"/>
    </row>
    <row r="179" spans="1:14" s="48" customFormat="1" ht="30">
      <c r="A179" s="42">
        <v>149</v>
      </c>
      <c r="B179" s="95"/>
      <c r="C179" s="91" t="s">
        <v>180</v>
      </c>
      <c r="D179" s="91"/>
      <c r="E179" s="92" t="s">
        <v>191</v>
      </c>
      <c r="F179" s="93"/>
      <c r="G179" s="94">
        <v>49415.1</v>
      </c>
      <c r="H179" s="94">
        <v>0</v>
      </c>
      <c r="I179" s="93"/>
      <c r="J179" s="93"/>
      <c r="K179" s="93"/>
      <c r="L179" s="71"/>
      <c r="M179" s="95"/>
      <c r="N179" s="71"/>
    </row>
    <row r="180" spans="1:14" s="48" customFormat="1" ht="30">
      <c r="A180" s="42">
        <v>150</v>
      </c>
      <c r="B180" s="95"/>
      <c r="C180" s="91" t="s">
        <v>180</v>
      </c>
      <c r="D180" s="91"/>
      <c r="E180" s="92" t="s">
        <v>192</v>
      </c>
      <c r="F180" s="93"/>
      <c r="G180" s="94">
        <v>3440.4</v>
      </c>
      <c r="H180" s="94">
        <v>0</v>
      </c>
      <c r="I180" s="93"/>
      <c r="J180" s="93"/>
      <c r="K180" s="93"/>
      <c r="L180" s="71"/>
      <c r="M180" s="95"/>
      <c r="N180" s="71"/>
    </row>
    <row r="181" spans="1:14" s="48" customFormat="1" ht="30">
      <c r="A181" s="42">
        <v>151</v>
      </c>
      <c r="B181" s="95"/>
      <c r="C181" s="91" t="s">
        <v>180</v>
      </c>
      <c r="D181" s="91"/>
      <c r="E181" s="92" t="s">
        <v>193</v>
      </c>
      <c r="F181" s="93"/>
      <c r="G181" s="94">
        <v>30876.6</v>
      </c>
      <c r="H181" s="94">
        <v>0</v>
      </c>
      <c r="I181" s="93"/>
      <c r="J181" s="93"/>
      <c r="K181" s="93"/>
      <c r="L181" s="71"/>
      <c r="M181" s="95"/>
      <c r="N181" s="71"/>
    </row>
    <row r="182" spans="1:14" s="48" customFormat="1" ht="30">
      <c r="A182" s="42">
        <v>152</v>
      </c>
      <c r="B182" s="95"/>
      <c r="C182" s="91" t="s">
        <v>180</v>
      </c>
      <c r="D182" s="91"/>
      <c r="E182" s="92" t="s">
        <v>194</v>
      </c>
      <c r="F182" s="93"/>
      <c r="G182" s="94">
        <v>7591.2</v>
      </c>
      <c r="H182" s="94">
        <v>0</v>
      </c>
      <c r="I182" s="93"/>
      <c r="J182" s="93"/>
      <c r="K182" s="93"/>
      <c r="L182" s="71"/>
      <c r="M182" s="95"/>
      <c r="N182" s="71"/>
    </row>
    <row r="183" spans="1:14" s="48" customFormat="1" ht="30">
      <c r="A183" s="42">
        <v>153</v>
      </c>
      <c r="B183" s="95"/>
      <c r="C183" s="91" t="s">
        <v>180</v>
      </c>
      <c r="D183" s="91"/>
      <c r="E183" s="92" t="s">
        <v>195</v>
      </c>
      <c r="F183" s="93"/>
      <c r="G183" s="94">
        <v>32687.7</v>
      </c>
      <c r="H183" s="94">
        <v>0</v>
      </c>
      <c r="I183" s="93"/>
      <c r="J183" s="93"/>
      <c r="K183" s="93"/>
      <c r="L183" s="71"/>
      <c r="M183" s="95"/>
      <c r="N183" s="71"/>
    </row>
    <row r="184" spans="1:14" s="48" customFormat="1" ht="30">
      <c r="A184" s="42">
        <v>154</v>
      </c>
      <c r="B184" s="95"/>
      <c r="C184" s="91" t="s">
        <v>180</v>
      </c>
      <c r="D184" s="91"/>
      <c r="E184" s="92" t="s">
        <v>196</v>
      </c>
      <c r="F184" s="93"/>
      <c r="G184" s="94">
        <v>193119.69</v>
      </c>
      <c r="H184" s="94">
        <v>0</v>
      </c>
      <c r="I184" s="93"/>
      <c r="J184" s="93"/>
      <c r="K184" s="93"/>
      <c r="L184" s="71"/>
      <c r="M184" s="95"/>
      <c r="N184" s="71"/>
    </row>
    <row r="185" spans="1:14" s="48" customFormat="1" ht="28.5" customHeight="1">
      <c r="A185" s="42">
        <v>155</v>
      </c>
      <c r="B185" s="95"/>
      <c r="C185" s="91" t="s">
        <v>180</v>
      </c>
      <c r="D185" s="91"/>
      <c r="E185" s="92" t="s">
        <v>197</v>
      </c>
      <c r="F185" s="93"/>
      <c r="G185" s="94">
        <v>31800.9</v>
      </c>
      <c r="H185" s="94">
        <v>0</v>
      </c>
      <c r="I185" s="93"/>
      <c r="J185" s="93"/>
      <c r="K185" s="93"/>
      <c r="L185" s="71"/>
      <c r="M185" s="95"/>
      <c r="N185" s="71"/>
    </row>
    <row r="186" spans="1:14" s="48" customFormat="1" ht="34.5" customHeight="1">
      <c r="A186" s="42">
        <v>156</v>
      </c>
      <c r="B186" s="98"/>
      <c r="C186" s="91" t="s">
        <v>180</v>
      </c>
      <c r="D186" s="91"/>
      <c r="E186" s="92" t="s">
        <v>198</v>
      </c>
      <c r="F186" s="93"/>
      <c r="G186" s="94">
        <v>111638.97</v>
      </c>
      <c r="H186" s="94">
        <v>0</v>
      </c>
      <c r="I186" s="93"/>
      <c r="J186" s="93"/>
      <c r="K186" s="93"/>
      <c r="L186" s="71"/>
      <c r="M186" s="98"/>
      <c r="N186" s="71"/>
    </row>
    <row r="187" spans="1:14" ht="15" hidden="1" customHeight="1">
      <c r="A187" s="29"/>
      <c r="B187" s="14"/>
      <c r="C187" s="7" t="s">
        <v>0</v>
      </c>
      <c r="D187" s="8"/>
      <c r="E187" s="18"/>
      <c r="F187" s="14">
        <f>SUM(F134:F186)</f>
        <v>2282.91</v>
      </c>
      <c r="G187" s="33">
        <f>SUM(G134+G137+G139+G140+G141+G142+G143+G144+G145+G146+G147+G148+G149+G150+G151+G152+G153+G154+G155+G156+G157+G158+G159+G160+G161+G162+G163+G164+G165+G166+G167+G168+G169+G170+G171+G172+G173+G174+G175+G176+G177+G178+G179+G180+G181+G182+G183+G184+G185+G186)</f>
        <v>41764559.700000003</v>
      </c>
      <c r="H187" s="33">
        <f>SUM(H134+H137+H139+H140+H141+H142+H143+H144+H145+H146+H147+H148+H149+H150+H151+H152+H153+H154+H155+H156+H157+H158+H159+H160+H161+H162+H163+H164+H165+H166+H167+H168+H169+H170+H171+H172+H173+H174+H175+H176+H177+H178+H179+H180+H181+H182+H183+H184+H185+H186)</f>
        <v>27398158.399999999</v>
      </c>
      <c r="I187" s="9"/>
      <c r="J187" s="9"/>
      <c r="K187" s="9"/>
      <c r="L187" s="13"/>
      <c r="M187" s="14"/>
      <c r="N187" s="13"/>
    </row>
    <row r="188" spans="1:14" ht="15" hidden="1" customHeight="1">
      <c r="A188" s="28"/>
      <c r="B188" s="41"/>
      <c r="C188" s="3"/>
      <c r="D188" s="3"/>
      <c r="E188" s="17"/>
      <c r="F188" s="4"/>
      <c r="G188" s="35"/>
      <c r="H188" s="35"/>
      <c r="I188" s="4"/>
      <c r="J188" s="4"/>
      <c r="K188" s="4"/>
      <c r="L188" s="6"/>
      <c r="M188" s="41"/>
      <c r="N188" s="6"/>
    </row>
    <row r="189" spans="1:14" ht="15" hidden="1" customHeight="1">
      <c r="A189" s="28"/>
      <c r="B189" s="41"/>
      <c r="C189" s="3"/>
      <c r="D189" s="3"/>
      <c r="E189" s="17"/>
      <c r="F189" s="4"/>
      <c r="G189" s="35"/>
      <c r="H189" s="35"/>
      <c r="I189" s="4"/>
      <c r="J189" s="4"/>
      <c r="K189" s="4"/>
      <c r="L189" s="6"/>
      <c r="M189" s="41"/>
      <c r="N189" s="6"/>
    </row>
    <row r="190" spans="1:14" ht="15" hidden="1" customHeight="1">
      <c r="A190" s="28"/>
      <c r="B190" s="41"/>
      <c r="C190" s="3"/>
      <c r="D190" s="3"/>
      <c r="E190" s="17"/>
      <c r="F190" s="4"/>
      <c r="G190" s="35"/>
      <c r="H190" s="35"/>
      <c r="I190" s="4"/>
      <c r="J190" s="4"/>
      <c r="K190" s="4"/>
      <c r="L190" s="6"/>
      <c r="M190" s="41"/>
      <c r="N190" s="6"/>
    </row>
    <row r="191" spans="1:14" ht="15" hidden="1" customHeight="1">
      <c r="A191" s="28"/>
      <c r="B191" s="41"/>
      <c r="C191" s="3"/>
      <c r="D191" s="3"/>
      <c r="E191" s="17"/>
      <c r="F191" s="4"/>
      <c r="G191" s="35"/>
      <c r="H191" s="35"/>
      <c r="I191" s="4"/>
      <c r="J191" s="4"/>
      <c r="K191" s="4"/>
      <c r="L191" s="6"/>
      <c r="M191" s="41"/>
      <c r="N191" s="6"/>
    </row>
    <row r="192" spans="1:14" ht="15" hidden="1" customHeight="1">
      <c r="A192" s="28"/>
      <c r="B192" s="41"/>
      <c r="C192" s="3"/>
      <c r="D192" s="3"/>
      <c r="E192" s="17"/>
      <c r="F192" s="4"/>
      <c r="G192" s="35"/>
      <c r="H192" s="35"/>
      <c r="I192" s="4"/>
      <c r="J192" s="4"/>
      <c r="K192" s="4"/>
      <c r="L192" s="6"/>
      <c r="M192" s="41"/>
      <c r="N192" s="6"/>
    </row>
    <row r="193" spans="1:14" ht="15" hidden="1" customHeight="1">
      <c r="A193" s="28"/>
      <c r="B193" s="41"/>
      <c r="C193" s="3"/>
      <c r="D193" s="3"/>
      <c r="E193" s="17"/>
      <c r="F193" s="4"/>
      <c r="G193" s="35"/>
      <c r="H193" s="35"/>
      <c r="I193" s="4"/>
      <c r="J193" s="4"/>
      <c r="K193" s="4"/>
      <c r="L193" s="6"/>
      <c r="M193" s="41"/>
      <c r="N193" s="6"/>
    </row>
    <row r="194" spans="1:14" ht="15" hidden="1" customHeight="1">
      <c r="A194" s="28"/>
      <c r="B194" s="41"/>
      <c r="C194" s="3"/>
      <c r="D194" s="3"/>
      <c r="E194" s="17"/>
      <c r="F194" s="4"/>
      <c r="G194" s="35"/>
      <c r="H194" s="35"/>
      <c r="I194" s="4"/>
      <c r="J194" s="4"/>
      <c r="K194" s="4"/>
      <c r="L194" s="6"/>
      <c r="M194" s="41"/>
      <c r="N194" s="6"/>
    </row>
    <row r="195" spans="1:14" ht="15" hidden="1" customHeight="1">
      <c r="A195" s="28"/>
      <c r="B195" s="41"/>
      <c r="C195" s="3"/>
      <c r="D195" s="3"/>
      <c r="E195" s="17"/>
      <c r="F195" s="4"/>
      <c r="G195" s="35"/>
      <c r="H195" s="35"/>
      <c r="I195" s="4"/>
      <c r="J195" s="4"/>
      <c r="K195" s="4"/>
      <c r="L195" s="6"/>
      <c r="M195" s="41"/>
      <c r="N195" s="6"/>
    </row>
    <row r="196" spans="1:14" ht="15" hidden="1" customHeight="1">
      <c r="A196" s="28"/>
      <c r="B196" s="41"/>
      <c r="C196" s="3"/>
      <c r="D196" s="3"/>
      <c r="E196" s="17"/>
      <c r="F196" s="4"/>
      <c r="G196" s="35"/>
      <c r="H196" s="35"/>
      <c r="I196" s="4"/>
      <c r="J196" s="4"/>
      <c r="K196" s="4"/>
      <c r="L196" s="6"/>
      <c r="M196" s="41"/>
      <c r="N196" s="6"/>
    </row>
    <row r="197" spans="1:14" ht="15" hidden="1" customHeight="1">
      <c r="A197" s="28"/>
      <c r="B197" s="41"/>
      <c r="C197" s="3"/>
      <c r="D197" s="3"/>
      <c r="E197" s="17"/>
      <c r="F197" s="4"/>
      <c r="G197" s="35"/>
      <c r="H197" s="35"/>
      <c r="I197" s="4"/>
      <c r="J197" s="4"/>
      <c r="K197" s="4"/>
      <c r="L197" s="6"/>
      <c r="M197" s="41"/>
      <c r="N197" s="6"/>
    </row>
    <row r="198" spans="1:14" ht="15" hidden="1" customHeight="1">
      <c r="A198" s="28"/>
      <c r="B198" s="41"/>
      <c r="C198" s="3"/>
      <c r="D198" s="3"/>
      <c r="E198" s="17"/>
      <c r="F198" s="4"/>
      <c r="G198" s="35"/>
      <c r="H198" s="35"/>
      <c r="I198" s="4"/>
      <c r="J198" s="4"/>
      <c r="K198" s="4"/>
      <c r="L198" s="6"/>
      <c r="M198" s="41"/>
      <c r="N198" s="6"/>
    </row>
    <row r="199" spans="1:14" ht="15" hidden="1" customHeight="1">
      <c r="A199" s="28"/>
      <c r="B199" s="41"/>
      <c r="C199" s="3"/>
      <c r="D199" s="3"/>
      <c r="E199" s="17"/>
      <c r="F199" s="4"/>
      <c r="G199" s="35"/>
      <c r="H199" s="35"/>
      <c r="I199" s="4"/>
      <c r="J199" s="4"/>
      <c r="K199" s="4"/>
      <c r="L199" s="6"/>
      <c r="M199" s="41"/>
      <c r="N199" s="6"/>
    </row>
    <row r="200" spans="1:14" ht="15" hidden="1" customHeight="1">
      <c r="A200" s="28"/>
      <c r="B200" s="41"/>
      <c r="C200" s="3"/>
      <c r="D200" s="3"/>
      <c r="E200" s="17"/>
      <c r="F200" s="4"/>
      <c r="G200" s="35"/>
      <c r="H200" s="35"/>
      <c r="I200" s="4"/>
      <c r="J200" s="4"/>
      <c r="K200" s="4"/>
      <c r="L200" s="6"/>
      <c r="M200" s="41"/>
      <c r="N200" s="6"/>
    </row>
    <row r="201" spans="1:14" ht="15" hidden="1" customHeight="1">
      <c r="A201" s="28"/>
      <c r="B201" s="41"/>
      <c r="C201" s="3"/>
      <c r="D201" s="3"/>
      <c r="E201" s="17"/>
      <c r="F201" s="4"/>
      <c r="G201" s="35"/>
      <c r="H201" s="35"/>
      <c r="I201" s="4"/>
      <c r="J201" s="4"/>
      <c r="K201" s="4"/>
      <c r="L201" s="6"/>
      <c r="M201" s="41"/>
      <c r="N201" s="6"/>
    </row>
    <row r="202" spans="1:14" ht="15" hidden="1" customHeight="1">
      <c r="A202" s="28"/>
      <c r="B202" s="41"/>
      <c r="C202" s="3"/>
      <c r="D202" s="3"/>
      <c r="E202" s="17"/>
      <c r="F202" s="4"/>
      <c r="G202" s="35"/>
      <c r="H202" s="35"/>
      <c r="I202" s="4"/>
      <c r="J202" s="4"/>
      <c r="K202" s="4"/>
      <c r="L202" s="6"/>
      <c r="M202" s="41"/>
      <c r="N202" s="6"/>
    </row>
    <row r="203" spans="1:14" ht="15" hidden="1" customHeight="1">
      <c r="A203" s="28"/>
      <c r="B203" s="41"/>
      <c r="C203" s="3"/>
      <c r="D203" s="3"/>
      <c r="E203" s="17"/>
      <c r="F203" s="4"/>
      <c r="G203" s="35"/>
      <c r="H203" s="35"/>
      <c r="I203" s="4"/>
      <c r="J203" s="4"/>
      <c r="K203" s="4"/>
      <c r="L203" s="6"/>
      <c r="M203" s="41"/>
      <c r="N203" s="6"/>
    </row>
    <row r="204" spans="1:14" ht="15" hidden="1" customHeight="1">
      <c r="A204" s="28"/>
      <c r="B204" s="41"/>
      <c r="C204" s="3"/>
      <c r="D204" s="3"/>
      <c r="E204" s="17"/>
      <c r="F204" s="4"/>
      <c r="G204" s="35"/>
      <c r="H204" s="35"/>
      <c r="I204" s="4"/>
      <c r="J204" s="4"/>
      <c r="K204" s="4"/>
      <c r="L204" s="6"/>
      <c r="M204" s="41"/>
      <c r="N204" s="6"/>
    </row>
    <row r="205" spans="1:14" ht="15" hidden="1" customHeight="1">
      <c r="A205" s="28"/>
      <c r="B205" s="41"/>
      <c r="C205" s="3"/>
      <c r="D205" s="3"/>
      <c r="E205" s="17"/>
      <c r="F205" s="4"/>
      <c r="G205" s="35"/>
      <c r="H205" s="35"/>
      <c r="I205" s="4"/>
      <c r="J205" s="4"/>
      <c r="K205" s="4"/>
      <c r="L205" s="6"/>
      <c r="M205" s="41"/>
      <c r="N205" s="6"/>
    </row>
    <row r="206" spans="1:14" ht="15" hidden="1" customHeight="1">
      <c r="A206" s="28"/>
      <c r="B206" s="41"/>
      <c r="C206" s="3"/>
      <c r="D206" s="3"/>
      <c r="E206" s="17"/>
      <c r="F206" s="4"/>
      <c r="G206" s="35"/>
      <c r="H206" s="35"/>
      <c r="I206" s="4"/>
      <c r="J206" s="4"/>
      <c r="K206" s="4"/>
      <c r="L206" s="6"/>
      <c r="M206" s="41"/>
      <c r="N206" s="6"/>
    </row>
    <row r="207" spans="1:14" ht="15" hidden="1" customHeight="1">
      <c r="A207" s="28"/>
      <c r="B207" s="41"/>
      <c r="C207" s="3"/>
      <c r="D207" s="3"/>
      <c r="E207" s="17"/>
      <c r="F207" s="4"/>
      <c r="G207" s="35"/>
      <c r="H207" s="35"/>
      <c r="I207" s="4"/>
      <c r="J207" s="4"/>
      <c r="K207" s="4"/>
      <c r="L207" s="6"/>
      <c r="M207" s="41"/>
      <c r="N207" s="6"/>
    </row>
    <row r="208" spans="1:14" ht="15" hidden="1" customHeight="1">
      <c r="A208" s="28"/>
      <c r="B208" s="41"/>
      <c r="C208" s="3"/>
      <c r="D208" s="3"/>
      <c r="E208" s="17"/>
      <c r="F208" s="4"/>
      <c r="G208" s="35"/>
      <c r="H208" s="35"/>
      <c r="I208" s="4"/>
      <c r="J208" s="4"/>
      <c r="K208" s="4"/>
      <c r="L208" s="6"/>
      <c r="M208" s="41"/>
      <c r="N208" s="6"/>
    </row>
    <row r="209" spans="1:14" ht="15" hidden="1" customHeight="1">
      <c r="A209" s="28"/>
      <c r="B209" s="41"/>
      <c r="C209" s="3"/>
      <c r="D209" s="3"/>
      <c r="E209" s="17"/>
      <c r="F209" s="4"/>
      <c r="G209" s="35"/>
      <c r="H209" s="35"/>
      <c r="I209" s="4"/>
      <c r="J209" s="4"/>
      <c r="K209" s="4"/>
      <c r="L209" s="6"/>
      <c r="M209" s="41"/>
      <c r="N209" s="6"/>
    </row>
    <row r="210" spans="1:14" ht="15" hidden="1" customHeight="1">
      <c r="A210" s="28"/>
      <c r="B210" s="41"/>
      <c r="C210" s="3"/>
      <c r="D210" s="3"/>
      <c r="E210" s="17"/>
      <c r="F210" s="4"/>
      <c r="G210" s="35"/>
      <c r="H210" s="35"/>
      <c r="I210" s="4"/>
      <c r="J210" s="4"/>
      <c r="K210" s="4"/>
      <c r="L210" s="6"/>
      <c r="M210" s="41"/>
      <c r="N210" s="6"/>
    </row>
    <row r="211" spans="1:14" ht="15" hidden="1" customHeight="1">
      <c r="A211" s="28"/>
      <c r="B211" s="41"/>
      <c r="C211" s="3"/>
      <c r="D211" s="3"/>
      <c r="E211" s="17"/>
      <c r="F211" s="4"/>
      <c r="G211" s="35"/>
      <c r="H211" s="35"/>
      <c r="I211" s="4"/>
      <c r="J211" s="4"/>
      <c r="K211" s="4"/>
      <c r="L211" s="6"/>
      <c r="M211" s="41"/>
      <c r="N211" s="6"/>
    </row>
    <row r="212" spans="1:14" ht="15" hidden="1" customHeight="1">
      <c r="A212" s="28"/>
      <c r="B212" s="41"/>
      <c r="C212" s="3"/>
      <c r="D212" s="3"/>
      <c r="E212" s="17"/>
      <c r="F212" s="4"/>
      <c r="G212" s="35"/>
      <c r="H212" s="35"/>
      <c r="I212" s="4"/>
      <c r="J212" s="4"/>
      <c r="K212" s="4"/>
      <c r="L212" s="6"/>
      <c r="M212" s="41"/>
      <c r="N212" s="6"/>
    </row>
    <row r="213" spans="1:14" ht="5.25" hidden="1" customHeight="1">
      <c r="A213" s="28"/>
      <c r="B213" s="41"/>
      <c r="C213" s="3"/>
      <c r="D213" s="3"/>
      <c r="E213" s="17"/>
      <c r="F213" s="4"/>
      <c r="G213" s="35"/>
      <c r="H213" s="35"/>
      <c r="I213" s="4"/>
      <c r="J213" s="4"/>
      <c r="K213" s="4"/>
      <c r="L213" s="6"/>
      <c r="M213" s="41"/>
      <c r="N213" s="6"/>
    </row>
    <row r="214" spans="1:14" ht="0.75" customHeight="1">
      <c r="A214" s="28"/>
      <c r="B214" s="41"/>
      <c r="C214" s="3"/>
      <c r="D214" s="3"/>
      <c r="E214" s="17"/>
      <c r="F214" s="4"/>
      <c r="G214" s="35"/>
      <c r="H214" s="35"/>
      <c r="I214" s="4"/>
      <c r="J214" s="4"/>
      <c r="K214" s="4"/>
      <c r="L214" s="6"/>
      <c r="M214" s="41"/>
      <c r="N214" s="6"/>
    </row>
    <row r="215" spans="1:14" ht="15" hidden="1" customHeight="1">
      <c r="A215" s="28"/>
      <c r="B215" s="41"/>
      <c r="C215" s="3"/>
      <c r="D215" s="3"/>
      <c r="E215" s="17"/>
      <c r="F215" s="4"/>
      <c r="G215" s="35"/>
      <c r="H215" s="35"/>
      <c r="I215" s="4"/>
      <c r="J215" s="4"/>
      <c r="K215" s="4"/>
      <c r="L215" s="6"/>
      <c r="M215" s="41"/>
      <c r="N215" s="6"/>
    </row>
    <row r="216" spans="1:14" ht="15" hidden="1" customHeight="1">
      <c r="A216" s="28"/>
      <c r="B216" s="41"/>
      <c r="C216" s="3"/>
      <c r="D216" s="3"/>
      <c r="E216" s="17"/>
      <c r="F216" s="4"/>
      <c r="G216" s="35"/>
      <c r="H216" s="35"/>
      <c r="I216" s="4"/>
      <c r="J216" s="4"/>
      <c r="K216" s="4"/>
      <c r="L216" s="6"/>
      <c r="M216" s="41"/>
      <c r="N216" s="6"/>
    </row>
    <row r="217" spans="1:14" ht="15" hidden="1" customHeight="1">
      <c r="A217" s="28"/>
      <c r="B217" s="41"/>
      <c r="C217" s="3"/>
      <c r="D217" s="3"/>
      <c r="E217" s="17"/>
      <c r="F217" s="4"/>
      <c r="G217" s="35"/>
      <c r="H217" s="35"/>
      <c r="I217" s="4"/>
      <c r="J217" s="4"/>
      <c r="K217" s="4"/>
      <c r="L217" s="6"/>
      <c r="M217" s="41"/>
      <c r="N217" s="6"/>
    </row>
    <row r="218" spans="1:14" s="39" customFormat="1" ht="15" customHeight="1">
      <c r="A218" s="29"/>
      <c r="B218" s="14" t="s">
        <v>0</v>
      </c>
      <c r="C218" s="8"/>
      <c r="D218" s="8"/>
      <c r="E218" s="18"/>
      <c r="F218" s="9"/>
      <c r="G218" s="38">
        <f>G134+G135+G136+G137+G138+G139+G140+G141+G142+G143+G144+G145+G146+G147+G148+G149+G150+G151+G152+G153+G154+G155+G156+G157+G158+G159+G160+G161+G162+G163+G164+G165+G166+G167+G168+G169+G170+G171+G172+G173+G174+G175+G176+G177+G178+G179+G180+G181+G182+G183+G184+G185+G186</f>
        <v>45790460.410000004</v>
      </c>
      <c r="H218" s="38">
        <f>H134+H135+H136+H137+H138+H139+H140+H141+H142+H143+H144+H145+H146+H147+H148+H149+H150+H151+H152+H153+H154+H155+H156+H157+H158+H159+H160+H161+H162+H163+H164+H165+H166+H167+H168+H169+H170+H171+H172+H173+H174+H175+H176+H177+H178+H179+H180+H181+H182+H183+H184+H185+H186</f>
        <v>31358487.649999999</v>
      </c>
      <c r="I218" s="9"/>
      <c r="J218" s="9"/>
      <c r="K218" s="9"/>
      <c r="L218" s="13"/>
      <c r="M218" s="14"/>
      <c r="N218" s="13"/>
    </row>
    <row r="219" spans="1:14" s="48" customFormat="1" ht="15" customHeight="1">
      <c r="A219" s="42"/>
      <c r="B219" s="119" t="s">
        <v>435</v>
      </c>
      <c r="C219" s="91" t="s">
        <v>28</v>
      </c>
      <c r="D219" s="91" t="s">
        <v>56</v>
      </c>
      <c r="E219" s="99">
        <v>3.1340277777777779</v>
      </c>
      <c r="F219" s="93">
        <v>80</v>
      </c>
      <c r="G219" s="94">
        <v>318000</v>
      </c>
      <c r="H219" s="94">
        <v>318000</v>
      </c>
      <c r="I219" s="93"/>
      <c r="J219" s="97">
        <v>30317</v>
      </c>
      <c r="K219" s="93"/>
      <c r="L219" s="71"/>
      <c r="M219" s="85"/>
      <c r="N219" s="71"/>
    </row>
    <row r="220" spans="1:14" s="48" customFormat="1" ht="15" customHeight="1">
      <c r="A220" s="42"/>
      <c r="B220" s="121"/>
      <c r="C220" s="91" t="s">
        <v>57</v>
      </c>
      <c r="D220" s="91" t="s">
        <v>56</v>
      </c>
      <c r="E220" s="92"/>
      <c r="F220" s="93"/>
      <c r="G220" s="94">
        <v>10000</v>
      </c>
      <c r="H220" s="94">
        <v>10000</v>
      </c>
      <c r="I220" s="93"/>
      <c r="J220" s="97">
        <v>40355</v>
      </c>
      <c r="K220" s="93"/>
      <c r="L220" s="71"/>
      <c r="M220" s="85"/>
      <c r="N220" s="71"/>
    </row>
    <row r="221" spans="1:14" s="39" customFormat="1" ht="15" customHeight="1">
      <c r="A221" s="29"/>
      <c r="B221" s="14" t="s">
        <v>0</v>
      </c>
      <c r="C221" s="8"/>
      <c r="D221" s="8"/>
      <c r="E221" s="18"/>
      <c r="F221" s="9"/>
      <c r="G221" s="38">
        <f>G219+G220</f>
        <v>328000</v>
      </c>
      <c r="H221" s="38">
        <f>H219+H220</f>
        <v>328000</v>
      </c>
      <c r="I221" s="9"/>
      <c r="J221" s="9"/>
      <c r="K221" s="9"/>
      <c r="L221" s="13"/>
      <c r="M221" s="14"/>
      <c r="N221" s="13"/>
    </row>
    <row r="222" spans="1:14" s="48" customFormat="1" ht="45.75" customHeight="1">
      <c r="A222" s="42">
        <v>157</v>
      </c>
      <c r="B222" s="119" t="s">
        <v>199</v>
      </c>
      <c r="C222" s="91" t="s">
        <v>200</v>
      </c>
      <c r="D222" s="91" t="s">
        <v>201</v>
      </c>
      <c r="E222" s="92" t="s">
        <v>202</v>
      </c>
      <c r="F222" s="93">
        <v>600</v>
      </c>
      <c r="G222" s="94">
        <v>769494.49</v>
      </c>
      <c r="H222" s="94">
        <v>688740.9</v>
      </c>
      <c r="I222" s="93"/>
      <c r="J222" s="93"/>
      <c r="K222" s="93"/>
      <c r="L222" s="71"/>
      <c r="M222" s="119" t="s">
        <v>199</v>
      </c>
      <c r="N222" s="71"/>
    </row>
    <row r="223" spans="1:14" s="48" customFormat="1" ht="45">
      <c r="A223" s="42">
        <v>158</v>
      </c>
      <c r="B223" s="120"/>
      <c r="C223" s="91" t="s">
        <v>27</v>
      </c>
      <c r="D223" s="91" t="s">
        <v>203</v>
      </c>
      <c r="E223" s="92" t="s">
        <v>202</v>
      </c>
      <c r="F223" s="93">
        <v>120</v>
      </c>
      <c r="G223" s="94">
        <v>47696.37</v>
      </c>
      <c r="H223" s="94">
        <v>39523.410000000003</v>
      </c>
      <c r="I223" s="93"/>
      <c r="J223" s="93"/>
      <c r="K223" s="93"/>
      <c r="L223" s="71"/>
      <c r="M223" s="120"/>
      <c r="N223" s="71"/>
    </row>
    <row r="224" spans="1:14" s="48" customFormat="1" ht="30">
      <c r="A224" s="42">
        <v>159</v>
      </c>
      <c r="B224" s="121"/>
      <c r="C224" s="91" t="s">
        <v>204</v>
      </c>
      <c r="D224" s="91" t="s">
        <v>205</v>
      </c>
      <c r="E224" s="92"/>
      <c r="F224" s="93"/>
      <c r="G224" s="94">
        <v>0</v>
      </c>
      <c r="H224" s="94">
        <v>0</v>
      </c>
      <c r="I224" s="93"/>
      <c r="J224" s="93"/>
      <c r="K224" s="93"/>
      <c r="L224" s="71"/>
      <c r="M224" s="121"/>
      <c r="N224" s="71"/>
    </row>
    <row r="225" spans="1:14" ht="45.75" customHeight="1">
      <c r="A225" s="29"/>
      <c r="B225" s="14"/>
      <c r="C225" s="7" t="s">
        <v>0</v>
      </c>
      <c r="D225" s="8"/>
      <c r="E225" s="18"/>
      <c r="F225" s="14">
        <f>SUM(F222:F224)</f>
        <v>720</v>
      </c>
      <c r="G225" s="33">
        <f>SUM(G222:G224)</f>
        <v>817190.86</v>
      </c>
      <c r="H225" s="33">
        <f>SUM(H222:H224)</f>
        <v>728264.31</v>
      </c>
      <c r="I225" s="9"/>
      <c r="J225" s="9"/>
      <c r="K225" s="9"/>
      <c r="L225" s="13"/>
      <c r="M225" s="14"/>
      <c r="N225" s="13"/>
    </row>
    <row r="226" spans="1:14" s="48" customFormat="1" ht="45.75" customHeight="1">
      <c r="A226" s="42">
        <v>160</v>
      </c>
      <c r="B226" s="119" t="s">
        <v>368</v>
      </c>
      <c r="C226" s="91" t="s">
        <v>206</v>
      </c>
      <c r="D226" s="91" t="s">
        <v>207</v>
      </c>
      <c r="E226" s="92" t="s">
        <v>208</v>
      </c>
      <c r="F226" s="93">
        <v>1362</v>
      </c>
      <c r="G226" s="94">
        <v>606888.63</v>
      </c>
      <c r="H226" s="94">
        <v>606888.63</v>
      </c>
      <c r="I226" s="93"/>
      <c r="J226" s="97">
        <v>39813</v>
      </c>
      <c r="K226" s="93"/>
      <c r="L226" s="71"/>
      <c r="M226" s="119" t="s">
        <v>368</v>
      </c>
      <c r="N226" s="71"/>
    </row>
    <row r="227" spans="1:14" s="48" customFormat="1" ht="45" customHeight="1">
      <c r="A227" s="42">
        <v>161</v>
      </c>
      <c r="B227" s="120"/>
      <c r="C227" s="91" t="s">
        <v>209</v>
      </c>
      <c r="D227" s="91" t="s">
        <v>207</v>
      </c>
      <c r="E227" s="92"/>
      <c r="F227" s="93">
        <v>396.7</v>
      </c>
      <c r="G227" s="94">
        <v>35199</v>
      </c>
      <c r="H227" s="94">
        <v>35199</v>
      </c>
      <c r="I227" s="93"/>
      <c r="J227" s="97">
        <v>41163</v>
      </c>
      <c r="K227" s="93"/>
      <c r="L227" s="71"/>
      <c r="M227" s="120"/>
      <c r="N227" s="71"/>
    </row>
    <row r="228" spans="1:14" s="48" customFormat="1" ht="33.75" customHeight="1">
      <c r="A228" s="42">
        <v>162</v>
      </c>
      <c r="B228" s="120"/>
      <c r="C228" s="91" t="s">
        <v>210</v>
      </c>
      <c r="D228" s="91" t="s">
        <v>207</v>
      </c>
      <c r="E228" s="92"/>
      <c r="F228" s="93">
        <v>210.2</v>
      </c>
      <c r="G228" s="94">
        <v>18559</v>
      </c>
      <c r="H228" s="94">
        <v>18559</v>
      </c>
      <c r="I228" s="93"/>
      <c r="J228" s="97">
        <v>41163</v>
      </c>
      <c r="K228" s="93"/>
      <c r="L228" s="71"/>
      <c r="M228" s="120"/>
      <c r="N228" s="71"/>
    </row>
    <row r="229" spans="1:14" s="48" customFormat="1" ht="47.25" customHeight="1">
      <c r="A229" s="42">
        <v>163</v>
      </c>
      <c r="B229" s="120"/>
      <c r="C229" s="91" t="s">
        <v>211</v>
      </c>
      <c r="D229" s="91" t="s">
        <v>212</v>
      </c>
      <c r="E229" s="92"/>
      <c r="F229" s="93">
        <v>57.7</v>
      </c>
      <c r="G229" s="94">
        <v>81502.25</v>
      </c>
      <c r="H229" s="94">
        <v>81502.25</v>
      </c>
      <c r="I229" s="93"/>
      <c r="J229" s="97">
        <v>39813</v>
      </c>
      <c r="K229" s="93"/>
      <c r="L229" s="71"/>
      <c r="M229" s="120"/>
      <c r="N229" s="71"/>
    </row>
    <row r="230" spans="1:14" s="48" customFormat="1" ht="34.5" customHeight="1">
      <c r="A230" s="42">
        <v>164</v>
      </c>
      <c r="B230" s="120"/>
      <c r="C230" s="91" t="s">
        <v>213</v>
      </c>
      <c r="D230" s="91" t="s">
        <v>207</v>
      </c>
      <c r="E230" s="99">
        <v>3.1340277777777779</v>
      </c>
      <c r="F230" s="93">
        <v>30</v>
      </c>
      <c r="G230" s="94">
        <v>5436</v>
      </c>
      <c r="H230" s="94">
        <v>5436</v>
      </c>
      <c r="I230" s="93"/>
      <c r="J230" s="97">
        <v>39813</v>
      </c>
      <c r="K230" s="93"/>
      <c r="L230" s="71"/>
      <c r="M230" s="120"/>
      <c r="N230" s="71"/>
    </row>
    <row r="231" spans="1:14" s="48" customFormat="1" ht="45" customHeight="1">
      <c r="A231" s="42">
        <v>165</v>
      </c>
      <c r="B231" s="120"/>
      <c r="C231" s="91" t="s">
        <v>214</v>
      </c>
      <c r="D231" s="91" t="s">
        <v>215</v>
      </c>
      <c r="E231" s="99">
        <v>3.1340277777777779</v>
      </c>
      <c r="F231" s="93">
        <v>56</v>
      </c>
      <c r="G231" s="94">
        <v>12001.3</v>
      </c>
      <c r="H231" s="94">
        <v>12004.3</v>
      </c>
      <c r="I231" s="93"/>
      <c r="J231" s="100">
        <v>39813</v>
      </c>
      <c r="K231" s="93"/>
      <c r="L231" s="71"/>
      <c r="M231" s="120"/>
      <c r="N231" s="71"/>
    </row>
    <row r="232" spans="1:14" s="48" customFormat="1" ht="16.5" customHeight="1">
      <c r="A232" s="42">
        <v>166</v>
      </c>
      <c r="B232" s="121"/>
      <c r="C232" s="91" t="s">
        <v>216</v>
      </c>
      <c r="D232" s="91" t="s">
        <v>217</v>
      </c>
      <c r="E232" s="92"/>
      <c r="F232" s="93"/>
      <c r="G232" s="94">
        <v>32092.03</v>
      </c>
      <c r="H232" s="94">
        <v>32092.03</v>
      </c>
      <c r="I232" s="93"/>
      <c r="J232" s="97">
        <v>39813</v>
      </c>
      <c r="K232" s="93"/>
      <c r="L232" s="71"/>
      <c r="M232" s="121"/>
      <c r="N232" s="71"/>
    </row>
    <row r="233" spans="1:14" ht="68.25" customHeight="1">
      <c r="A233" s="29"/>
      <c r="B233" s="14"/>
      <c r="C233" s="7" t="s">
        <v>0</v>
      </c>
      <c r="D233" s="8"/>
      <c r="E233" s="18"/>
      <c r="F233" s="14">
        <f>SUM(F226:F232)</f>
        <v>2112.6000000000004</v>
      </c>
      <c r="G233" s="33">
        <f>SUM(G226:G232)</f>
        <v>791678.21000000008</v>
      </c>
      <c r="H233" s="33">
        <f>SUM(H226:H232)</f>
        <v>791681.21000000008</v>
      </c>
      <c r="I233" s="9"/>
      <c r="J233" s="9"/>
      <c r="K233" s="9"/>
      <c r="L233" s="13"/>
      <c r="M233" s="14"/>
      <c r="N233" s="13"/>
    </row>
    <row r="234" spans="1:14" s="48" customFormat="1" ht="60" customHeight="1">
      <c r="A234" s="42">
        <v>167</v>
      </c>
      <c r="B234" s="119" t="s">
        <v>367</v>
      </c>
      <c r="C234" s="91" t="s">
        <v>218</v>
      </c>
      <c r="D234" s="91" t="s">
        <v>219</v>
      </c>
      <c r="E234" s="92" t="s">
        <v>220</v>
      </c>
      <c r="F234" s="93">
        <v>488.7</v>
      </c>
      <c r="G234" s="94">
        <v>201950.3</v>
      </c>
      <c r="H234" s="94">
        <v>201950.3</v>
      </c>
      <c r="I234" s="93"/>
      <c r="J234" s="97">
        <v>22160</v>
      </c>
      <c r="K234" s="93"/>
      <c r="L234" s="71"/>
      <c r="M234" s="119" t="s">
        <v>367</v>
      </c>
      <c r="N234" s="71"/>
    </row>
    <row r="235" spans="1:14" s="48" customFormat="1" ht="60" customHeight="1">
      <c r="A235" s="42">
        <v>168</v>
      </c>
      <c r="B235" s="120"/>
      <c r="C235" s="91" t="s">
        <v>27</v>
      </c>
      <c r="D235" s="91" t="s">
        <v>221</v>
      </c>
      <c r="E235" s="92" t="s">
        <v>222</v>
      </c>
      <c r="F235" s="93">
        <v>20</v>
      </c>
      <c r="G235" s="94">
        <v>13126.97</v>
      </c>
      <c r="H235" s="94">
        <v>13126.97</v>
      </c>
      <c r="I235" s="93"/>
      <c r="J235" s="97">
        <v>33682</v>
      </c>
      <c r="K235" s="93"/>
      <c r="L235" s="71"/>
      <c r="M235" s="120"/>
      <c r="N235" s="71"/>
    </row>
    <row r="236" spans="1:14" s="48" customFormat="1" ht="60" customHeight="1">
      <c r="A236" s="42">
        <v>169</v>
      </c>
      <c r="B236" s="120"/>
      <c r="C236" s="91" t="s">
        <v>218</v>
      </c>
      <c r="D236" s="91" t="s">
        <v>221</v>
      </c>
      <c r="E236" s="92" t="s">
        <v>222</v>
      </c>
      <c r="F236" s="93">
        <v>2875.9</v>
      </c>
      <c r="G236" s="94">
        <v>1874004.39</v>
      </c>
      <c r="H236" s="94">
        <v>1874004.39</v>
      </c>
      <c r="I236" s="93"/>
      <c r="J236" s="97">
        <v>27638</v>
      </c>
      <c r="K236" s="93"/>
      <c r="L236" s="71"/>
      <c r="M236" s="120"/>
      <c r="N236" s="71"/>
    </row>
    <row r="237" spans="1:14" s="48" customFormat="1" ht="20.25" customHeight="1">
      <c r="A237" s="42">
        <v>170</v>
      </c>
      <c r="B237" s="121"/>
      <c r="C237" s="91" t="s">
        <v>223</v>
      </c>
      <c r="D237" s="91" t="s">
        <v>155</v>
      </c>
      <c r="E237" s="92"/>
      <c r="F237" s="93"/>
      <c r="G237" s="94">
        <v>5636411.3200000003</v>
      </c>
      <c r="H237" s="94">
        <v>704551.5</v>
      </c>
      <c r="I237" s="93"/>
      <c r="J237" s="97">
        <v>42735</v>
      </c>
      <c r="K237" s="93"/>
      <c r="L237" s="71"/>
      <c r="M237" s="121"/>
      <c r="N237" s="71"/>
    </row>
    <row r="238" spans="1:14" ht="45.75" customHeight="1">
      <c r="A238" s="29"/>
      <c r="B238" s="14"/>
      <c r="C238" s="7" t="s">
        <v>0</v>
      </c>
      <c r="D238" s="8"/>
      <c r="E238" s="18"/>
      <c r="F238" s="14">
        <f>SUM(F234:F237)</f>
        <v>3384.6</v>
      </c>
      <c r="G238" s="33">
        <f>SUM(G234:G237)</f>
        <v>7725492.9800000004</v>
      </c>
      <c r="H238" s="33">
        <f>SUM(H234:H237)</f>
        <v>2793633.16</v>
      </c>
      <c r="I238" s="9"/>
      <c r="J238" s="9"/>
      <c r="K238" s="9"/>
      <c r="L238" s="13"/>
      <c r="M238" s="14"/>
      <c r="N238" s="13"/>
    </row>
    <row r="239" spans="1:14" s="48" customFormat="1" ht="17.25" customHeight="1">
      <c r="A239" s="42">
        <v>171</v>
      </c>
      <c r="B239" s="119" t="s">
        <v>366</v>
      </c>
      <c r="C239" s="91" t="s">
        <v>206</v>
      </c>
      <c r="D239" s="91" t="s">
        <v>224</v>
      </c>
      <c r="E239" s="92" t="s">
        <v>225</v>
      </c>
      <c r="F239" s="93">
        <v>2480.8000000000002</v>
      </c>
      <c r="G239" s="94">
        <v>62460.3</v>
      </c>
      <c r="H239" s="94">
        <v>62460.3</v>
      </c>
      <c r="I239" s="93"/>
      <c r="J239" s="97">
        <v>27273</v>
      </c>
      <c r="K239" s="93"/>
      <c r="L239" s="71"/>
      <c r="M239" s="119" t="s">
        <v>366</v>
      </c>
      <c r="N239" s="71"/>
    </row>
    <row r="240" spans="1:14" s="48" customFormat="1" ht="33.75" customHeight="1">
      <c r="A240" s="42">
        <v>172</v>
      </c>
      <c r="B240" s="121"/>
      <c r="C240" s="91" t="s">
        <v>226</v>
      </c>
      <c r="D240" s="91"/>
      <c r="E240" s="92"/>
      <c r="F240" s="93">
        <v>148.4</v>
      </c>
      <c r="G240" s="94">
        <v>20000</v>
      </c>
      <c r="H240" s="94">
        <v>20000</v>
      </c>
      <c r="I240" s="93"/>
      <c r="J240" s="97">
        <v>40544</v>
      </c>
      <c r="K240" s="93"/>
      <c r="L240" s="71"/>
      <c r="M240" s="121"/>
      <c r="N240" s="71"/>
    </row>
    <row r="241" spans="1:14" ht="33" customHeight="1">
      <c r="A241" s="29"/>
      <c r="B241" s="14"/>
      <c r="C241" s="7" t="s">
        <v>0</v>
      </c>
      <c r="D241" s="8"/>
      <c r="E241" s="19"/>
      <c r="F241" s="14">
        <f>SUM(F239:F240)</f>
        <v>2629.2000000000003</v>
      </c>
      <c r="G241" s="33">
        <f>SUM(G239:G240)</f>
        <v>82460.3</v>
      </c>
      <c r="H241" s="33">
        <f>SUM(H239:H240)</f>
        <v>82460.3</v>
      </c>
      <c r="I241" s="13"/>
      <c r="J241" s="13"/>
      <c r="K241" s="13"/>
      <c r="L241" s="13"/>
      <c r="M241" s="14"/>
      <c r="N241" s="13"/>
    </row>
    <row r="242" spans="1:14" s="48" customFormat="1" ht="32.25" customHeight="1">
      <c r="A242" s="42">
        <v>173</v>
      </c>
      <c r="B242" s="119" t="s">
        <v>365</v>
      </c>
      <c r="C242" s="91" t="s">
        <v>206</v>
      </c>
      <c r="D242" s="91" t="s">
        <v>227</v>
      </c>
      <c r="E242" s="96" t="s">
        <v>228</v>
      </c>
      <c r="F242" s="71">
        <v>1500</v>
      </c>
      <c r="G242" s="72">
        <v>2692318.64</v>
      </c>
      <c r="H242" s="72">
        <v>2692318.64</v>
      </c>
      <c r="I242" s="71"/>
      <c r="J242" s="74">
        <v>28126</v>
      </c>
      <c r="K242" s="71"/>
      <c r="L242" s="71"/>
      <c r="M242" s="119" t="s">
        <v>365</v>
      </c>
      <c r="N242" s="71"/>
    </row>
    <row r="243" spans="1:14" s="48" customFormat="1" ht="32.25" customHeight="1">
      <c r="A243" s="42"/>
      <c r="B243" s="120"/>
      <c r="C243" s="91" t="s">
        <v>426</v>
      </c>
      <c r="D243" s="91" t="s">
        <v>428</v>
      </c>
      <c r="E243" s="96"/>
      <c r="F243" s="71"/>
      <c r="G243" s="72">
        <v>396850</v>
      </c>
      <c r="H243" s="101">
        <v>353177.65</v>
      </c>
      <c r="I243" s="71"/>
      <c r="J243" s="102" t="s">
        <v>436</v>
      </c>
      <c r="K243" s="71"/>
      <c r="L243" s="71"/>
      <c r="M243" s="120"/>
      <c r="N243" s="71"/>
    </row>
    <row r="244" spans="1:14" s="48" customFormat="1" ht="21" customHeight="1">
      <c r="A244" s="42">
        <v>174</v>
      </c>
      <c r="B244" s="121"/>
      <c r="C244" s="91" t="s">
        <v>229</v>
      </c>
      <c r="D244" s="91" t="s">
        <v>227</v>
      </c>
      <c r="E244" s="103">
        <v>3.1340277777777779</v>
      </c>
      <c r="F244" s="71"/>
      <c r="G244" s="72">
        <v>12740.76</v>
      </c>
      <c r="H244" s="72">
        <v>12740.76</v>
      </c>
      <c r="I244" s="71"/>
      <c r="J244" s="74">
        <v>37226</v>
      </c>
      <c r="K244" s="71"/>
      <c r="L244" s="71"/>
      <c r="M244" s="121"/>
      <c r="N244" s="71"/>
    </row>
    <row r="245" spans="1:14" ht="34.5" customHeight="1">
      <c r="A245" s="29"/>
      <c r="B245" s="14"/>
      <c r="C245" s="7" t="s">
        <v>0</v>
      </c>
      <c r="D245" s="8"/>
      <c r="E245" s="19"/>
      <c r="F245" s="14">
        <f>SUM(F242:F244)</f>
        <v>1500</v>
      </c>
      <c r="G245" s="33">
        <f>G242+G243+G244</f>
        <v>3101909.4</v>
      </c>
      <c r="H245" s="33">
        <f>H242+H243+H244</f>
        <v>3058237.05</v>
      </c>
      <c r="I245" s="13"/>
      <c r="J245" s="13"/>
      <c r="K245" s="13"/>
      <c r="L245" s="13"/>
      <c r="M245" s="14"/>
      <c r="N245" s="13"/>
    </row>
    <row r="246" spans="1:14" s="48" customFormat="1" ht="32.25" customHeight="1">
      <c r="A246" s="42">
        <v>175</v>
      </c>
      <c r="B246" s="119" t="s">
        <v>230</v>
      </c>
      <c r="C246" s="91" t="s">
        <v>206</v>
      </c>
      <c r="D246" s="91" t="s">
        <v>231</v>
      </c>
      <c r="E246" s="96" t="s">
        <v>232</v>
      </c>
      <c r="F246" s="71">
        <v>480</v>
      </c>
      <c r="G246" s="104">
        <v>1305444</v>
      </c>
      <c r="H246" s="104">
        <v>1061177.27</v>
      </c>
      <c r="I246" s="71"/>
      <c r="J246" s="71">
        <v>1994</v>
      </c>
      <c r="K246" s="71"/>
      <c r="L246" s="71"/>
      <c r="M246" s="119" t="s">
        <v>230</v>
      </c>
      <c r="N246" s="71"/>
    </row>
    <row r="247" spans="1:14" s="48" customFormat="1" ht="18" customHeight="1">
      <c r="A247" s="42">
        <v>176</v>
      </c>
      <c r="B247" s="121"/>
      <c r="C247" s="91" t="s">
        <v>156</v>
      </c>
      <c r="D247" s="91" t="s">
        <v>231</v>
      </c>
      <c r="E247" s="96"/>
      <c r="F247" s="71"/>
      <c r="G247" s="72">
        <v>0</v>
      </c>
      <c r="H247" s="72">
        <v>0</v>
      </c>
      <c r="I247" s="71"/>
      <c r="J247" s="71"/>
      <c r="K247" s="71"/>
      <c r="L247" s="71"/>
      <c r="M247" s="121"/>
      <c r="N247" s="71"/>
    </row>
    <row r="248" spans="1:14" ht="76.5" customHeight="1">
      <c r="A248" s="29"/>
      <c r="B248" s="14"/>
      <c r="C248" s="7" t="s">
        <v>0</v>
      </c>
      <c r="D248" s="8"/>
      <c r="E248" s="19"/>
      <c r="F248" s="14">
        <f>SUM(F246:F247)</f>
        <v>480</v>
      </c>
      <c r="G248" s="116">
        <v>1305444.01</v>
      </c>
      <c r="H248" s="116">
        <v>1061177.28</v>
      </c>
      <c r="I248" s="13"/>
      <c r="J248" s="13"/>
      <c r="K248" s="13"/>
      <c r="L248" s="13"/>
      <c r="M248" s="14"/>
      <c r="N248" s="13"/>
    </row>
    <row r="249" spans="1:14" s="48" customFormat="1" ht="30" customHeight="1">
      <c r="A249" s="42">
        <v>177</v>
      </c>
      <c r="B249" s="119" t="s">
        <v>364</v>
      </c>
      <c r="C249" s="91" t="s">
        <v>206</v>
      </c>
      <c r="D249" s="91" t="s">
        <v>233</v>
      </c>
      <c r="E249" s="96" t="s">
        <v>234</v>
      </c>
      <c r="F249" s="71"/>
      <c r="G249" s="105">
        <v>16495876.82</v>
      </c>
      <c r="H249" s="105">
        <v>16495876.82</v>
      </c>
      <c r="I249" s="71"/>
      <c r="J249" s="71">
        <v>1932</v>
      </c>
      <c r="K249" s="71"/>
      <c r="L249" s="71"/>
      <c r="M249" s="119" t="s">
        <v>364</v>
      </c>
      <c r="N249" s="71"/>
    </row>
    <row r="250" spans="1:14" s="48" customFormat="1" ht="45" customHeight="1">
      <c r="A250" s="42">
        <v>179</v>
      </c>
      <c r="B250" s="120"/>
      <c r="C250" s="91" t="s">
        <v>235</v>
      </c>
      <c r="D250" s="91" t="s">
        <v>233</v>
      </c>
      <c r="E250" s="96"/>
      <c r="F250" s="71">
        <v>3086.3</v>
      </c>
      <c r="G250" s="105">
        <v>34027400</v>
      </c>
      <c r="H250" s="72">
        <v>9520602.7799999993</v>
      </c>
      <c r="I250" s="71"/>
      <c r="J250" s="71">
        <v>2006</v>
      </c>
      <c r="K250" s="71"/>
      <c r="L250" s="71"/>
      <c r="M250" s="120"/>
      <c r="N250" s="71"/>
    </row>
    <row r="251" spans="1:14" s="48" customFormat="1" ht="16.5" customHeight="1">
      <c r="A251" s="42">
        <v>180</v>
      </c>
      <c r="B251" s="121"/>
      <c r="C251" s="91" t="s">
        <v>229</v>
      </c>
      <c r="D251" s="91" t="s">
        <v>236</v>
      </c>
      <c r="E251" s="96"/>
      <c r="F251" s="71">
        <v>63.3</v>
      </c>
      <c r="G251" s="105">
        <v>4054</v>
      </c>
      <c r="H251" s="105">
        <v>4054</v>
      </c>
      <c r="I251" s="71"/>
      <c r="J251" s="71">
        <v>2005</v>
      </c>
      <c r="K251" s="71"/>
      <c r="L251" s="71"/>
      <c r="M251" s="121"/>
      <c r="N251" s="71"/>
    </row>
    <row r="252" spans="1:14" ht="48" customHeight="1">
      <c r="A252" s="29"/>
      <c r="B252" s="14"/>
      <c r="C252" s="20" t="s">
        <v>0</v>
      </c>
      <c r="D252" s="21"/>
      <c r="E252" s="19"/>
      <c r="F252" s="14">
        <f>SUM(F249:F251)</f>
        <v>3149.6000000000004</v>
      </c>
      <c r="G252" s="33">
        <f>SUM(G249:G251)</f>
        <v>50527330.82</v>
      </c>
      <c r="H252" s="33">
        <f>H249+H250+H251</f>
        <v>26020533.600000001</v>
      </c>
      <c r="I252" s="13"/>
      <c r="J252" s="13"/>
      <c r="K252" s="13"/>
      <c r="L252" s="13"/>
      <c r="M252" s="14"/>
      <c r="N252" s="13"/>
    </row>
    <row r="253" spans="1:14" s="48" customFormat="1" ht="33" customHeight="1">
      <c r="A253" s="42">
        <v>181</v>
      </c>
      <c r="B253" s="119" t="s">
        <v>237</v>
      </c>
      <c r="C253" s="91" t="s">
        <v>206</v>
      </c>
      <c r="D253" s="91" t="s">
        <v>239</v>
      </c>
      <c r="E253" s="96" t="s">
        <v>240</v>
      </c>
      <c r="F253" s="71">
        <v>1201</v>
      </c>
      <c r="G253" s="72">
        <v>2001862.83</v>
      </c>
      <c r="H253" s="72">
        <v>1601490.3</v>
      </c>
      <c r="I253" s="71"/>
      <c r="J253" s="71">
        <v>1987</v>
      </c>
      <c r="K253" s="71"/>
      <c r="L253" s="71"/>
      <c r="M253" s="119" t="s">
        <v>237</v>
      </c>
      <c r="N253" s="71"/>
    </row>
    <row r="254" spans="1:14" s="48" customFormat="1" ht="33" customHeight="1">
      <c r="A254" s="42"/>
      <c r="B254" s="120"/>
      <c r="C254" s="91" t="s">
        <v>439</v>
      </c>
      <c r="D254" s="91" t="s">
        <v>239</v>
      </c>
      <c r="E254" s="96"/>
      <c r="F254" s="71">
        <v>10</v>
      </c>
      <c r="G254" s="72">
        <v>399000</v>
      </c>
      <c r="H254" s="72">
        <v>216387.9</v>
      </c>
      <c r="I254" s="71"/>
      <c r="J254" s="71">
        <v>2019</v>
      </c>
      <c r="K254" s="71"/>
      <c r="L254" s="71"/>
      <c r="M254" s="120"/>
      <c r="N254" s="71"/>
    </row>
    <row r="255" spans="1:14" s="48" customFormat="1" ht="19.5" customHeight="1">
      <c r="A255" s="42">
        <v>182</v>
      </c>
      <c r="B255" s="120"/>
      <c r="C255" s="91" t="s">
        <v>241</v>
      </c>
      <c r="D255" s="91" t="s">
        <v>238</v>
      </c>
      <c r="E255" s="103">
        <v>3.1340277777777779</v>
      </c>
      <c r="F255" s="71">
        <v>200</v>
      </c>
      <c r="G255" s="72">
        <v>41078.04</v>
      </c>
      <c r="H255" s="72">
        <v>33684</v>
      </c>
      <c r="I255" s="71"/>
      <c r="J255" s="71">
        <v>2014</v>
      </c>
      <c r="K255" s="71"/>
      <c r="L255" s="71"/>
      <c r="M255" s="120"/>
      <c r="N255" s="71"/>
    </row>
    <row r="256" spans="1:14" s="48" customFormat="1" ht="15" customHeight="1">
      <c r="A256" s="42">
        <v>184</v>
      </c>
      <c r="B256" s="121"/>
      <c r="C256" s="91" t="s">
        <v>156</v>
      </c>
      <c r="D256" s="91" t="s">
        <v>238</v>
      </c>
      <c r="E256" s="96"/>
      <c r="F256" s="71">
        <v>23</v>
      </c>
      <c r="G256" s="72">
        <v>3726227.6</v>
      </c>
      <c r="H256" s="72">
        <v>298082.09999999998</v>
      </c>
      <c r="I256" s="71"/>
      <c r="J256" s="71">
        <v>2014</v>
      </c>
      <c r="K256" s="71"/>
      <c r="L256" s="71"/>
      <c r="M256" s="121"/>
      <c r="N256" s="71"/>
    </row>
    <row r="257" spans="1:14" ht="48" customHeight="1">
      <c r="A257" s="29"/>
      <c r="B257" s="14"/>
      <c r="C257" s="7" t="s">
        <v>0</v>
      </c>
      <c r="D257" s="8"/>
      <c r="E257" s="19"/>
      <c r="F257" s="14">
        <f>SUM(F253:F256)</f>
        <v>1434</v>
      </c>
      <c r="G257" s="33">
        <f>SUM(G253:G256)</f>
        <v>6168168.4700000007</v>
      </c>
      <c r="H257" s="33">
        <f>SUM(H253:H256)</f>
        <v>2149644.2999999998</v>
      </c>
      <c r="I257" s="13"/>
      <c r="J257" s="13"/>
      <c r="K257" s="13"/>
      <c r="L257" s="13"/>
      <c r="M257" s="14"/>
      <c r="N257" s="13"/>
    </row>
    <row r="258" spans="1:14" s="48" customFormat="1" ht="23.25" customHeight="1">
      <c r="A258" s="42">
        <v>185</v>
      </c>
      <c r="B258" s="119" t="s">
        <v>242</v>
      </c>
      <c r="C258" s="91" t="s">
        <v>206</v>
      </c>
      <c r="D258" s="91" t="s">
        <v>243</v>
      </c>
      <c r="E258" s="103">
        <v>3.1340277777777779</v>
      </c>
      <c r="F258" s="71">
        <v>0</v>
      </c>
      <c r="G258" s="72">
        <v>28800</v>
      </c>
      <c r="H258" s="72">
        <v>28800</v>
      </c>
      <c r="I258" s="71"/>
      <c r="J258" s="71">
        <v>1930</v>
      </c>
      <c r="K258" s="71"/>
      <c r="L258" s="71"/>
      <c r="M258" s="119" t="s">
        <v>242</v>
      </c>
      <c r="N258" s="71"/>
    </row>
    <row r="259" spans="1:14" s="48" customFormat="1" ht="47.25" customHeight="1">
      <c r="A259" s="42">
        <v>186</v>
      </c>
      <c r="B259" s="120"/>
      <c r="C259" s="91" t="s">
        <v>206</v>
      </c>
      <c r="D259" s="91" t="s">
        <v>52</v>
      </c>
      <c r="E259" s="96"/>
      <c r="F259" s="71"/>
      <c r="G259" s="72">
        <v>13820</v>
      </c>
      <c r="H259" s="72">
        <v>13820</v>
      </c>
      <c r="I259" s="71"/>
      <c r="J259" s="71">
        <v>1930</v>
      </c>
      <c r="K259" s="71"/>
      <c r="L259" s="71"/>
      <c r="M259" s="120"/>
      <c r="N259" s="71"/>
    </row>
    <row r="260" spans="1:14" s="48" customFormat="1" ht="15.75" customHeight="1">
      <c r="A260" s="42">
        <v>187</v>
      </c>
      <c r="B260" s="121"/>
      <c r="C260" s="91" t="s">
        <v>244</v>
      </c>
      <c r="D260" s="91" t="s">
        <v>243</v>
      </c>
      <c r="E260" s="103">
        <v>3.1340277777777779</v>
      </c>
      <c r="F260" s="71">
        <v>0</v>
      </c>
      <c r="G260" s="72">
        <v>4744</v>
      </c>
      <c r="H260" s="72">
        <v>4744</v>
      </c>
      <c r="I260" s="71"/>
      <c r="J260" s="71">
        <v>1987</v>
      </c>
      <c r="K260" s="71"/>
      <c r="L260" s="71"/>
      <c r="M260" s="121"/>
      <c r="N260" s="71"/>
    </row>
    <row r="261" spans="1:14" ht="48" customHeight="1">
      <c r="A261" s="29"/>
      <c r="B261" s="14"/>
      <c r="C261" s="7" t="s">
        <v>0</v>
      </c>
      <c r="D261" s="8"/>
      <c r="E261" s="19"/>
      <c r="F261" s="14">
        <f>SUM(F258:F260)</f>
        <v>0</v>
      </c>
      <c r="G261" s="33">
        <f>SUM(G258:G260)</f>
        <v>47364</v>
      </c>
      <c r="H261" s="33">
        <f>SUM(H258:H260)</f>
        <v>47364</v>
      </c>
      <c r="I261" s="13"/>
      <c r="J261" s="13"/>
      <c r="K261" s="13"/>
      <c r="L261" s="13"/>
      <c r="M261" s="14"/>
      <c r="N261" s="13"/>
    </row>
    <row r="262" spans="1:14" s="48" customFormat="1" ht="46.5" customHeight="1">
      <c r="A262" s="42">
        <v>188</v>
      </c>
      <c r="B262" s="119" t="s">
        <v>363</v>
      </c>
      <c r="C262" s="91" t="s">
        <v>206</v>
      </c>
      <c r="D262" s="91" t="s">
        <v>247</v>
      </c>
      <c r="E262" s="96" t="s">
        <v>246</v>
      </c>
      <c r="F262" s="71">
        <v>1888</v>
      </c>
      <c r="G262" s="72">
        <v>5786766.7400000002</v>
      </c>
      <c r="H262" s="72">
        <v>5786766.7400000002</v>
      </c>
      <c r="I262" s="71"/>
      <c r="J262" s="71">
        <v>1973</v>
      </c>
      <c r="K262" s="71"/>
      <c r="L262" s="71"/>
      <c r="M262" s="119" t="s">
        <v>363</v>
      </c>
      <c r="N262" s="71"/>
    </row>
    <row r="263" spans="1:14" s="48" customFormat="1" ht="45" customHeight="1">
      <c r="A263" s="42">
        <v>189</v>
      </c>
      <c r="B263" s="120"/>
      <c r="C263" s="91" t="s">
        <v>333</v>
      </c>
      <c r="D263" s="91" t="s">
        <v>245</v>
      </c>
      <c r="E263" s="96" t="s">
        <v>246</v>
      </c>
      <c r="F263" s="71">
        <v>225</v>
      </c>
      <c r="G263" s="72">
        <v>470580</v>
      </c>
      <c r="H263" s="72">
        <v>140230</v>
      </c>
      <c r="I263" s="71"/>
      <c r="J263" s="71">
        <v>1980</v>
      </c>
      <c r="K263" s="71"/>
      <c r="L263" s="71"/>
      <c r="M263" s="120"/>
      <c r="N263" s="71"/>
    </row>
    <row r="264" spans="1:14" s="48" customFormat="1" ht="15.75" customHeight="1">
      <c r="A264" s="42">
        <v>190</v>
      </c>
      <c r="B264" s="121"/>
      <c r="C264" s="91" t="s">
        <v>156</v>
      </c>
      <c r="D264" s="91" t="s">
        <v>245</v>
      </c>
      <c r="E264" s="96" t="s">
        <v>248</v>
      </c>
      <c r="F264" s="71">
        <v>61.75</v>
      </c>
      <c r="G264" s="72">
        <v>684180</v>
      </c>
      <c r="H264" s="72">
        <v>684180</v>
      </c>
      <c r="I264" s="71"/>
      <c r="J264" s="71">
        <v>1999</v>
      </c>
      <c r="K264" s="71"/>
      <c r="L264" s="71"/>
      <c r="M264" s="121"/>
      <c r="N264" s="71"/>
    </row>
    <row r="265" spans="1:14" ht="46.5" customHeight="1">
      <c r="A265" s="29"/>
      <c r="B265" s="14"/>
      <c r="C265" s="7" t="s">
        <v>0</v>
      </c>
      <c r="D265" s="8"/>
      <c r="E265" s="19"/>
      <c r="F265" s="14">
        <f>SUM(F262:F264)</f>
        <v>2174.75</v>
      </c>
      <c r="G265" s="36">
        <f>SUM(G262:G264)</f>
        <v>6941526.7400000002</v>
      </c>
      <c r="H265" s="33">
        <f>SUM(H262:H264)</f>
        <v>6611176.7400000002</v>
      </c>
      <c r="I265" s="13"/>
      <c r="J265" s="13"/>
      <c r="K265" s="13"/>
      <c r="L265" s="13"/>
      <c r="M265" s="14"/>
      <c r="N265" s="13"/>
    </row>
    <row r="266" spans="1:14" s="48" customFormat="1" ht="45" customHeight="1">
      <c r="A266" s="42">
        <v>191</v>
      </c>
      <c r="B266" s="119" t="s">
        <v>362</v>
      </c>
      <c r="C266" s="91" t="s">
        <v>206</v>
      </c>
      <c r="D266" s="91" t="s">
        <v>249</v>
      </c>
      <c r="E266" s="96" t="s">
        <v>250</v>
      </c>
      <c r="F266" s="71">
        <v>0</v>
      </c>
      <c r="G266" s="72">
        <v>42813.03</v>
      </c>
      <c r="H266" s="72">
        <v>42813.03</v>
      </c>
      <c r="I266" s="71"/>
      <c r="J266" s="74">
        <v>25569</v>
      </c>
      <c r="K266" s="71"/>
      <c r="L266" s="71"/>
      <c r="M266" s="119" t="s">
        <v>362</v>
      </c>
      <c r="N266" s="71"/>
    </row>
    <row r="267" spans="1:14" s="48" customFormat="1" ht="45.75" customHeight="1">
      <c r="A267" s="42">
        <v>192</v>
      </c>
      <c r="B267" s="120"/>
      <c r="C267" s="91" t="s">
        <v>27</v>
      </c>
      <c r="D267" s="91" t="s">
        <v>249</v>
      </c>
      <c r="E267" s="103">
        <v>3.1340277777777779</v>
      </c>
      <c r="F267" s="71"/>
      <c r="G267" s="72">
        <v>24238.52</v>
      </c>
      <c r="H267" s="72">
        <v>24238.52</v>
      </c>
      <c r="I267" s="71"/>
      <c r="J267" s="74">
        <v>25569</v>
      </c>
      <c r="K267" s="71"/>
      <c r="L267" s="71"/>
      <c r="M267" s="120"/>
      <c r="N267" s="71"/>
    </row>
    <row r="268" spans="1:14" s="48" customFormat="1" ht="45.75" customHeight="1">
      <c r="A268" s="42"/>
      <c r="B268" s="120"/>
      <c r="C268" s="91" t="s">
        <v>422</v>
      </c>
      <c r="D268" s="91" t="s">
        <v>423</v>
      </c>
      <c r="E268" s="103"/>
      <c r="F268" s="71"/>
      <c r="G268" s="72">
        <v>478740</v>
      </c>
      <c r="H268" s="72">
        <v>119049.48</v>
      </c>
      <c r="I268" s="71"/>
      <c r="J268" s="74"/>
      <c r="K268" s="71"/>
      <c r="L268" s="71"/>
      <c r="M268" s="120"/>
      <c r="N268" s="71"/>
    </row>
    <row r="269" spans="1:14" s="48" customFormat="1" ht="16.5" customHeight="1">
      <c r="A269" s="42">
        <v>193</v>
      </c>
      <c r="B269" s="120"/>
      <c r="C269" s="91" t="s">
        <v>244</v>
      </c>
      <c r="D269" s="91" t="s">
        <v>249</v>
      </c>
      <c r="E269" s="103">
        <v>3.1340277777777779</v>
      </c>
      <c r="F269" s="71"/>
      <c r="G269" s="72">
        <v>2219.6999999999998</v>
      </c>
      <c r="H269" s="72">
        <v>2219.6999999999998</v>
      </c>
      <c r="I269" s="71"/>
      <c r="J269" s="74">
        <v>32874</v>
      </c>
      <c r="K269" s="71"/>
      <c r="L269" s="71"/>
      <c r="M269" s="120"/>
      <c r="N269" s="71"/>
    </row>
    <row r="270" spans="1:14" ht="18.75" customHeight="1">
      <c r="A270" s="29"/>
      <c r="B270" s="14"/>
      <c r="C270" s="7" t="s">
        <v>0</v>
      </c>
      <c r="D270" s="8"/>
      <c r="E270" s="19"/>
      <c r="F270" s="14">
        <f>SUM(F266:F269)</f>
        <v>0</v>
      </c>
      <c r="G270" s="33">
        <f>G266+G267+G268+G269</f>
        <v>548011.25</v>
      </c>
      <c r="H270" s="33">
        <f>H266+H267+H268+H269</f>
        <v>188320.73</v>
      </c>
      <c r="I270" s="13"/>
      <c r="J270" s="13"/>
      <c r="K270" s="13"/>
      <c r="L270" s="13"/>
      <c r="M270" s="14"/>
      <c r="N270" s="13"/>
    </row>
    <row r="271" spans="1:14" s="48" customFormat="1" ht="15.75" customHeight="1">
      <c r="A271" s="42">
        <v>195</v>
      </c>
      <c r="B271" s="119" t="s">
        <v>361</v>
      </c>
      <c r="C271" s="91" t="s">
        <v>206</v>
      </c>
      <c r="D271" s="91" t="s">
        <v>251</v>
      </c>
      <c r="E271" s="96" t="s">
        <v>252</v>
      </c>
      <c r="F271" s="71">
        <v>1160</v>
      </c>
      <c r="G271" s="72">
        <v>2782247.48</v>
      </c>
      <c r="H271" s="72">
        <v>2782247.48</v>
      </c>
      <c r="I271" s="71"/>
      <c r="J271" s="71">
        <v>1983</v>
      </c>
      <c r="K271" s="71"/>
      <c r="L271" s="71"/>
      <c r="M271" s="119" t="s">
        <v>361</v>
      </c>
      <c r="N271" s="71"/>
    </row>
    <row r="272" spans="1:14" s="48" customFormat="1" ht="15.75" customHeight="1">
      <c r="A272" s="42">
        <v>196</v>
      </c>
      <c r="B272" s="121"/>
      <c r="C272" s="91" t="s">
        <v>156</v>
      </c>
      <c r="D272" s="91" t="s">
        <v>251</v>
      </c>
      <c r="E272" s="103">
        <v>3.1340277777777779</v>
      </c>
      <c r="F272" s="71"/>
      <c r="G272" s="72">
        <v>326160</v>
      </c>
      <c r="H272" s="101">
        <v>190991.28</v>
      </c>
      <c r="I272" s="71"/>
      <c r="J272" s="71"/>
      <c r="K272" s="71"/>
      <c r="L272" s="71"/>
      <c r="M272" s="121"/>
      <c r="N272" s="71"/>
    </row>
    <row r="273" spans="1:14" ht="47.25" customHeight="1">
      <c r="A273" s="29"/>
      <c r="B273" s="14"/>
      <c r="C273" s="20" t="s">
        <v>0</v>
      </c>
      <c r="D273" s="8"/>
      <c r="E273" s="19"/>
      <c r="F273" s="14">
        <f>SUM(F271:F272)</f>
        <v>1160</v>
      </c>
      <c r="G273" s="33">
        <f>SUM(G271:G272)</f>
        <v>3108407.48</v>
      </c>
      <c r="H273" s="33">
        <f>SUM(H271:H272)</f>
        <v>2973238.76</v>
      </c>
      <c r="I273" s="13"/>
      <c r="J273" s="13"/>
      <c r="K273" s="13"/>
      <c r="L273" s="13"/>
      <c r="M273" s="14"/>
      <c r="N273" s="13"/>
    </row>
    <row r="274" spans="1:14" s="48" customFormat="1" ht="33.75" customHeight="1">
      <c r="A274" s="42">
        <v>197</v>
      </c>
      <c r="B274" s="119" t="s">
        <v>360</v>
      </c>
      <c r="C274" s="91" t="s">
        <v>253</v>
      </c>
      <c r="D274" s="91" t="s">
        <v>254</v>
      </c>
      <c r="E274" s="103">
        <v>3.1340277777777779</v>
      </c>
      <c r="F274" s="71">
        <v>1870.7</v>
      </c>
      <c r="G274" s="104">
        <v>457380.22</v>
      </c>
      <c r="H274" s="105">
        <v>457379.22</v>
      </c>
      <c r="I274" s="71"/>
      <c r="J274" s="71">
        <v>1970</v>
      </c>
      <c r="K274" s="71"/>
      <c r="L274" s="71"/>
      <c r="M274" s="119" t="s">
        <v>360</v>
      </c>
      <c r="N274" s="71"/>
    </row>
    <row r="275" spans="1:14" s="48" customFormat="1" ht="33.75" customHeight="1">
      <c r="A275" s="42"/>
      <c r="B275" s="120"/>
      <c r="C275" s="91" t="s">
        <v>156</v>
      </c>
      <c r="D275" s="91" t="s">
        <v>425</v>
      </c>
      <c r="E275" s="103"/>
      <c r="F275" s="71"/>
      <c r="G275" s="105">
        <v>0.1</v>
      </c>
      <c r="H275" s="105">
        <v>0.1</v>
      </c>
      <c r="I275" s="71"/>
      <c r="J275" s="74">
        <v>41579</v>
      </c>
      <c r="K275" s="71"/>
      <c r="L275" s="71"/>
      <c r="M275" s="120"/>
      <c r="N275" s="71"/>
    </row>
    <row r="276" spans="1:14" s="48" customFormat="1" ht="33.75" customHeight="1">
      <c r="A276" s="42"/>
      <c r="B276" s="120"/>
      <c r="C276" s="91" t="s">
        <v>424</v>
      </c>
      <c r="D276" s="91" t="s">
        <v>425</v>
      </c>
      <c r="E276" s="103"/>
      <c r="F276" s="71"/>
      <c r="G276" s="105">
        <v>398380</v>
      </c>
      <c r="H276" s="105">
        <v>398380</v>
      </c>
      <c r="I276" s="71"/>
      <c r="J276" s="74">
        <v>43465</v>
      </c>
      <c r="K276" s="71"/>
      <c r="L276" s="71"/>
      <c r="M276" s="120"/>
      <c r="N276" s="71"/>
    </row>
    <row r="277" spans="1:14" s="48" customFormat="1" ht="35.25" customHeight="1">
      <c r="A277" s="42">
        <v>198</v>
      </c>
      <c r="B277" s="121"/>
      <c r="C277" s="91" t="s">
        <v>255</v>
      </c>
      <c r="D277" s="91" t="s">
        <v>256</v>
      </c>
      <c r="E277" s="103">
        <v>3.1340277777777779</v>
      </c>
      <c r="F277" s="71">
        <v>129.6</v>
      </c>
      <c r="G277" s="72">
        <v>1</v>
      </c>
      <c r="H277" s="72">
        <v>0</v>
      </c>
      <c r="I277" s="71"/>
      <c r="J277" s="71">
        <v>1900</v>
      </c>
      <c r="K277" s="71"/>
      <c r="L277" s="71"/>
      <c r="M277" s="121"/>
      <c r="N277" s="71"/>
    </row>
    <row r="278" spans="1:14" ht="34.5" customHeight="1">
      <c r="A278" s="29"/>
      <c r="B278" s="14"/>
      <c r="C278" s="7" t="s">
        <v>0</v>
      </c>
      <c r="D278" s="8"/>
      <c r="E278" s="19"/>
      <c r="F278" s="14">
        <f>SUM(F274:F277)</f>
        <v>2000.3</v>
      </c>
      <c r="G278" s="33">
        <f>G274+G275+G276+G277</f>
        <v>855761.32</v>
      </c>
      <c r="H278" s="33">
        <f>H274+H275+H276+H277</f>
        <v>855759.32</v>
      </c>
      <c r="I278" s="13"/>
      <c r="J278" s="13"/>
      <c r="K278" s="13"/>
      <c r="L278" s="13"/>
      <c r="M278" s="14"/>
      <c r="N278" s="13"/>
    </row>
    <row r="279" spans="1:14" s="48" customFormat="1" ht="30.75" customHeight="1">
      <c r="A279" s="42">
        <v>200</v>
      </c>
      <c r="B279" s="120"/>
      <c r="C279" s="91" t="s">
        <v>206</v>
      </c>
      <c r="D279" s="91" t="s">
        <v>257</v>
      </c>
      <c r="E279" s="96"/>
      <c r="F279" s="71">
        <v>711.4</v>
      </c>
      <c r="G279" s="72">
        <v>299998</v>
      </c>
      <c r="H279" s="72">
        <v>299998</v>
      </c>
      <c r="I279" s="71"/>
      <c r="J279" s="74">
        <v>32509</v>
      </c>
      <c r="K279" s="71"/>
      <c r="L279" s="71"/>
      <c r="M279" s="120"/>
      <c r="N279" s="71"/>
    </row>
    <row r="280" spans="1:14" s="48" customFormat="1" ht="17.25" customHeight="1">
      <c r="A280" s="42">
        <v>201</v>
      </c>
      <c r="B280" s="121"/>
      <c r="C280" s="91" t="s">
        <v>156</v>
      </c>
      <c r="D280" s="91" t="s">
        <v>257</v>
      </c>
      <c r="E280" s="96"/>
      <c r="F280" s="71">
        <v>14.6</v>
      </c>
      <c r="G280" s="72">
        <v>52095</v>
      </c>
      <c r="H280" s="72">
        <v>52095</v>
      </c>
      <c r="I280" s="71"/>
      <c r="J280" s="74">
        <v>32874</v>
      </c>
      <c r="K280" s="71"/>
      <c r="L280" s="71"/>
      <c r="M280" s="121"/>
      <c r="N280" s="71"/>
    </row>
    <row r="281" spans="1:14" ht="45" customHeight="1">
      <c r="A281" s="29"/>
      <c r="B281" s="14"/>
      <c r="C281" s="7" t="s">
        <v>0</v>
      </c>
      <c r="D281" s="8"/>
      <c r="E281" s="19"/>
      <c r="F281" s="14">
        <f>SUM(F279:F280)</f>
        <v>726</v>
      </c>
      <c r="G281" s="33">
        <f>SUM(G279:G280)</f>
        <v>352093</v>
      </c>
      <c r="H281" s="33">
        <f>SUM(H279:H280)</f>
        <v>352093</v>
      </c>
      <c r="I281" s="13"/>
      <c r="J281" s="13"/>
      <c r="K281" s="13"/>
      <c r="L281" s="13"/>
      <c r="M281" s="14"/>
      <c r="N281" s="13"/>
    </row>
    <row r="282" spans="1:14" s="48" customFormat="1" ht="50.25" customHeight="1">
      <c r="A282" s="42">
        <v>202</v>
      </c>
      <c r="B282" s="119" t="s">
        <v>359</v>
      </c>
      <c r="C282" s="91" t="s">
        <v>206</v>
      </c>
      <c r="D282" s="91" t="s">
        <v>258</v>
      </c>
      <c r="E282" s="96" t="s">
        <v>259</v>
      </c>
      <c r="F282" s="71"/>
      <c r="G282" s="72">
        <v>58960</v>
      </c>
      <c r="H282" s="72">
        <v>58960</v>
      </c>
      <c r="I282" s="71"/>
      <c r="J282" s="71"/>
      <c r="K282" s="71"/>
      <c r="L282" s="71"/>
      <c r="M282" s="119" t="s">
        <v>359</v>
      </c>
      <c r="N282" s="71"/>
    </row>
    <row r="283" spans="1:14" s="48" customFormat="1" ht="30">
      <c r="A283" s="42">
        <v>203</v>
      </c>
      <c r="B283" s="120"/>
      <c r="C283" s="91" t="s">
        <v>156</v>
      </c>
      <c r="D283" s="91" t="s">
        <v>258</v>
      </c>
      <c r="E283" s="103">
        <v>3.1340277777777779</v>
      </c>
      <c r="F283" s="71"/>
      <c r="G283" s="72">
        <v>0</v>
      </c>
      <c r="H283" s="72">
        <v>0</v>
      </c>
      <c r="I283" s="71"/>
      <c r="J283" s="71"/>
      <c r="K283" s="71"/>
      <c r="L283" s="71"/>
      <c r="M283" s="120"/>
      <c r="N283" s="71"/>
    </row>
    <row r="284" spans="1:14" s="48" customFormat="1" ht="30">
      <c r="A284" s="42">
        <v>204</v>
      </c>
      <c r="B284" s="121"/>
      <c r="C284" s="91" t="s">
        <v>244</v>
      </c>
      <c r="D284" s="91" t="s">
        <v>258</v>
      </c>
      <c r="E284" s="103">
        <v>3.1340277777777779</v>
      </c>
      <c r="F284" s="71"/>
      <c r="G284" s="72">
        <v>0</v>
      </c>
      <c r="H284" s="72">
        <v>0</v>
      </c>
      <c r="I284" s="71"/>
      <c r="J284" s="71"/>
      <c r="K284" s="71"/>
      <c r="L284" s="71"/>
      <c r="M284" s="121"/>
      <c r="N284" s="71"/>
    </row>
    <row r="285" spans="1:14" ht="47.25" customHeight="1">
      <c r="A285" s="29"/>
      <c r="B285" s="14"/>
      <c r="C285" s="7" t="s">
        <v>0</v>
      </c>
      <c r="D285" s="8"/>
      <c r="E285" s="19"/>
      <c r="F285" s="14">
        <v>0</v>
      </c>
      <c r="G285" s="33">
        <f>SUM(G282:G284)</f>
        <v>58960</v>
      </c>
      <c r="H285" s="33">
        <f>SUM(H282:H284)</f>
        <v>58960</v>
      </c>
      <c r="I285" s="13"/>
      <c r="J285" s="13"/>
      <c r="K285" s="13"/>
      <c r="L285" s="13"/>
      <c r="M285" s="14"/>
      <c r="N285" s="13"/>
    </row>
    <row r="286" spans="1:14" s="48" customFormat="1" ht="45.75" customHeight="1">
      <c r="A286" s="42">
        <v>205</v>
      </c>
      <c r="B286" s="119" t="s">
        <v>373</v>
      </c>
      <c r="C286" s="91" t="s">
        <v>206</v>
      </c>
      <c r="D286" s="91" t="s">
        <v>260</v>
      </c>
      <c r="E286" s="96" t="s">
        <v>261</v>
      </c>
      <c r="F286" s="71">
        <v>1181.7</v>
      </c>
      <c r="G286" s="72">
        <v>7956712.46</v>
      </c>
      <c r="H286" s="72">
        <v>6360043.3200000003</v>
      </c>
      <c r="I286" s="71"/>
      <c r="J286" s="74">
        <v>36130</v>
      </c>
      <c r="K286" s="71"/>
      <c r="L286" s="71"/>
      <c r="M286" s="119" t="s">
        <v>373</v>
      </c>
      <c r="N286" s="71"/>
    </row>
    <row r="287" spans="1:14" s="48" customFormat="1" ht="45.75" customHeight="1">
      <c r="A287" s="42">
        <v>206</v>
      </c>
      <c r="B287" s="120"/>
      <c r="C287" s="91" t="s">
        <v>156</v>
      </c>
      <c r="D287" s="91" t="s">
        <v>260</v>
      </c>
      <c r="E287" s="96"/>
      <c r="F287" s="71">
        <v>27.2</v>
      </c>
      <c r="G287" s="72">
        <v>1025946.85</v>
      </c>
      <c r="H287" s="72">
        <v>802222.87</v>
      </c>
      <c r="I287" s="71"/>
      <c r="J287" s="74">
        <v>36130</v>
      </c>
      <c r="K287" s="71"/>
      <c r="L287" s="71"/>
      <c r="M287" s="120"/>
      <c r="N287" s="71"/>
    </row>
    <row r="288" spans="1:14" s="48" customFormat="1" ht="45.75" customHeight="1">
      <c r="A288" s="42"/>
      <c r="B288" s="120"/>
      <c r="C288" s="91" t="s">
        <v>426</v>
      </c>
      <c r="D288" s="91" t="s">
        <v>427</v>
      </c>
      <c r="E288" s="96"/>
      <c r="F288" s="71"/>
      <c r="G288" s="72">
        <v>397360</v>
      </c>
      <c r="H288" s="72">
        <v>39735.96</v>
      </c>
      <c r="I288" s="71"/>
      <c r="J288" s="74"/>
      <c r="K288" s="71"/>
      <c r="L288" s="71"/>
      <c r="M288" s="120"/>
      <c r="N288" s="71"/>
    </row>
    <row r="289" spans="1:14" s="48" customFormat="1" ht="46.5" customHeight="1">
      <c r="A289" s="42">
        <v>207</v>
      </c>
      <c r="B289" s="120"/>
      <c r="C289" s="91" t="s">
        <v>262</v>
      </c>
      <c r="D289" s="91" t="s">
        <v>260</v>
      </c>
      <c r="E289" s="96"/>
      <c r="F289" s="71"/>
      <c r="G289" s="72">
        <v>247092.55</v>
      </c>
      <c r="H289" s="72">
        <v>39534.720000000001</v>
      </c>
      <c r="I289" s="71"/>
      <c r="J289" s="74">
        <v>42369</v>
      </c>
      <c r="K289" s="71"/>
      <c r="L289" s="71"/>
      <c r="M289" s="120"/>
      <c r="N289" s="71"/>
    </row>
    <row r="290" spans="1:14" s="48" customFormat="1" ht="15" customHeight="1">
      <c r="A290" s="42">
        <v>208</v>
      </c>
      <c r="B290" s="121"/>
      <c r="C290" s="91" t="s">
        <v>262</v>
      </c>
      <c r="D290" s="91" t="s">
        <v>260</v>
      </c>
      <c r="E290" s="96"/>
      <c r="F290" s="71"/>
      <c r="G290" s="72">
        <v>1042648</v>
      </c>
      <c r="H290" s="72">
        <v>166823.51999999999</v>
      </c>
      <c r="I290" s="71"/>
      <c r="J290" s="74">
        <v>42369</v>
      </c>
      <c r="K290" s="71"/>
      <c r="L290" s="71"/>
      <c r="M290" s="121"/>
      <c r="N290" s="71"/>
    </row>
    <row r="291" spans="1:14" ht="14.25" customHeight="1">
      <c r="A291" s="29"/>
      <c r="B291" s="14"/>
      <c r="C291" s="8" t="s">
        <v>0</v>
      </c>
      <c r="D291" s="8"/>
      <c r="E291" s="19"/>
      <c r="F291" s="14">
        <f>SUM(F286:F290)</f>
        <v>1208.9000000000001</v>
      </c>
      <c r="G291" s="33">
        <f>G286+G287+G288+G289+G290</f>
        <v>10669759.860000001</v>
      </c>
      <c r="H291" s="33">
        <f>H286+H287+H289+H290</f>
        <v>7368624.4299999997</v>
      </c>
      <c r="I291" s="13"/>
      <c r="J291" s="13"/>
      <c r="K291" s="13"/>
      <c r="L291" s="13"/>
      <c r="M291" s="14"/>
      <c r="N291" s="13"/>
    </row>
    <row r="292" spans="1:14" s="48" customFormat="1" ht="20.25" customHeight="1">
      <c r="A292" s="42"/>
      <c r="B292" s="106"/>
      <c r="C292" s="91" t="s">
        <v>424</v>
      </c>
      <c r="D292" s="91" t="s">
        <v>429</v>
      </c>
      <c r="E292" s="96"/>
      <c r="F292" s="85"/>
      <c r="G292" s="107">
        <v>399680</v>
      </c>
      <c r="H292" s="107">
        <v>39968.04</v>
      </c>
      <c r="I292" s="71"/>
      <c r="J292" s="74">
        <v>43453</v>
      </c>
      <c r="K292" s="71"/>
      <c r="L292" s="71"/>
      <c r="M292" s="106"/>
      <c r="N292" s="71"/>
    </row>
    <row r="293" spans="1:14" s="48" customFormat="1" ht="17.25" customHeight="1">
      <c r="A293" s="42">
        <v>209</v>
      </c>
      <c r="B293" s="119" t="s">
        <v>358</v>
      </c>
      <c r="C293" s="91" t="s">
        <v>244</v>
      </c>
      <c r="D293" s="91" t="s">
        <v>123</v>
      </c>
      <c r="E293" s="96"/>
      <c r="F293" s="71"/>
      <c r="G293" s="72">
        <v>2099.16</v>
      </c>
      <c r="H293" s="72">
        <v>2099.16</v>
      </c>
      <c r="I293" s="74"/>
      <c r="J293" s="74">
        <v>10959</v>
      </c>
      <c r="K293" s="71"/>
      <c r="L293" s="71"/>
      <c r="M293" s="119" t="s">
        <v>358</v>
      </c>
      <c r="N293" s="71"/>
    </row>
    <row r="294" spans="1:14" s="48" customFormat="1" ht="15" customHeight="1">
      <c r="A294" s="42">
        <v>210</v>
      </c>
      <c r="B294" s="120"/>
      <c r="C294" s="91" t="s">
        <v>263</v>
      </c>
      <c r="D294" s="91" t="s">
        <v>123</v>
      </c>
      <c r="E294" s="96"/>
      <c r="F294" s="71"/>
      <c r="G294" s="72">
        <v>15415.59</v>
      </c>
      <c r="H294" s="72">
        <v>15415.59</v>
      </c>
      <c r="I294" s="71"/>
      <c r="J294" s="74">
        <v>10959</v>
      </c>
      <c r="K294" s="71"/>
      <c r="L294" s="71"/>
      <c r="M294" s="120"/>
      <c r="N294" s="71"/>
    </row>
    <row r="295" spans="1:14" s="48" customFormat="1" ht="19.5" customHeight="1">
      <c r="A295" s="42">
        <v>211</v>
      </c>
      <c r="B295" s="120"/>
      <c r="C295" s="91" t="s">
        <v>206</v>
      </c>
      <c r="D295" s="91" t="s">
        <v>122</v>
      </c>
      <c r="E295" s="96"/>
      <c r="F295" s="71"/>
      <c r="G295" s="72">
        <v>12406305.710000001</v>
      </c>
      <c r="H295" s="72">
        <v>3512855.66</v>
      </c>
      <c r="I295" s="71"/>
      <c r="J295" s="74">
        <v>40359</v>
      </c>
      <c r="K295" s="71"/>
      <c r="L295" s="71"/>
      <c r="M295" s="120"/>
      <c r="N295" s="71"/>
    </row>
    <row r="296" spans="1:14" s="48" customFormat="1" ht="19.5" customHeight="1">
      <c r="A296" s="42">
        <v>212</v>
      </c>
      <c r="B296" s="121"/>
      <c r="C296" s="91" t="s">
        <v>206</v>
      </c>
      <c r="D296" s="91" t="s">
        <v>123</v>
      </c>
      <c r="E296" s="96" t="s">
        <v>264</v>
      </c>
      <c r="F296" s="71">
        <v>930</v>
      </c>
      <c r="G296" s="72">
        <v>230172.4</v>
      </c>
      <c r="H296" s="72">
        <v>230172.4</v>
      </c>
      <c r="I296" s="71"/>
      <c r="J296" s="74">
        <v>10959</v>
      </c>
      <c r="K296" s="71"/>
      <c r="L296" s="71"/>
      <c r="M296" s="121"/>
      <c r="N296" s="71"/>
    </row>
    <row r="297" spans="1:14" ht="17.25" customHeight="1">
      <c r="A297" s="29"/>
      <c r="B297" s="14"/>
      <c r="C297" s="7" t="s">
        <v>0</v>
      </c>
      <c r="D297" s="8"/>
      <c r="E297" s="19"/>
      <c r="F297" s="14">
        <f>SUM(F293:F296)</f>
        <v>930</v>
      </c>
      <c r="G297" s="33">
        <f>G292+G293+G294+G295+G296</f>
        <v>13053672.860000001</v>
      </c>
      <c r="H297" s="33">
        <f>H293+H294+H295+H296</f>
        <v>3760542.81</v>
      </c>
      <c r="I297" s="13"/>
      <c r="J297" s="13"/>
      <c r="K297" s="13"/>
      <c r="L297" s="13"/>
      <c r="M297" s="14"/>
      <c r="N297" s="13"/>
    </row>
    <row r="298" spans="1:14" s="48" customFormat="1" ht="33.75" customHeight="1">
      <c r="A298" s="42">
        <v>213</v>
      </c>
      <c r="B298" s="119" t="s">
        <v>265</v>
      </c>
      <c r="C298" s="91" t="s">
        <v>266</v>
      </c>
      <c r="D298" s="91" t="s">
        <v>267</v>
      </c>
      <c r="E298" s="96"/>
      <c r="F298" s="71">
        <v>1048.9000000000001</v>
      </c>
      <c r="G298" s="72">
        <v>62034</v>
      </c>
      <c r="H298" s="72">
        <v>62034</v>
      </c>
      <c r="I298" s="71"/>
      <c r="J298" s="71">
        <v>1965</v>
      </c>
      <c r="K298" s="71"/>
      <c r="L298" s="71"/>
      <c r="M298" s="119" t="s">
        <v>265</v>
      </c>
      <c r="N298" s="71"/>
    </row>
    <row r="299" spans="1:14" s="48" customFormat="1" ht="31.5" customHeight="1">
      <c r="A299" s="42">
        <v>214</v>
      </c>
      <c r="B299" s="120"/>
      <c r="C299" s="91" t="s">
        <v>268</v>
      </c>
      <c r="D299" s="91" t="s">
        <v>267</v>
      </c>
      <c r="E299" s="96"/>
      <c r="F299" s="71"/>
      <c r="G299" s="72">
        <v>539</v>
      </c>
      <c r="H299" s="72">
        <v>539</v>
      </c>
      <c r="I299" s="71"/>
      <c r="J299" s="71">
        <v>1965</v>
      </c>
      <c r="K299" s="71"/>
      <c r="L299" s="71"/>
      <c r="M299" s="120"/>
      <c r="N299" s="71"/>
    </row>
    <row r="300" spans="1:14" s="48" customFormat="1" ht="32.25" customHeight="1">
      <c r="A300" s="42">
        <v>215</v>
      </c>
      <c r="B300" s="120"/>
      <c r="C300" s="91" t="s">
        <v>235</v>
      </c>
      <c r="D300" s="91" t="s">
        <v>267</v>
      </c>
      <c r="E300" s="103">
        <v>3.1340277777777779</v>
      </c>
      <c r="F300" s="71">
        <v>214.8</v>
      </c>
      <c r="G300" s="105">
        <v>24520000</v>
      </c>
      <c r="H300" s="105">
        <v>24520000</v>
      </c>
      <c r="I300" s="71"/>
      <c r="J300" s="71">
        <v>1920</v>
      </c>
      <c r="K300" s="71"/>
      <c r="L300" s="71"/>
      <c r="M300" s="120"/>
      <c r="N300" s="71"/>
    </row>
    <row r="301" spans="1:14" s="48" customFormat="1" ht="20.25" customHeight="1">
      <c r="A301" s="42">
        <v>216</v>
      </c>
      <c r="B301" s="120"/>
      <c r="C301" s="91" t="s">
        <v>156</v>
      </c>
      <c r="D301" s="91" t="s">
        <v>58</v>
      </c>
      <c r="E301" s="96"/>
      <c r="F301" s="71"/>
      <c r="G301" s="72">
        <v>4251639</v>
      </c>
      <c r="H301" s="72">
        <v>960531</v>
      </c>
      <c r="I301" s="71"/>
      <c r="J301" s="71">
        <v>2014</v>
      </c>
      <c r="K301" s="71"/>
      <c r="L301" s="71"/>
      <c r="M301" s="120"/>
      <c r="N301" s="71"/>
    </row>
    <row r="302" spans="1:14" s="48" customFormat="1" ht="18" customHeight="1">
      <c r="A302" s="42">
        <v>217</v>
      </c>
      <c r="B302" s="121"/>
      <c r="C302" s="91" t="s">
        <v>269</v>
      </c>
      <c r="D302" s="91" t="s">
        <v>58</v>
      </c>
      <c r="E302" s="96"/>
      <c r="F302" s="71"/>
      <c r="G302" s="72">
        <v>42</v>
      </c>
      <c r="H302" s="72">
        <v>42</v>
      </c>
      <c r="I302" s="71"/>
      <c r="J302" s="71">
        <v>1965</v>
      </c>
      <c r="K302" s="71"/>
      <c r="L302" s="71"/>
      <c r="M302" s="121"/>
      <c r="N302" s="71"/>
    </row>
    <row r="303" spans="1:14" ht="17.25" customHeight="1">
      <c r="A303" s="29"/>
      <c r="B303" s="14"/>
      <c r="C303" s="7" t="s">
        <v>0</v>
      </c>
      <c r="D303" s="8"/>
      <c r="E303" s="19"/>
      <c r="F303" s="14">
        <f>SUM(F298:F302)</f>
        <v>1263.7</v>
      </c>
      <c r="G303" s="33">
        <f>G298+G299+G300+G301+G302</f>
        <v>28834254</v>
      </c>
      <c r="H303" s="33">
        <f>H298+H299+H300+H301+H302</f>
        <v>25543146</v>
      </c>
      <c r="I303" s="13"/>
      <c r="J303" s="13"/>
      <c r="K303" s="13"/>
      <c r="L303" s="13"/>
      <c r="M303" s="14"/>
      <c r="N303" s="13"/>
    </row>
    <row r="304" spans="1:14" s="48" customFormat="1" ht="31.5" customHeight="1">
      <c r="A304" s="42">
        <v>218</v>
      </c>
      <c r="B304" s="85" t="s">
        <v>357</v>
      </c>
      <c r="C304" s="91" t="s">
        <v>271</v>
      </c>
      <c r="D304" s="91" t="s">
        <v>270</v>
      </c>
      <c r="E304" s="103">
        <v>3.1340277777777779</v>
      </c>
      <c r="F304" s="71">
        <v>736.5</v>
      </c>
      <c r="G304" s="72">
        <v>161590</v>
      </c>
      <c r="H304" s="72">
        <v>161590</v>
      </c>
      <c r="I304" s="71"/>
      <c r="J304" s="71">
        <v>1913</v>
      </c>
      <c r="K304" s="71"/>
      <c r="L304" s="71"/>
      <c r="M304" s="85" t="s">
        <v>357</v>
      </c>
      <c r="N304" s="71"/>
    </row>
    <row r="305" spans="1:14" ht="14.25" customHeight="1">
      <c r="A305" s="29"/>
      <c r="B305" s="14"/>
      <c r="C305" s="7" t="s">
        <v>0</v>
      </c>
      <c r="D305" s="8"/>
      <c r="E305" s="19"/>
      <c r="F305" s="14">
        <f>SUM(F304)</f>
        <v>736.5</v>
      </c>
      <c r="G305" s="33">
        <f>SUM(G304)</f>
        <v>161590</v>
      </c>
      <c r="H305" s="33">
        <f>SUM(H304)</f>
        <v>161590</v>
      </c>
      <c r="I305" s="13"/>
      <c r="J305" s="13"/>
      <c r="K305" s="13"/>
      <c r="L305" s="13"/>
      <c r="M305" s="14"/>
      <c r="N305" s="13"/>
    </row>
    <row r="306" spans="1:14" s="48" customFormat="1" ht="55.5" customHeight="1">
      <c r="A306" s="42">
        <v>219</v>
      </c>
      <c r="B306" s="85" t="s">
        <v>356</v>
      </c>
      <c r="C306" s="91" t="s">
        <v>272</v>
      </c>
      <c r="D306" s="91" t="s">
        <v>273</v>
      </c>
      <c r="E306" s="96" t="s">
        <v>274</v>
      </c>
      <c r="F306" s="71">
        <v>1060</v>
      </c>
      <c r="G306" s="72">
        <v>201163</v>
      </c>
      <c r="H306" s="72">
        <v>201163</v>
      </c>
      <c r="I306" s="71"/>
      <c r="J306" s="71">
        <v>1982</v>
      </c>
      <c r="K306" s="71"/>
      <c r="L306" s="71"/>
      <c r="M306" s="85" t="s">
        <v>356</v>
      </c>
      <c r="N306" s="71"/>
    </row>
    <row r="307" spans="1:14" ht="15.75" customHeight="1">
      <c r="A307" s="29"/>
      <c r="B307" s="14"/>
      <c r="C307" s="7" t="s">
        <v>0</v>
      </c>
      <c r="D307" s="8"/>
      <c r="E307" s="19"/>
      <c r="F307" s="14">
        <f>SUM(F306)</f>
        <v>1060</v>
      </c>
      <c r="G307" s="33">
        <f>SUM(G306)</f>
        <v>201163</v>
      </c>
      <c r="H307" s="33">
        <f>SUM(H306)</f>
        <v>201163</v>
      </c>
      <c r="I307" s="13"/>
      <c r="J307" s="13"/>
      <c r="K307" s="13"/>
      <c r="L307" s="13"/>
      <c r="M307" s="14"/>
      <c r="N307" s="13"/>
    </row>
    <row r="308" spans="1:14" s="48" customFormat="1" ht="36" customHeight="1">
      <c r="A308" s="42">
        <v>220</v>
      </c>
      <c r="B308" s="85" t="s">
        <v>355</v>
      </c>
      <c r="C308" s="91" t="s">
        <v>272</v>
      </c>
      <c r="D308" s="91" t="s">
        <v>275</v>
      </c>
      <c r="E308" s="96" t="s">
        <v>276</v>
      </c>
      <c r="F308" s="71">
        <v>160</v>
      </c>
      <c r="G308" s="108">
        <v>145648.56</v>
      </c>
      <c r="H308" s="72">
        <v>145648.56</v>
      </c>
      <c r="I308" s="71"/>
      <c r="J308" s="71"/>
      <c r="K308" s="71"/>
      <c r="L308" s="71"/>
      <c r="M308" s="85" t="s">
        <v>355</v>
      </c>
      <c r="N308" s="71"/>
    </row>
    <row r="309" spans="1:14" ht="15.75" customHeight="1">
      <c r="A309" s="29"/>
      <c r="B309" s="14"/>
      <c r="C309" s="7" t="s">
        <v>0</v>
      </c>
      <c r="D309" s="8"/>
      <c r="E309" s="19"/>
      <c r="F309" s="14">
        <f>SUM(F308)</f>
        <v>160</v>
      </c>
      <c r="G309" s="33">
        <f>SUM(G308)</f>
        <v>145648.56</v>
      </c>
      <c r="H309" s="33">
        <f>SUM(H308)</f>
        <v>145648.56</v>
      </c>
      <c r="I309" s="13"/>
      <c r="J309" s="13"/>
      <c r="K309" s="13"/>
      <c r="L309" s="13"/>
      <c r="M309" s="14"/>
      <c r="N309" s="13"/>
    </row>
    <row r="310" spans="1:14" s="48" customFormat="1" ht="36" customHeight="1">
      <c r="A310" s="42">
        <v>221</v>
      </c>
      <c r="B310" s="85" t="s">
        <v>354</v>
      </c>
      <c r="C310" s="91" t="s">
        <v>272</v>
      </c>
      <c r="D310" s="91" t="s">
        <v>277</v>
      </c>
      <c r="E310" s="103">
        <v>3.1340277777777779</v>
      </c>
      <c r="F310" s="71">
        <v>496</v>
      </c>
      <c r="G310" s="72">
        <v>771760</v>
      </c>
      <c r="H310" s="72">
        <v>771760</v>
      </c>
      <c r="I310" s="71"/>
      <c r="J310" s="74">
        <v>27760</v>
      </c>
      <c r="K310" s="71"/>
      <c r="L310" s="71"/>
      <c r="M310" s="85" t="s">
        <v>354</v>
      </c>
      <c r="N310" s="71"/>
    </row>
    <row r="311" spans="1:14" ht="18.75" customHeight="1">
      <c r="A311" s="29"/>
      <c r="B311" s="14"/>
      <c r="C311" s="7" t="s">
        <v>0</v>
      </c>
      <c r="D311" s="8"/>
      <c r="E311" s="19"/>
      <c r="F311" s="14">
        <f>SUM(F310)</f>
        <v>496</v>
      </c>
      <c r="G311" s="33">
        <f>SUM(G310)</f>
        <v>771760</v>
      </c>
      <c r="H311" s="33">
        <f>SUM(H310)</f>
        <v>771760</v>
      </c>
      <c r="I311" s="13"/>
      <c r="J311" s="13"/>
      <c r="K311" s="13"/>
      <c r="L311" s="13"/>
      <c r="M311" s="14"/>
      <c r="N311" s="13"/>
    </row>
    <row r="312" spans="1:14" s="48" customFormat="1" ht="26.25" customHeight="1">
      <c r="A312" s="42">
        <v>222</v>
      </c>
      <c r="B312" s="85" t="s">
        <v>353</v>
      </c>
      <c r="C312" s="91" t="s">
        <v>272</v>
      </c>
      <c r="D312" s="91" t="s">
        <v>278</v>
      </c>
      <c r="E312" s="96" t="s">
        <v>279</v>
      </c>
      <c r="F312" s="71">
        <v>154.6</v>
      </c>
      <c r="G312" s="72">
        <v>9614</v>
      </c>
      <c r="H312" s="72">
        <v>9614</v>
      </c>
      <c r="I312" s="71"/>
      <c r="J312" s="71"/>
      <c r="K312" s="71"/>
      <c r="L312" s="71"/>
      <c r="M312" s="85" t="s">
        <v>353</v>
      </c>
      <c r="N312" s="71"/>
    </row>
    <row r="313" spans="1:14" ht="15.75" customHeight="1">
      <c r="A313" s="29"/>
      <c r="B313" s="14"/>
      <c r="C313" s="7" t="s">
        <v>0</v>
      </c>
      <c r="D313" s="8"/>
      <c r="E313" s="19"/>
      <c r="F313" s="14">
        <f>SUM(F312)</f>
        <v>154.6</v>
      </c>
      <c r="G313" s="33">
        <f>SUM(G312)</f>
        <v>9614</v>
      </c>
      <c r="H313" s="33">
        <f>SUM(H312)</f>
        <v>9614</v>
      </c>
      <c r="I313" s="13"/>
      <c r="J313" s="13"/>
      <c r="K313" s="13"/>
      <c r="L313" s="13"/>
      <c r="M313" s="14"/>
      <c r="N313" s="13"/>
    </row>
    <row r="314" spans="1:14" s="48" customFormat="1" ht="24" customHeight="1">
      <c r="A314" s="42">
        <v>223</v>
      </c>
      <c r="B314" s="85" t="s">
        <v>282</v>
      </c>
      <c r="C314" s="91" t="s">
        <v>272</v>
      </c>
      <c r="D314" s="91" t="s">
        <v>280</v>
      </c>
      <c r="E314" s="96" t="s">
        <v>281</v>
      </c>
      <c r="F314" s="71">
        <v>346</v>
      </c>
      <c r="G314" s="72">
        <v>4395006</v>
      </c>
      <c r="H314" s="72">
        <v>4395006</v>
      </c>
      <c r="I314" s="71"/>
      <c r="J314" s="71"/>
      <c r="K314" s="71"/>
      <c r="L314" s="71"/>
      <c r="M314" s="85" t="s">
        <v>282</v>
      </c>
      <c r="N314" s="71"/>
    </row>
    <row r="315" spans="1:14">
      <c r="A315" s="29"/>
      <c r="B315" s="14"/>
      <c r="C315" s="7" t="s">
        <v>0</v>
      </c>
      <c r="D315" s="8"/>
      <c r="E315" s="19"/>
      <c r="F315" s="14">
        <f>SUM(F314)</f>
        <v>346</v>
      </c>
      <c r="G315" s="33">
        <f>SUM(G314)</f>
        <v>4395006</v>
      </c>
      <c r="H315" s="33">
        <f>SUM(H314)</f>
        <v>4395006</v>
      </c>
      <c r="I315" s="13"/>
      <c r="J315" s="13"/>
      <c r="K315" s="13"/>
      <c r="L315" s="13"/>
      <c r="M315" s="14"/>
      <c r="N315" s="13"/>
    </row>
    <row r="316" spans="1:14" s="48" customFormat="1" ht="42" customHeight="1">
      <c r="A316" s="42">
        <v>224</v>
      </c>
      <c r="B316" s="85" t="s">
        <v>352</v>
      </c>
      <c r="C316" s="91" t="s">
        <v>272</v>
      </c>
      <c r="D316" s="91" t="s">
        <v>283</v>
      </c>
      <c r="E316" s="103">
        <v>3.1340277777777779</v>
      </c>
      <c r="F316" s="71">
        <v>115</v>
      </c>
      <c r="G316" s="72">
        <v>0</v>
      </c>
      <c r="H316" s="72">
        <v>0</v>
      </c>
      <c r="I316" s="71"/>
      <c r="J316" s="71"/>
      <c r="K316" s="71"/>
      <c r="L316" s="71"/>
      <c r="M316" s="85" t="s">
        <v>352</v>
      </c>
      <c r="N316" s="71"/>
    </row>
    <row r="317" spans="1:14" ht="15" customHeight="1">
      <c r="A317" s="29"/>
      <c r="B317" s="14"/>
      <c r="C317" s="8" t="s">
        <v>0</v>
      </c>
      <c r="D317" s="8"/>
      <c r="E317" s="19"/>
      <c r="F317" s="14">
        <f>SUM(F316)</f>
        <v>115</v>
      </c>
      <c r="G317" s="33">
        <f>SUM(G316)</f>
        <v>0</v>
      </c>
      <c r="H317" s="33">
        <v>0</v>
      </c>
      <c r="I317" s="13"/>
      <c r="J317" s="13"/>
      <c r="K317" s="13"/>
      <c r="L317" s="13"/>
      <c r="M317" s="14"/>
      <c r="N317" s="13"/>
    </row>
    <row r="318" spans="1:14" s="48" customFormat="1" ht="26.25" customHeight="1">
      <c r="A318" s="42">
        <v>225</v>
      </c>
      <c r="B318" s="85" t="s">
        <v>284</v>
      </c>
      <c r="C318" s="91" t="s">
        <v>272</v>
      </c>
      <c r="D318" s="91" t="s">
        <v>285</v>
      </c>
      <c r="E318" s="96"/>
      <c r="F318" s="71">
        <v>672</v>
      </c>
      <c r="G318" s="72">
        <v>4168566.54</v>
      </c>
      <c r="H318" s="72">
        <v>2411156.54</v>
      </c>
      <c r="I318" s="71"/>
      <c r="J318" s="74">
        <v>42735</v>
      </c>
      <c r="K318" s="71"/>
      <c r="L318" s="71"/>
      <c r="M318" s="85" t="s">
        <v>284</v>
      </c>
      <c r="N318" s="71"/>
    </row>
    <row r="319" spans="1:14" ht="16.5" customHeight="1">
      <c r="A319" s="29"/>
      <c r="B319" s="14"/>
      <c r="C319" s="7" t="s">
        <v>0</v>
      </c>
      <c r="D319" s="8"/>
      <c r="E319" s="19"/>
      <c r="F319" s="14">
        <f>SUM(F318)</f>
        <v>672</v>
      </c>
      <c r="G319" s="33">
        <f>SUM(G318)</f>
        <v>4168566.54</v>
      </c>
      <c r="H319" s="33">
        <f>SUM(H318)</f>
        <v>2411156.54</v>
      </c>
      <c r="I319" s="13"/>
      <c r="J319" s="13"/>
      <c r="K319" s="13"/>
      <c r="L319" s="13"/>
      <c r="M319" s="14"/>
      <c r="N319" s="13"/>
    </row>
    <row r="320" spans="1:14" s="48" customFormat="1" ht="25.5" customHeight="1">
      <c r="A320" s="42">
        <v>226</v>
      </c>
      <c r="B320" s="85" t="s">
        <v>286</v>
      </c>
      <c r="C320" s="91" t="s">
        <v>272</v>
      </c>
      <c r="D320" s="91" t="s">
        <v>287</v>
      </c>
      <c r="E320" s="96" t="s">
        <v>288</v>
      </c>
      <c r="F320" s="71">
        <v>212</v>
      </c>
      <c r="G320" s="108">
        <v>360000</v>
      </c>
      <c r="H320" s="72">
        <v>360000</v>
      </c>
      <c r="I320" s="71"/>
      <c r="J320" s="71"/>
      <c r="K320" s="71"/>
      <c r="L320" s="71"/>
      <c r="M320" s="85" t="s">
        <v>286</v>
      </c>
      <c r="N320" s="71"/>
    </row>
    <row r="321" spans="1:14" ht="15" customHeight="1">
      <c r="A321" s="29"/>
      <c r="B321" s="14"/>
      <c r="C321" s="7" t="s">
        <v>0</v>
      </c>
      <c r="D321" s="8"/>
      <c r="E321" s="19"/>
      <c r="F321" s="14">
        <f>SUM(F320)</f>
        <v>212</v>
      </c>
      <c r="G321" s="33">
        <f>SUM(G320)</f>
        <v>360000</v>
      </c>
      <c r="H321" s="33">
        <f>SUM(H320)</f>
        <v>360000</v>
      </c>
      <c r="I321" s="13"/>
      <c r="J321" s="13"/>
      <c r="K321" s="13"/>
      <c r="L321" s="13"/>
      <c r="M321" s="14"/>
      <c r="N321" s="13"/>
    </row>
    <row r="322" spans="1:14" s="48" customFormat="1" ht="34.5" customHeight="1">
      <c r="A322" s="42">
        <v>227</v>
      </c>
      <c r="B322" s="85" t="s">
        <v>351</v>
      </c>
      <c r="C322" s="91" t="s">
        <v>272</v>
      </c>
      <c r="D322" s="91" t="s">
        <v>289</v>
      </c>
      <c r="E322" s="96" t="s">
        <v>290</v>
      </c>
      <c r="F322" s="71">
        <v>218.8</v>
      </c>
      <c r="G322" s="109">
        <v>178000</v>
      </c>
      <c r="H322" s="72">
        <v>178000</v>
      </c>
      <c r="I322" s="71"/>
      <c r="J322" s="71"/>
      <c r="K322" s="71"/>
      <c r="L322" s="71"/>
      <c r="M322" s="85" t="s">
        <v>351</v>
      </c>
      <c r="N322" s="71"/>
    </row>
    <row r="323" spans="1:14" ht="15" customHeight="1">
      <c r="A323" s="29"/>
      <c r="B323" s="14"/>
      <c r="C323" s="7" t="s">
        <v>0</v>
      </c>
      <c r="D323" s="8"/>
      <c r="E323" s="19"/>
      <c r="F323" s="14">
        <f>SUM(F322)</f>
        <v>218.8</v>
      </c>
      <c r="G323" s="33">
        <f>SUM(G322)</f>
        <v>178000</v>
      </c>
      <c r="H323" s="33">
        <f>SUM(H322)</f>
        <v>178000</v>
      </c>
      <c r="I323" s="13"/>
      <c r="J323" s="13"/>
      <c r="K323" s="13"/>
      <c r="L323" s="13"/>
      <c r="M323" s="14"/>
      <c r="N323" s="13"/>
    </row>
    <row r="324" spans="1:14" s="48" customFormat="1" ht="24.75" customHeight="1">
      <c r="A324" s="42">
        <v>228</v>
      </c>
      <c r="B324" s="119" t="s">
        <v>381</v>
      </c>
      <c r="C324" s="91" t="s">
        <v>272</v>
      </c>
      <c r="D324" s="91" t="s">
        <v>291</v>
      </c>
      <c r="E324" s="96" t="s">
        <v>292</v>
      </c>
      <c r="F324" s="71">
        <v>300</v>
      </c>
      <c r="G324" s="72">
        <v>183471.04</v>
      </c>
      <c r="H324" s="72">
        <v>183471.04</v>
      </c>
      <c r="I324" s="71"/>
      <c r="J324" s="74">
        <v>27942</v>
      </c>
      <c r="K324" s="71"/>
      <c r="L324" s="71"/>
      <c r="M324" s="119" t="s">
        <v>381</v>
      </c>
      <c r="N324" s="71"/>
    </row>
    <row r="325" spans="1:14" s="48" customFormat="1" ht="15" customHeight="1">
      <c r="A325" s="42">
        <v>229</v>
      </c>
      <c r="B325" s="120"/>
      <c r="C325" s="91" t="s">
        <v>293</v>
      </c>
      <c r="D325" s="91" t="s">
        <v>291</v>
      </c>
      <c r="E325" s="96"/>
      <c r="F325" s="71"/>
      <c r="G325" s="72">
        <v>13230</v>
      </c>
      <c r="H325" s="72">
        <v>13230</v>
      </c>
      <c r="I325" s="71"/>
      <c r="J325" s="74">
        <v>42368</v>
      </c>
      <c r="K325" s="71"/>
      <c r="L325" s="71"/>
      <c r="M325" s="120"/>
      <c r="N325" s="71"/>
    </row>
    <row r="326" spans="1:14" s="48" customFormat="1" ht="45.75" customHeight="1">
      <c r="A326" s="42">
        <v>230</v>
      </c>
      <c r="B326" s="120"/>
      <c r="C326" s="91" t="s">
        <v>294</v>
      </c>
      <c r="D326" s="91" t="s">
        <v>291</v>
      </c>
      <c r="E326" s="96"/>
      <c r="F326" s="71"/>
      <c r="G326" s="72">
        <v>93365</v>
      </c>
      <c r="H326" s="72">
        <v>87707.6</v>
      </c>
      <c r="I326" s="71"/>
      <c r="J326" s="74">
        <v>42368</v>
      </c>
      <c r="K326" s="71"/>
      <c r="L326" s="71"/>
      <c r="M326" s="120"/>
      <c r="N326" s="71"/>
    </row>
    <row r="327" spans="1:14" s="48" customFormat="1" ht="33" customHeight="1">
      <c r="A327" s="42">
        <v>231</v>
      </c>
      <c r="B327" s="121"/>
      <c r="C327" s="91" t="s">
        <v>295</v>
      </c>
      <c r="D327" s="91" t="s">
        <v>291</v>
      </c>
      <c r="E327" s="96"/>
      <c r="F327" s="71"/>
      <c r="G327" s="72">
        <v>7031112.0899999999</v>
      </c>
      <c r="H327" s="72">
        <v>7031112.0899999999</v>
      </c>
      <c r="I327" s="71"/>
      <c r="J327" s="74">
        <v>42705</v>
      </c>
      <c r="K327" s="71"/>
      <c r="L327" s="71"/>
      <c r="M327" s="121"/>
      <c r="N327" s="71"/>
    </row>
    <row r="328" spans="1:14" ht="45.75" customHeight="1">
      <c r="A328" s="29"/>
      <c r="B328" s="14"/>
      <c r="C328" s="7" t="s">
        <v>0</v>
      </c>
      <c r="D328" s="8"/>
      <c r="E328" s="19"/>
      <c r="F328" s="14">
        <f>SUM(F324:F327)</f>
        <v>300</v>
      </c>
      <c r="G328" s="33">
        <f>SUM(G324:G327)</f>
        <v>7321178.1299999999</v>
      </c>
      <c r="H328" s="33">
        <f>SUM(H324:H327)</f>
        <v>7315520.7299999995</v>
      </c>
      <c r="I328" s="13"/>
      <c r="J328" s="13"/>
      <c r="K328" s="13"/>
      <c r="L328" s="13"/>
      <c r="M328" s="14"/>
      <c r="N328" s="13"/>
    </row>
    <row r="329" spans="1:14" s="48" customFormat="1" ht="51" customHeight="1">
      <c r="A329" s="42">
        <v>232</v>
      </c>
      <c r="B329" s="85" t="s">
        <v>350</v>
      </c>
      <c r="C329" s="91" t="s">
        <v>272</v>
      </c>
      <c r="D329" s="91" t="s">
        <v>296</v>
      </c>
      <c r="E329" s="103">
        <v>3.1340277777777779</v>
      </c>
      <c r="F329" s="71"/>
      <c r="G329" s="72">
        <v>0</v>
      </c>
      <c r="H329" s="72">
        <v>0</v>
      </c>
      <c r="I329" s="71"/>
      <c r="J329" s="71"/>
      <c r="K329" s="71"/>
      <c r="L329" s="71"/>
      <c r="M329" s="85" t="s">
        <v>350</v>
      </c>
      <c r="N329" s="71"/>
    </row>
    <row r="330" spans="1:14" ht="20.25" customHeight="1">
      <c r="A330" s="29"/>
      <c r="B330" s="14"/>
      <c r="C330" s="7" t="s">
        <v>0</v>
      </c>
      <c r="D330" s="8"/>
      <c r="E330" s="19"/>
      <c r="F330" s="14">
        <v>0</v>
      </c>
      <c r="G330" s="33">
        <v>0</v>
      </c>
      <c r="H330" s="33">
        <v>0</v>
      </c>
      <c r="I330" s="13"/>
      <c r="J330" s="13"/>
      <c r="K330" s="13"/>
      <c r="L330" s="13"/>
      <c r="M330" s="14"/>
      <c r="N330" s="13"/>
    </row>
    <row r="331" spans="1:14" s="48" customFormat="1" ht="27" customHeight="1">
      <c r="A331" s="42">
        <v>233</v>
      </c>
      <c r="B331" s="85" t="s">
        <v>349</v>
      </c>
      <c r="C331" s="91" t="s">
        <v>272</v>
      </c>
      <c r="D331" s="91" t="s">
        <v>245</v>
      </c>
      <c r="E331" s="96"/>
      <c r="F331" s="71"/>
      <c r="G331" s="72">
        <v>470576</v>
      </c>
      <c r="H331" s="105">
        <v>470576</v>
      </c>
      <c r="I331" s="71"/>
      <c r="J331" s="71">
        <v>1973</v>
      </c>
      <c r="K331" s="71"/>
      <c r="L331" s="71"/>
      <c r="M331" s="85" t="s">
        <v>349</v>
      </c>
      <c r="N331" s="71"/>
    </row>
    <row r="332" spans="1:14" ht="22.5" customHeight="1">
      <c r="A332" s="29"/>
      <c r="B332" s="14"/>
      <c r="C332" s="7" t="s">
        <v>0</v>
      </c>
      <c r="D332" s="8"/>
      <c r="E332" s="19"/>
      <c r="F332" s="14">
        <v>0</v>
      </c>
      <c r="G332" s="33">
        <f>SUM(G331)</f>
        <v>470576</v>
      </c>
      <c r="H332" s="33" t="s">
        <v>396</v>
      </c>
      <c r="I332" s="13"/>
      <c r="J332" s="13"/>
      <c r="K332" s="13"/>
      <c r="L332" s="13"/>
      <c r="M332" s="14"/>
      <c r="N332" s="13"/>
    </row>
    <row r="333" spans="1:14" s="48" customFormat="1" ht="26.25" customHeight="1">
      <c r="A333" s="42">
        <v>234</v>
      </c>
      <c r="B333" s="85" t="s">
        <v>348</v>
      </c>
      <c r="C333" s="91" t="s">
        <v>272</v>
      </c>
      <c r="D333" s="91" t="s">
        <v>297</v>
      </c>
      <c r="E333" s="96" t="s">
        <v>298</v>
      </c>
      <c r="F333" s="71">
        <v>208.2</v>
      </c>
      <c r="G333" s="72">
        <v>1308009.3600000001</v>
      </c>
      <c r="H333" s="72">
        <v>1308009.3600000001</v>
      </c>
      <c r="I333" s="71"/>
      <c r="J333" s="74">
        <v>30317</v>
      </c>
      <c r="K333" s="71"/>
      <c r="L333" s="71"/>
      <c r="M333" s="85" t="s">
        <v>348</v>
      </c>
      <c r="N333" s="71"/>
    </row>
    <row r="334" spans="1:14" ht="15" customHeight="1">
      <c r="A334" s="29"/>
      <c r="B334" s="14"/>
      <c r="C334" s="7" t="s">
        <v>0</v>
      </c>
      <c r="D334" s="8"/>
      <c r="E334" s="19"/>
      <c r="F334" s="14">
        <f>SUM(F333)</f>
        <v>208.2</v>
      </c>
      <c r="G334" s="33">
        <f>SUM(G333)</f>
        <v>1308009.3600000001</v>
      </c>
      <c r="H334" s="33">
        <f>SUM(H333)</f>
        <v>1308009.3600000001</v>
      </c>
      <c r="I334" s="13"/>
      <c r="J334" s="13"/>
      <c r="K334" s="13"/>
      <c r="L334" s="13"/>
      <c r="M334" s="14"/>
      <c r="N334" s="13"/>
    </row>
    <row r="335" spans="1:14" s="48" customFormat="1" ht="27.75" customHeight="1">
      <c r="A335" s="42">
        <v>235</v>
      </c>
      <c r="B335" s="85" t="s">
        <v>347</v>
      </c>
      <c r="C335" s="91" t="s">
        <v>272</v>
      </c>
      <c r="D335" s="91" t="s">
        <v>299</v>
      </c>
      <c r="E335" s="96"/>
      <c r="F335" s="71">
        <v>301.60000000000002</v>
      </c>
      <c r="G335" s="72">
        <v>26575</v>
      </c>
      <c r="H335" s="72">
        <v>26575</v>
      </c>
      <c r="I335" s="71"/>
      <c r="J335" s="71"/>
      <c r="K335" s="71"/>
      <c r="L335" s="71"/>
      <c r="M335" s="85" t="s">
        <v>347</v>
      </c>
      <c r="N335" s="71"/>
    </row>
    <row r="336" spans="1:14" ht="15" customHeight="1">
      <c r="A336" s="29"/>
      <c r="B336" s="14"/>
      <c r="C336" s="7" t="s">
        <v>0</v>
      </c>
      <c r="D336" s="8"/>
      <c r="E336" s="19"/>
      <c r="F336" s="14">
        <f>SUM(F335)</f>
        <v>301.60000000000002</v>
      </c>
      <c r="G336" s="33">
        <f>SUM(G335)</f>
        <v>26575</v>
      </c>
      <c r="H336" s="33">
        <f>SUM(H335)</f>
        <v>26575</v>
      </c>
      <c r="I336" s="13"/>
      <c r="J336" s="13"/>
      <c r="K336" s="13"/>
      <c r="L336" s="13"/>
      <c r="M336" s="14"/>
      <c r="N336" s="13"/>
    </row>
    <row r="337" spans="1:14" s="48" customFormat="1" ht="33.75" customHeight="1">
      <c r="A337" s="42">
        <v>236</v>
      </c>
      <c r="B337" s="85" t="s">
        <v>374</v>
      </c>
      <c r="C337" s="91" t="s">
        <v>29</v>
      </c>
      <c r="D337" s="91" t="s">
        <v>300</v>
      </c>
      <c r="E337" s="96" t="s">
        <v>301</v>
      </c>
      <c r="F337" s="71">
        <v>252</v>
      </c>
      <c r="G337" s="72">
        <v>1286400</v>
      </c>
      <c r="H337" s="72">
        <v>1286400</v>
      </c>
      <c r="I337" s="71"/>
      <c r="J337" s="71"/>
      <c r="K337" s="71"/>
      <c r="L337" s="71"/>
      <c r="M337" s="85" t="s">
        <v>374</v>
      </c>
      <c r="N337" s="71"/>
    </row>
    <row r="338" spans="1:14" ht="15" customHeight="1">
      <c r="A338" s="29"/>
      <c r="B338" s="14"/>
      <c r="C338" s="7" t="s">
        <v>0</v>
      </c>
      <c r="D338" s="8"/>
      <c r="E338" s="19"/>
      <c r="F338" s="14">
        <f>SUM(F337)</f>
        <v>252</v>
      </c>
      <c r="G338" s="33">
        <f>SUM(G337)</f>
        <v>1286400</v>
      </c>
      <c r="H338" s="33">
        <v>0</v>
      </c>
      <c r="I338" s="13"/>
      <c r="J338" s="13"/>
      <c r="K338" s="13"/>
      <c r="L338" s="13"/>
      <c r="M338" s="14"/>
      <c r="N338" s="13"/>
    </row>
    <row r="339" spans="1:14" s="48" customFormat="1" ht="34.5" customHeight="1">
      <c r="A339" s="42">
        <v>237</v>
      </c>
      <c r="B339" s="85" t="s">
        <v>302</v>
      </c>
      <c r="C339" s="91" t="s">
        <v>29</v>
      </c>
      <c r="D339" s="91" t="s">
        <v>375</v>
      </c>
      <c r="E339" s="110" t="s">
        <v>301</v>
      </c>
      <c r="F339" s="71">
        <v>252</v>
      </c>
      <c r="G339" s="108">
        <v>0</v>
      </c>
      <c r="H339" s="72">
        <v>0</v>
      </c>
      <c r="I339" s="71"/>
      <c r="J339" s="71"/>
      <c r="K339" s="71"/>
      <c r="L339" s="71"/>
      <c r="M339" s="85" t="s">
        <v>302</v>
      </c>
      <c r="N339" s="71"/>
    </row>
    <row r="340" spans="1:14">
      <c r="A340" s="29"/>
      <c r="B340" s="14"/>
      <c r="C340" s="7" t="s">
        <v>0</v>
      </c>
      <c r="D340" s="8"/>
      <c r="E340" s="19"/>
      <c r="F340" s="14">
        <f>SUM(F339)</f>
        <v>252</v>
      </c>
      <c r="G340" s="33">
        <v>0</v>
      </c>
      <c r="H340" s="33">
        <f>SUM(H339)</f>
        <v>0</v>
      </c>
      <c r="I340" s="13"/>
      <c r="J340" s="13"/>
      <c r="K340" s="13"/>
      <c r="L340" s="13"/>
      <c r="M340" s="14"/>
      <c r="N340" s="13"/>
    </row>
    <row r="341" spans="1:14" s="48" customFormat="1" ht="59.25" customHeight="1">
      <c r="A341" s="42">
        <v>238</v>
      </c>
      <c r="B341" s="119" t="s">
        <v>303</v>
      </c>
      <c r="C341" s="91" t="s">
        <v>304</v>
      </c>
      <c r="D341" s="91" t="s">
        <v>305</v>
      </c>
      <c r="E341" s="96"/>
      <c r="F341" s="71">
        <v>19.809999999999999</v>
      </c>
      <c r="G341" s="72">
        <v>86670</v>
      </c>
      <c r="H341" s="72">
        <v>64340</v>
      </c>
      <c r="I341" s="71"/>
      <c r="J341" s="71"/>
      <c r="K341" s="71"/>
      <c r="L341" s="71"/>
      <c r="M341" s="119" t="s">
        <v>303</v>
      </c>
      <c r="N341" s="71"/>
    </row>
    <row r="342" spans="1:14" s="48" customFormat="1" ht="14.25" customHeight="1">
      <c r="A342" s="42">
        <v>239</v>
      </c>
      <c r="B342" s="120"/>
      <c r="C342" s="91" t="s">
        <v>45</v>
      </c>
      <c r="D342" s="91" t="s">
        <v>306</v>
      </c>
      <c r="E342" s="96"/>
      <c r="F342" s="71">
        <v>19.78</v>
      </c>
      <c r="G342" s="72">
        <v>38230</v>
      </c>
      <c r="H342" s="72">
        <v>38230</v>
      </c>
      <c r="I342" s="71"/>
      <c r="J342" s="71"/>
      <c r="K342" s="71"/>
      <c r="L342" s="71"/>
      <c r="M342" s="120"/>
      <c r="N342" s="71"/>
    </row>
    <row r="343" spans="1:14" s="48" customFormat="1" ht="32.25" customHeight="1">
      <c r="A343" s="42">
        <v>240</v>
      </c>
      <c r="B343" s="121"/>
      <c r="C343" s="91" t="s">
        <v>27</v>
      </c>
      <c r="D343" s="91" t="s">
        <v>307</v>
      </c>
      <c r="E343" s="96"/>
      <c r="F343" s="71"/>
      <c r="G343" s="72">
        <v>201870</v>
      </c>
      <c r="H343" s="72">
        <v>105680</v>
      </c>
      <c r="I343" s="71"/>
      <c r="J343" s="71"/>
      <c r="K343" s="71"/>
      <c r="L343" s="71"/>
      <c r="M343" s="121"/>
      <c r="N343" s="71"/>
    </row>
    <row r="344" spans="1:14" ht="45.75" customHeight="1">
      <c r="A344" s="29"/>
      <c r="B344" s="14"/>
      <c r="C344" s="7" t="s">
        <v>0</v>
      </c>
      <c r="D344" s="8"/>
      <c r="E344" s="19"/>
      <c r="F344" s="14">
        <f>SUM(F341:F343)</f>
        <v>39.590000000000003</v>
      </c>
      <c r="G344" s="33">
        <f>SUM(G341:G343)</f>
        <v>326770</v>
      </c>
      <c r="H344" s="33">
        <f>SUM(H341:H343)</f>
        <v>208250</v>
      </c>
      <c r="I344" s="13"/>
      <c r="J344" s="13"/>
      <c r="K344" s="13"/>
      <c r="L344" s="13"/>
      <c r="M344" s="14"/>
      <c r="N344" s="13"/>
    </row>
    <row r="345" spans="1:14" s="48" customFormat="1" ht="30.75" customHeight="1">
      <c r="A345" s="42">
        <v>242</v>
      </c>
      <c r="B345" s="85" t="s">
        <v>310</v>
      </c>
      <c r="C345" s="91" t="s">
        <v>311</v>
      </c>
      <c r="D345" s="91" t="s">
        <v>79</v>
      </c>
      <c r="E345" s="96"/>
      <c r="F345" s="71"/>
      <c r="G345" s="72">
        <v>501016.71</v>
      </c>
      <c r="H345" s="72">
        <v>386270</v>
      </c>
      <c r="I345" s="71"/>
      <c r="J345" s="71"/>
      <c r="K345" s="71"/>
      <c r="L345" s="71"/>
      <c r="M345" s="85" t="s">
        <v>310</v>
      </c>
      <c r="N345" s="71"/>
    </row>
    <row r="346" spans="1:14" ht="15.75" customHeight="1">
      <c r="A346" s="29"/>
      <c r="B346" s="14"/>
      <c r="C346" s="7" t="s">
        <v>0</v>
      </c>
      <c r="D346" s="8"/>
      <c r="E346" s="19"/>
      <c r="F346" s="14">
        <v>0</v>
      </c>
      <c r="G346" s="33">
        <f>SUM(G345)</f>
        <v>501016.71</v>
      </c>
      <c r="H346" s="33">
        <f>SUM(H345)</f>
        <v>386270</v>
      </c>
      <c r="I346" s="13"/>
      <c r="J346" s="13"/>
      <c r="K346" s="13"/>
      <c r="L346" s="13"/>
      <c r="M346" s="14"/>
      <c r="N346" s="13"/>
    </row>
    <row r="347" spans="1:14" s="48" customFormat="1" ht="32.25" customHeight="1">
      <c r="A347" s="42">
        <v>243</v>
      </c>
      <c r="B347" s="119" t="s">
        <v>379</v>
      </c>
      <c r="C347" s="91" t="s">
        <v>312</v>
      </c>
      <c r="D347" s="91" t="s">
        <v>313</v>
      </c>
      <c r="E347" s="96"/>
      <c r="F347" s="71">
        <v>200</v>
      </c>
      <c r="G347" s="72">
        <v>44680</v>
      </c>
      <c r="H347" s="72">
        <v>44680</v>
      </c>
      <c r="I347" s="71"/>
      <c r="J347" s="71"/>
      <c r="K347" s="71"/>
      <c r="L347" s="71"/>
      <c r="M347" s="119" t="s">
        <v>379</v>
      </c>
      <c r="N347" s="71"/>
    </row>
    <row r="348" spans="1:14" s="48" customFormat="1" ht="15" customHeight="1">
      <c r="A348" s="42">
        <v>244</v>
      </c>
      <c r="B348" s="121"/>
      <c r="C348" s="91" t="s">
        <v>314</v>
      </c>
      <c r="D348" s="91" t="s">
        <v>313</v>
      </c>
      <c r="E348" s="96"/>
      <c r="F348" s="71">
        <v>100</v>
      </c>
      <c r="G348" s="72">
        <v>47060</v>
      </c>
      <c r="H348" s="72">
        <v>45740</v>
      </c>
      <c r="I348" s="71"/>
      <c r="J348" s="71"/>
      <c r="K348" s="71"/>
      <c r="L348" s="71"/>
      <c r="M348" s="121"/>
      <c r="N348" s="71"/>
    </row>
    <row r="349" spans="1:14" ht="60" customHeight="1">
      <c r="A349" s="29"/>
      <c r="B349" s="13"/>
      <c r="C349" s="7" t="s">
        <v>0</v>
      </c>
      <c r="D349" s="8"/>
      <c r="E349" s="19"/>
      <c r="F349" s="14">
        <f>SUM(F347:F348)</f>
        <v>300</v>
      </c>
      <c r="G349" s="33">
        <f>SUM(G347:G348)</f>
        <v>91740</v>
      </c>
      <c r="H349" s="33">
        <f>SUM(H347:H348)</f>
        <v>90420</v>
      </c>
      <c r="I349" s="13"/>
      <c r="J349" s="13"/>
      <c r="K349" s="13"/>
      <c r="L349" s="13"/>
      <c r="M349" s="14"/>
      <c r="N349" s="13"/>
    </row>
    <row r="350" spans="1:14" s="48" customFormat="1" ht="51.75" customHeight="1">
      <c r="A350" s="42">
        <v>245</v>
      </c>
      <c r="B350" s="111" t="s">
        <v>315</v>
      </c>
      <c r="C350" s="91" t="s">
        <v>316</v>
      </c>
      <c r="D350" s="91" t="s">
        <v>317</v>
      </c>
      <c r="E350" s="96"/>
      <c r="F350" s="71">
        <v>125.8</v>
      </c>
      <c r="G350" s="72">
        <v>70360</v>
      </c>
      <c r="H350" s="72">
        <v>70360</v>
      </c>
      <c r="I350" s="71"/>
      <c r="J350" s="71">
        <v>1900</v>
      </c>
      <c r="K350" s="71"/>
      <c r="L350" s="71"/>
      <c r="M350" s="85" t="s">
        <v>315</v>
      </c>
      <c r="N350" s="71"/>
    </row>
    <row r="351" spans="1:14" ht="15.75" customHeight="1">
      <c r="A351" s="29"/>
      <c r="B351" s="13"/>
      <c r="C351" s="7" t="s">
        <v>0</v>
      </c>
      <c r="D351" s="8"/>
      <c r="E351" s="19"/>
      <c r="F351" s="14">
        <f>SUM(F350)</f>
        <v>125.8</v>
      </c>
      <c r="G351" s="33">
        <f>SUM(G350)</f>
        <v>70360</v>
      </c>
      <c r="H351" s="33">
        <f>SUM(H350)</f>
        <v>70360</v>
      </c>
      <c r="I351" s="13"/>
      <c r="J351" s="13"/>
      <c r="K351" s="13"/>
      <c r="L351" s="13"/>
      <c r="M351" s="14"/>
      <c r="N351" s="13"/>
    </row>
    <row r="352" spans="1:14" s="48" customFormat="1" ht="24" customHeight="1">
      <c r="A352" s="42">
        <v>246</v>
      </c>
      <c r="B352" s="122" t="s">
        <v>318</v>
      </c>
      <c r="C352" s="91" t="s">
        <v>319</v>
      </c>
      <c r="D352" s="91" t="s">
        <v>320</v>
      </c>
      <c r="E352" s="96"/>
      <c r="F352" s="71">
        <v>93.5</v>
      </c>
      <c r="G352" s="72">
        <v>67580</v>
      </c>
      <c r="H352" s="72">
        <v>67580</v>
      </c>
      <c r="I352" s="71"/>
      <c r="J352" s="71">
        <v>1900</v>
      </c>
      <c r="K352" s="71"/>
      <c r="L352" s="71"/>
      <c r="M352" s="119" t="s">
        <v>318</v>
      </c>
      <c r="N352" s="71"/>
    </row>
    <row r="353" spans="1:15" s="48" customFormat="1" ht="24" customHeight="1">
      <c r="A353" s="42">
        <v>247</v>
      </c>
      <c r="B353" s="123"/>
      <c r="C353" s="91" t="s">
        <v>49</v>
      </c>
      <c r="D353" s="91" t="s">
        <v>321</v>
      </c>
      <c r="E353" s="96"/>
      <c r="F353" s="71">
        <v>21.7</v>
      </c>
      <c r="G353" s="72">
        <v>0</v>
      </c>
      <c r="H353" s="72">
        <v>0</v>
      </c>
      <c r="I353" s="71"/>
      <c r="J353" s="71"/>
      <c r="K353" s="71"/>
      <c r="L353" s="71"/>
      <c r="M353" s="121"/>
      <c r="N353" s="71"/>
    </row>
    <row r="354" spans="1:15" s="48" customFormat="1" ht="31.5" customHeight="1">
      <c r="A354" s="42">
        <v>248</v>
      </c>
      <c r="B354" s="112" t="s">
        <v>395</v>
      </c>
      <c r="C354" s="91" t="s">
        <v>397</v>
      </c>
      <c r="D354" s="91" t="s">
        <v>376</v>
      </c>
      <c r="E354" s="113" t="s">
        <v>398</v>
      </c>
      <c r="F354" s="71">
        <v>16</v>
      </c>
      <c r="G354" s="114">
        <v>30000</v>
      </c>
      <c r="H354" s="114">
        <v>30000</v>
      </c>
      <c r="I354" s="71"/>
      <c r="J354" s="71">
        <v>1985</v>
      </c>
      <c r="K354" s="71"/>
      <c r="L354" s="71"/>
      <c r="M354" s="115" t="s">
        <v>395</v>
      </c>
      <c r="N354" s="71"/>
    </row>
    <row r="355" spans="1:15" ht="47.25" customHeight="1">
      <c r="A355" s="29"/>
      <c r="B355" s="13"/>
      <c r="C355" s="7" t="s">
        <v>0</v>
      </c>
      <c r="D355" s="8"/>
      <c r="E355" s="19"/>
      <c r="F355" s="14">
        <f>SUM(F352:F354)</f>
        <v>131.19999999999999</v>
      </c>
      <c r="G355" s="33">
        <f>SUM(G352:G354)</f>
        <v>97580</v>
      </c>
      <c r="H355" s="33">
        <f>SUM(H352:H354)</f>
        <v>97580</v>
      </c>
      <c r="I355" s="13"/>
      <c r="J355" s="13"/>
      <c r="K355" s="13"/>
      <c r="L355" s="13"/>
      <c r="M355" s="14"/>
      <c r="N355" s="13"/>
    </row>
    <row r="356" spans="1:15" ht="22.5" customHeight="1">
      <c r="A356" s="28"/>
      <c r="B356" s="22"/>
      <c r="C356" s="132" t="s">
        <v>382</v>
      </c>
      <c r="D356" s="133"/>
      <c r="E356" s="134"/>
      <c r="F356" s="30">
        <v>38735.1</v>
      </c>
      <c r="G356" s="37">
        <f>G9+G14+G19+G26+G32+G39+G43+G46+G50+G87+G104+G110+G125+G127+G129+G131+G133+G221+G225+G233+G238+G241+G245+G248+G252+G257+G261+G265+G270+G273+G278+G281+G285+G291+G297+G303+G305+G307+G309+G311+G313+G315+G317++G319+G321+G323+G328+G330+G332+G334+G336+G338+G340+G344+G346+G349+G351+G355+G218</f>
        <v>243474900.93599999</v>
      </c>
      <c r="H356" s="37">
        <f>H9+H14+H19+H26+H32+H39+H43+H46+H50+H87+H104+H110+H125+H127+H129+H131+H133+H221+H225+H233+H238+H241+H245+H248+H252+H257+H261+H265+H270+H273+H278+H281+H285+H291+H297+H303+H305+H307+H309+H311+H313+H315+H317++H319+H321+H323+H328+H330+H332+H334+H336+H338+H340+H344+H346+H349+H351+H355+H218</f>
        <v>150128689.60400003</v>
      </c>
      <c r="I356" s="22"/>
      <c r="J356" s="22"/>
      <c r="K356" s="22"/>
      <c r="L356" s="22"/>
      <c r="M356" s="22"/>
      <c r="N356" s="22"/>
    </row>
    <row r="357" spans="1:15" ht="15.75" customHeight="1">
      <c r="A357" s="28"/>
      <c r="B357" s="6"/>
      <c r="C357" s="3"/>
      <c r="D357" s="3"/>
      <c r="E357" s="6"/>
      <c r="F357" s="6"/>
      <c r="G357" s="34"/>
      <c r="H357" s="34"/>
      <c r="I357" s="6"/>
      <c r="J357" s="6"/>
      <c r="K357" s="6"/>
      <c r="L357" s="6"/>
      <c r="M357" s="6"/>
      <c r="N357" s="6"/>
    </row>
    <row r="358" spans="1:15" ht="19.5" customHeight="1">
      <c r="B358" s="26"/>
      <c r="C358" s="25"/>
      <c r="D358" s="25"/>
      <c r="E358" s="26"/>
      <c r="F358" s="26"/>
      <c r="G358" s="26"/>
      <c r="H358" s="31"/>
      <c r="I358" s="26"/>
      <c r="J358" s="26"/>
      <c r="K358" s="26"/>
      <c r="L358" s="26"/>
      <c r="M358" s="26"/>
      <c r="N358" s="26"/>
      <c r="O358" s="27"/>
    </row>
    <row r="359" spans="1:15" ht="0.75" customHeight="1">
      <c r="B359" s="26"/>
      <c r="C359" s="25"/>
      <c r="D359" s="25"/>
      <c r="E359" s="26"/>
      <c r="F359" s="26"/>
      <c r="G359" s="26"/>
      <c r="H359" s="26"/>
      <c r="I359" s="26"/>
      <c r="J359" s="26"/>
      <c r="K359" s="26"/>
      <c r="L359" s="26"/>
      <c r="M359" s="26"/>
      <c r="N359" s="26"/>
    </row>
    <row r="360" spans="1:15">
      <c r="B360" s="26"/>
      <c r="C360" s="25"/>
      <c r="D360" s="25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7"/>
    </row>
    <row r="361" spans="1:15">
      <c r="B361" s="26"/>
      <c r="C361" s="25"/>
      <c r="D361" s="25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7"/>
    </row>
    <row r="362" spans="1:15">
      <c r="B362" s="26"/>
      <c r="C362" s="25"/>
      <c r="D362" s="25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7"/>
    </row>
    <row r="363" spans="1:15">
      <c r="B363" s="26"/>
      <c r="C363" s="25"/>
      <c r="D363" s="25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7"/>
    </row>
    <row r="364" spans="1:15">
      <c r="B364" s="26"/>
      <c r="C364" s="25"/>
      <c r="D364" s="25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7"/>
    </row>
    <row r="365" spans="1:15">
      <c r="B365" s="26"/>
      <c r="C365" s="25"/>
      <c r="D365" s="25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7"/>
    </row>
    <row r="366" spans="1:15">
      <c r="B366" s="26"/>
      <c r="C366" s="25"/>
      <c r="D366" s="25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7"/>
    </row>
    <row r="367" spans="1:15">
      <c r="B367" s="26"/>
      <c r="C367" s="25"/>
      <c r="D367" s="25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7"/>
    </row>
    <row r="368" spans="1:15">
      <c r="B368" s="26"/>
      <c r="C368" s="25"/>
      <c r="D368" s="25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7"/>
    </row>
    <row r="369" spans="2:15">
      <c r="B369" s="26"/>
      <c r="C369" s="25"/>
      <c r="D369" s="25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7"/>
    </row>
    <row r="370" spans="2:15">
      <c r="B370" s="26"/>
      <c r="C370" s="25"/>
      <c r="D370" s="25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7"/>
    </row>
    <row r="371" spans="2:15">
      <c r="B371" s="26"/>
      <c r="C371" s="25"/>
      <c r="D371" s="25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7"/>
    </row>
    <row r="372" spans="2:15">
      <c r="B372" s="26"/>
      <c r="C372" s="25"/>
      <c r="D372" s="25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7"/>
    </row>
    <row r="373" spans="2:15">
      <c r="B373" s="26"/>
      <c r="C373" s="25"/>
      <c r="D373" s="25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7"/>
    </row>
    <row r="374" spans="2:15">
      <c r="B374" s="26"/>
      <c r="C374" s="25"/>
      <c r="D374" s="25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7"/>
    </row>
    <row r="375" spans="2:15">
      <c r="B375" s="26"/>
      <c r="C375" s="25"/>
      <c r="D375" s="25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7"/>
    </row>
    <row r="376" spans="2:15">
      <c r="B376" s="26"/>
      <c r="C376" s="25"/>
      <c r="D376" s="25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7"/>
    </row>
    <row r="377" spans="2:15">
      <c r="B377" s="26"/>
      <c r="C377" s="25"/>
      <c r="D377" s="25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7"/>
    </row>
    <row r="378" spans="2:15">
      <c r="B378" s="26"/>
      <c r="C378" s="25"/>
      <c r="D378" s="25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7"/>
    </row>
    <row r="379" spans="2:15">
      <c r="B379" s="26"/>
      <c r="C379" s="25"/>
      <c r="D379" s="25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7"/>
    </row>
    <row r="380" spans="2:15">
      <c r="B380" s="26"/>
      <c r="C380" s="25"/>
      <c r="D380" s="25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7"/>
    </row>
    <row r="381" spans="2:15">
      <c r="B381" s="26"/>
      <c r="C381" s="25"/>
      <c r="D381" s="25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7"/>
    </row>
    <row r="382" spans="2:15">
      <c r="B382" s="26"/>
      <c r="C382" s="25"/>
      <c r="D382" s="25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7"/>
    </row>
    <row r="383" spans="2:15">
      <c r="B383" s="26"/>
      <c r="C383" s="25"/>
      <c r="D383" s="25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7"/>
    </row>
    <row r="384" spans="2:15">
      <c r="B384" s="26"/>
      <c r="C384" s="25"/>
      <c r="D384" s="25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7"/>
    </row>
    <row r="385" spans="2:15">
      <c r="B385" s="26"/>
      <c r="C385" s="25"/>
      <c r="D385" s="25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7"/>
    </row>
    <row r="386" spans="2:15">
      <c r="B386" s="26"/>
      <c r="C386" s="25"/>
      <c r="D386" s="25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7"/>
    </row>
    <row r="387" spans="2:15">
      <c r="B387" s="26"/>
      <c r="C387" s="25"/>
      <c r="D387" s="25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7"/>
    </row>
    <row r="388" spans="2:15">
      <c r="B388" s="26"/>
      <c r="C388" s="25"/>
      <c r="D388" s="25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7"/>
    </row>
    <row r="389" spans="2:15">
      <c r="B389" s="26"/>
      <c r="C389" s="25"/>
      <c r="D389" s="25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7"/>
    </row>
    <row r="390" spans="2:15">
      <c r="B390" s="26"/>
      <c r="C390" s="25"/>
      <c r="D390" s="25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7"/>
    </row>
    <row r="391" spans="2:15">
      <c r="B391" s="26"/>
      <c r="C391" s="25"/>
      <c r="D391" s="25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7"/>
    </row>
    <row r="392" spans="2:15">
      <c r="B392" s="26"/>
      <c r="C392" s="25"/>
      <c r="D392" s="25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7"/>
    </row>
    <row r="393" spans="2:15">
      <c r="B393" s="26"/>
      <c r="C393" s="25"/>
      <c r="D393" s="25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7"/>
    </row>
    <row r="394" spans="2:15">
      <c r="B394" s="26"/>
      <c r="C394" s="25"/>
      <c r="D394" s="25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7"/>
    </row>
    <row r="395" spans="2:15">
      <c r="B395" s="26"/>
      <c r="C395" s="25"/>
      <c r="D395" s="25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7"/>
    </row>
    <row r="396" spans="2:15">
      <c r="B396" s="26"/>
      <c r="C396" s="25"/>
      <c r="D396" s="25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7"/>
    </row>
    <row r="397" spans="2:15">
      <c r="B397" s="26"/>
      <c r="C397" s="25"/>
      <c r="D397" s="25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7"/>
    </row>
    <row r="398" spans="2:15">
      <c r="B398" s="26"/>
      <c r="C398" s="25"/>
      <c r="D398" s="25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7"/>
    </row>
    <row r="399" spans="2:15">
      <c r="B399" s="26"/>
      <c r="C399" s="25"/>
      <c r="D399" s="25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7"/>
    </row>
    <row r="400" spans="2:15">
      <c r="B400" s="26"/>
      <c r="C400" s="25"/>
      <c r="D400" s="25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7"/>
    </row>
    <row r="401" spans="1:20">
      <c r="B401" s="26"/>
      <c r="C401" s="25"/>
      <c r="D401" s="25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7"/>
    </row>
    <row r="402" spans="1:20">
      <c r="B402" s="26"/>
      <c r="C402" s="25"/>
      <c r="D402" s="25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7"/>
    </row>
    <row r="403" spans="1:20">
      <c r="B403" s="26"/>
      <c r="C403" s="25"/>
      <c r="D403" s="25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7"/>
    </row>
    <row r="404" spans="1:20">
      <c r="B404" s="26"/>
      <c r="C404" s="25"/>
      <c r="D404" s="25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7"/>
    </row>
    <row r="405" spans="1:20">
      <c r="B405" s="26"/>
      <c r="C405" s="25"/>
      <c r="D405" s="25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7"/>
    </row>
    <row r="406" spans="1:20">
      <c r="B406" s="26"/>
      <c r="C406" s="25"/>
      <c r="D406" s="25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7"/>
    </row>
    <row r="407" spans="1:20">
      <c r="B407" s="26"/>
      <c r="C407" s="25"/>
      <c r="D407" s="25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7"/>
    </row>
    <row r="408" spans="1:20">
      <c r="B408" s="26"/>
      <c r="C408" s="25"/>
      <c r="D408" s="25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7"/>
    </row>
    <row r="409" spans="1:20">
      <c r="B409" s="26"/>
      <c r="C409" s="25"/>
      <c r="D409" s="25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7"/>
    </row>
    <row r="410" spans="1:20">
      <c r="B410" s="26"/>
      <c r="C410" s="25"/>
      <c r="D410" s="25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7"/>
    </row>
    <row r="411" spans="1:20">
      <c r="B411" s="26"/>
      <c r="C411" s="25"/>
      <c r="D411" s="25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7"/>
    </row>
    <row r="412" spans="1:20">
      <c r="B412" s="26"/>
      <c r="C412" s="25"/>
      <c r="D412" s="25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7"/>
    </row>
    <row r="413" spans="1:20">
      <c r="A413" s="27"/>
      <c r="B413" s="26"/>
      <c r="C413" s="25"/>
      <c r="D413" s="25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7"/>
    </row>
    <row r="414" spans="1:20">
      <c r="A414" s="27"/>
      <c r="B414" s="26"/>
      <c r="C414" s="25"/>
      <c r="D414" s="25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7"/>
    </row>
    <row r="415" spans="1:20">
      <c r="A415" s="27"/>
      <c r="B415" s="26"/>
      <c r="C415" s="25"/>
      <c r="D415" s="25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7"/>
      <c r="P415" s="27"/>
      <c r="Q415" s="27"/>
      <c r="R415" s="27"/>
      <c r="S415" s="27"/>
      <c r="T415" s="27"/>
    </row>
    <row r="416" spans="1:20">
      <c r="A416" s="27"/>
      <c r="B416" s="26"/>
      <c r="C416" s="25"/>
      <c r="D416" s="25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7"/>
      <c r="P416" s="27"/>
      <c r="Q416" s="27"/>
      <c r="R416" s="27"/>
      <c r="S416" s="27"/>
      <c r="T416" s="27"/>
    </row>
    <row r="417" spans="1:20">
      <c r="A417" s="27"/>
      <c r="B417" s="26"/>
      <c r="C417" s="25"/>
      <c r="D417" s="25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7"/>
      <c r="P417" s="27"/>
      <c r="Q417" s="27"/>
      <c r="R417" s="27"/>
      <c r="S417" s="27"/>
      <c r="T417" s="27"/>
    </row>
    <row r="418" spans="1:20">
      <c r="A418" s="27"/>
      <c r="B418" s="26"/>
      <c r="C418" s="25"/>
      <c r="D418" s="25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7"/>
      <c r="P418" s="27"/>
      <c r="Q418" s="27"/>
      <c r="R418" s="27"/>
      <c r="S418" s="27"/>
      <c r="T418" s="27"/>
    </row>
    <row r="419" spans="1:20">
      <c r="A419" s="27"/>
      <c r="B419" s="26"/>
      <c r="C419" s="25"/>
      <c r="D419" s="25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7"/>
      <c r="P419" s="27"/>
      <c r="Q419" s="27"/>
      <c r="R419" s="27"/>
      <c r="S419" s="27"/>
      <c r="T419" s="27"/>
    </row>
    <row r="420" spans="1:20">
      <c r="A420" s="27"/>
      <c r="B420" s="26"/>
      <c r="C420" s="25"/>
      <c r="D420" s="25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7"/>
      <c r="P420" s="27"/>
      <c r="Q420" s="27"/>
      <c r="R420" s="27"/>
      <c r="S420" s="27"/>
      <c r="T420" s="27"/>
    </row>
    <row r="421" spans="1:20">
      <c r="A421" s="27"/>
      <c r="B421" s="26"/>
      <c r="C421" s="25"/>
      <c r="D421" s="25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7"/>
      <c r="P421" s="27"/>
      <c r="Q421" s="27"/>
      <c r="R421" s="27"/>
      <c r="S421" s="27"/>
      <c r="T421" s="27"/>
    </row>
    <row r="422" spans="1:20">
      <c r="A422" s="27"/>
      <c r="B422" s="26"/>
      <c r="C422" s="25"/>
      <c r="D422" s="25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7"/>
      <c r="P422" s="27"/>
      <c r="Q422" s="27"/>
      <c r="R422" s="27"/>
      <c r="S422" s="27"/>
      <c r="T422" s="27"/>
    </row>
    <row r="423" spans="1:20">
      <c r="A423" s="27"/>
      <c r="B423" s="26"/>
      <c r="C423" s="25"/>
      <c r="D423" s="25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7"/>
      <c r="P423" s="27"/>
      <c r="Q423" s="27"/>
      <c r="R423" s="27"/>
      <c r="S423" s="27"/>
      <c r="T423" s="27"/>
    </row>
    <row r="424" spans="1:20">
      <c r="A424" s="27"/>
      <c r="B424" s="26"/>
      <c r="C424" s="25"/>
      <c r="D424" s="25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7"/>
      <c r="P424" s="27"/>
      <c r="Q424" s="27"/>
      <c r="R424" s="27"/>
      <c r="S424" s="27"/>
      <c r="T424" s="27"/>
    </row>
    <row r="425" spans="1:20">
      <c r="A425" s="27"/>
      <c r="B425" s="26"/>
      <c r="C425" s="25"/>
      <c r="D425" s="25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7"/>
      <c r="P425" s="27"/>
      <c r="Q425" s="27"/>
      <c r="R425" s="27"/>
      <c r="S425" s="27"/>
      <c r="T425" s="27"/>
    </row>
    <row r="426" spans="1:20">
      <c r="A426" s="27"/>
      <c r="B426" s="26"/>
      <c r="C426" s="25"/>
      <c r="D426" s="25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7"/>
      <c r="P426" s="27"/>
      <c r="Q426" s="27"/>
      <c r="R426" s="27"/>
      <c r="S426" s="27"/>
      <c r="T426" s="27"/>
    </row>
    <row r="427" spans="1:20">
      <c r="A427" s="27"/>
      <c r="B427" s="26"/>
      <c r="C427" s="25"/>
      <c r="D427" s="25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7"/>
      <c r="P427" s="27"/>
      <c r="Q427" s="27"/>
      <c r="R427" s="27"/>
      <c r="S427" s="27"/>
      <c r="T427" s="27"/>
    </row>
    <row r="428" spans="1:20">
      <c r="A428" s="27"/>
      <c r="B428" s="26"/>
      <c r="C428" s="25"/>
      <c r="D428" s="25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7"/>
      <c r="P428" s="27"/>
      <c r="Q428" s="27"/>
      <c r="R428" s="27"/>
      <c r="S428" s="27"/>
      <c r="T428" s="27"/>
    </row>
    <row r="429" spans="1:20">
      <c r="A429" s="27"/>
      <c r="B429" s="26"/>
      <c r="C429" s="25"/>
      <c r="D429" s="25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7"/>
      <c r="P429" s="27"/>
      <c r="Q429" s="27"/>
      <c r="R429" s="27"/>
      <c r="S429" s="27"/>
      <c r="T429" s="27"/>
    </row>
    <row r="430" spans="1:20">
      <c r="A430" s="27"/>
      <c r="B430" s="26"/>
      <c r="C430" s="25"/>
      <c r="D430" s="25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7"/>
      <c r="P430" s="27"/>
      <c r="Q430" s="27"/>
      <c r="R430" s="27"/>
      <c r="S430" s="27"/>
      <c r="T430" s="27"/>
    </row>
    <row r="431" spans="1:20">
      <c r="A431" s="27"/>
      <c r="B431" s="26"/>
      <c r="C431" s="25"/>
      <c r="D431" s="25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7"/>
      <c r="P431" s="27"/>
      <c r="Q431" s="27"/>
      <c r="R431" s="27"/>
      <c r="S431" s="27"/>
      <c r="T431" s="27"/>
    </row>
    <row r="432" spans="1:20">
      <c r="A432" s="27"/>
      <c r="B432" s="26"/>
      <c r="C432" s="25"/>
      <c r="D432" s="25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7"/>
      <c r="P432" s="27"/>
      <c r="Q432" s="27"/>
      <c r="R432" s="27"/>
      <c r="S432" s="27"/>
      <c r="T432" s="27"/>
    </row>
    <row r="433" spans="1:20">
      <c r="A433" s="27"/>
      <c r="B433" s="26"/>
      <c r="C433" s="25"/>
      <c r="D433" s="25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7"/>
      <c r="P433" s="27"/>
      <c r="Q433" s="27"/>
      <c r="R433" s="27"/>
      <c r="S433" s="27"/>
      <c r="T433" s="27"/>
    </row>
    <row r="434" spans="1:20">
      <c r="A434" s="27"/>
      <c r="B434" s="26"/>
      <c r="C434" s="25"/>
      <c r="D434" s="25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7"/>
      <c r="P434" s="27"/>
      <c r="Q434" s="27"/>
      <c r="R434" s="27"/>
      <c r="S434" s="27"/>
      <c r="T434" s="27"/>
    </row>
    <row r="435" spans="1:20">
      <c r="A435" s="27"/>
      <c r="B435" s="26"/>
      <c r="C435" s="25"/>
      <c r="D435" s="25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7"/>
      <c r="P435" s="27"/>
      <c r="Q435" s="27"/>
      <c r="R435" s="27"/>
      <c r="S435" s="27"/>
      <c r="T435" s="27"/>
    </row>
    <row r="436" spans="1:20">
      <c r="A436" s="27"/>
      <c r="B436" s="26"/>
      <c r="C436" s="25"/>
      <c r="D436" s="25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7"/>
      <c r="P436" s="27"/>
      <c r="Q436" s="27"/>
      <c r="R436" s="27"/>
      <c r="S436" s="27"/>
      <c r="T436" s="27"/>
    </row>
    <row r="437" spans="1:20">
      <c r="A437" s="27"/>
      <c r="B437" s="26"/>
      <c r="C437" s="25"/>
      <c r="D437" s="25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7"/>
      <c r="P437" s="27"/>
      <c r="Q437" s="27"/>
      <c r="R437" s="27"/>
      <c r="S437" s="27"/>
      <c r="T437" s="27"/>
    </row>
    <row r="438" spans="1:20">
      <c r="A438" s="27"/>
      <c r="B438" s="26"/>
      <c r="C438" s="25"/>
      <c r="D438" s="25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7"/>
      <c r="P438" s="27"/>
      <c r="Q438" s="27"/>
      <c r="R438" s="27"/>
      <c r="S438" s="27"/>
      <c r="T438" s="27"/>
    </row>
    <row r="439" spans="1:20">
      <c r="A439" s="27"/>
      <c r="B439" s="26"/>
      <c r="C439" s="25"/>
      <c r="D439" s="25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7"/>
      <c r="P439" s="27"/>
      <c r="Q439" s="27"/>
      <c r="R439" s="27"/>
      <c r="S439" s="27"/>
      <c r="T439" s="27"/>
    </row>
    <row r="440" spans="1:20">
      <c r="A440" s="27"/>
      <c r="B440" s="26"/>
      <c r="C440" s="25"/>
      <c r="D440" s="25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7"/>
      <c r="P440" s="27"/>
      <c r="Q440" s="27"/>
      <c r="R440" s="27"/>
      <c r="S440" s="27"/>
      <c r="T440" s="27"/>
    </row>
    <row r="441" spans="1:20">
      <c r="A441" s="27"/>
      <c r="B441" s="26"/>
      <c r="C441" s="25"/>
      <c r="D441" s="25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7"/>
      <c r="P441" s="27"/>
      <c r="Q441" s="27"/>
      <c r="R441" s="27"/>
      <c r="S441" s="27"/>
      <c r="T441" s="27"/>
    </row>
    <row r="442" spans="1:20">
      <c r="A442" s="27"/>
      <c r="B442" s="26"/>
      <c r="C442" s="25"/>
      <c r="D442" s="25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7"/>
      <c r="P442" s="27"/>
      <c r="Q442" s="27"/>
      <c r="R442" s="27"/>
      <c r="S442" s="27"/>
      <c r="T442" s="27"/>
    </row>
    <row r="443" spans="1:20">
      <c r="A443" s="27"/>
      <c r="B443" s="26"/>
      <c r="C443" s="25"/>
      <c r="D443" s="25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7"/>
      <c r="P443" s="27"/>
      <c r="Q443" s="27"/>
      <c r="R443" s="27"/>
      <c r="S443" s="27"/>
      <c r="T443" s="27"/>
    </row>
    <row r="444" spans="1:20">
      <c r="A444" s="27"/>
      <c r="B444" s="26"/>
      <c r="C444" s="25"/>
      <c r="D444" s="25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7"/>
      <c r="P444" s="27"/>
      <c r="Q444" s="27"/>
      <c r="R444" s="27"/>
      <c r="S444" s="27"/>
      <c r="T444" s="27"/>
    </row>
    <row r="445" spans="1:20">
      <c r="A445" s="27"/>
      <c r="B445" s="26"/>
      <c r="C445" s="25"/>
      <c r="D445" s="25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7"/>
      <c r="P445" s="27"/>
      <c r="Q445" s="27"/>
      <c r="R445" s="27"/>
      <c r="S445" s="27"/>
      <c r="T445" s="27"/>
    </row>
    <row r="446" spans="1:20">
      <c r="A446" s="27"/>
      <c r="B446" s="26"/>
      <c r="C446" s="25"/>
      <c r="D446" s="25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7"/>
      <c r="P446" s="27"/>
      <c r="Q446" s="27"/>
      <c r="R446" s="27"/>
      <c r="S446" s="27"/>
      <c r="T446" s="27"/>
    </row>
    <row r="447" spans="1:20">
      <c r="A447" s="27"/>
      <c r="B447" s="26"/>
      <c r="C447" s="25"/>
      <c r="D447" s="25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7"/>
      <c r="P447" s="27"/>
      <c r="Q447" s="27"/>
      <c r="R447" s="27"/>
      <c r="S447" s="27"/>
      <c r="T447" s="27"/>
    </row>
    <row r="448" spans="1:20">
      <c r="A448" s="27"/>
      <c r="B448" s="26"/>
      <c r="C448" s="25"/>
      <c r="D448" s="25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7"/>
      <c r="P448" s="27"/>
      <c r="Q448" s="27"/>
      <c r="R448" s="27"/>
      <c r="S448" s="27"/>
      <c r="T448" s="27"/>
    </row>
    <row r="449" spans="1:20">
      <c r="A449" s="27"/>
      <c r="B449" s="26"/>
      <c r="C449" s="25"/>
      <c r="D449" s="25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7"/>
      <c r="P449" s="27"/>
      <c r="Q449" s="27"/>
      <c r="R449" s="27"/>
      <c r="S449" s="27"/>
      <c r="T449" s="27"/>
    </row>
    <row r="450" spans="1:20">
      <c r="A450" s="27"/>
      <c r="B450" s="27"/>
      <c r="C450" s="25"/>
      <c r="D450" s="25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</row>
    <row r="451" spans="1:20">
      <c r="A451" s="27"/>
      <c r="B451" s="27"/>
      <c r="C451" s="25"/>
      <c r="D451" s="25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</row>
    <row r="452" spans="1:20">
      <c r="A452" s="27"/>
      <c r="B452" s="27"/>
      <c r="C452" s="25"/>
      <c r="D452" s="25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</row>
    <row r="453" spans="1:20">
      <c r="A453" s="27"/>
      <c r="B453" s="27"/>
      <c r="C453" s="25"/>
      <c r="D453" s="25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</row>
    <row r="454" spans="1:20">
      <c r="O454" s="27"/>
      <c r="P454" s="27"/>
      <c r="Q454" s="27"/>
      <c r="R454" s="27"/>
      <c r="S454" s="27"/>
      <c r="T454" s="27"/>
    </row>
    <row r="455" spans="1:20">
      <c r="O455" s="27"/>
      <c r="P455" s="27"/>
      <c r="Q455" s="27"/>
      <c r="R455" s="27"/>
      <c r="S455" s="27"/>
      <c r="T455" s="27"/>
    </row>
  </sheetData>
  <mergeCells count="82">
    <mergeCell ref="C356:E356"/>
    <mergeCell ref="M5:M8"/>
    <mergeCell ref="N3:N4"/>
    <mergeCell ref="A2:P2"/>
    <mergeCell ref="A3:A4"/>
    <mergeCell ref="D3:D4"/>
    <mergeCell ref="E3:E4"/>
    <mergeCell ref="F3:F4"/>
    <mergeCell ref="G3:H3"/>
    <mergeCell ref="I3:I4"/>
    <mergeCell ref="J3:K3"/>
    <mergeCell ref="L3:L4"/>
    <mergeCell ref="M3:M4"/>
    <mergeCell ref="M15:M18"/>
    <mergeCell ref="M20:M25"/>
    <mergeCell ref="M10:M13"/>
    <mergeCell ref="M51:M86"/>
    <mergeCell ref="M92:M103"/>
    <mergeCell ref="M105:M109"/>
    <mergeCell ref="M111:M124"/>
    <mergeCell ref="M27:M31"/>
    <mergeCell ref="M33:M38"/>
    <mergeCell ref="M44:M45"/>
    <mergeCell ref="M47:M49"/>
    <mergeCell ref="M222:M224"/>
    <mergeCell ref="M226:M232"/>
    <mergeCell ref="M234:M237"/>
    <mergeCell ref="M239:M240"/>
    <mergeCell ref="M242:M244"/>
    <mergeCell ref="M246:M247"/>
    <mergeCell ref="M249:M251"/>
    <mergeCell ref="M253:M256"/>
    <mergeCell ref="M258:M260"/>
    <mergeCell ref="M262:M264"/>
    <mergeCell ref="M266:M269"/>
    <mergeCell ref="M271:M272"/>
    <mergeCell ref="M274:M277"/>
    <mergeCell ref="M279:M280"/>
    <mergeCell ref="M282:M284"/>
    <mergeCell ref="M347:M348"/>
    <mergeCell ref="M352:M353"/>
    <mergeCell ref="M286:M290"/>
    <mergeCell ref="M293:M296"/>
    <mergeCell ref="M298:M302"/>
    <mergeCell ref="M324:M327"/>
    <mergeCell ref="M341:M343"/>
    <mergeCell ref="B3:B4"/>
    <mergeCell ref="B5:B8"/>
    <mergeCell ref="B10:B13"/>
    <mergeCell ref="B15:B18"/>
    <mergeCell ref="B20:B25"/>
    <mergeCell ref="B27:B31"/>
    <mergeCell ref="B33:B38"/>
    <mergeCell ref="B44:B45"/>
    <mergeCell ref="B47:B49"/>
    <mergeCell ref="B51:B86"/>
    <mergeCell ref="B92:B103"/>
    <mergeCell ref="B105:B109"/>
    <mergeCell ref="B111:B124"/>
    <mergeCell ref="B222:B224"/>
    <mergeCell ref="B226:B232"/>
    <mergeCell ref="B219:B220"/>
    <mergeCell ref="B234:B237"/>
    <mergeCell ref="B239:B240"/>
    <mergeCell ref="B242:B244"/>
    <mergeCell ref="B246:B247"/>
    <mergeCell ref="B249:B251"/>
    <mergeCell ref="B253:B256"/>
    <mergeCell ref="B258:B260"/>
    <mergeCell ref="B262:B264"/>
    <mergeCell ref="B266:B269"/>
    <mergeCell ref="B271:B272"/>
    <mergeCell ref="B274:B277"/>
    <mergeCell ref="B279:B280"/>
    <mergeCell ref="B282:B284"/>
    <mergeCell ref="B286:B290"/>
    <mergeCell ref="B293:B296"/>
    <mergeCell ref="B298:B302"/>
    <mergeCell ref="B324:B327"/>
    <mergeCell ref="B341:B343"/>
    <mergeCell ref="B347:B348"/>
    <mergeCell ref="B352:B3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2022-01-20T03:42:23Z</dcterms:modified>
</cp:coreProperties>
</file>