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19200" windowHeight="12285"/>
  </bookViews>
  <sheets>
    <sheet name="прилож3 годовая форма" sheetId="2" r:id="rId1"/>
    <sheet name="прилож4" sheetId="3" r:id="rId2"/>
  </sheets>
  <definedNames>
    <definedName name="_xlnm.Print_Area" localSheetId="0">'прилож3 годовая форма'!$A$1:$I$433</definedName>
  </definedNames>
  <calcPr calcId="145621"/>
</workbook>
</file>

<file path=xl/calcChain.xml><?xml version="1.0" encoding="utf-8"?>
<calcChain xmlns="http://schemas.openxmlformats.org/spreadsheetml/2006/main">
  <c r="D235" i="2" l="1"/>
  <c r="D238" i="2"/>
  <c r="D411" i="2" l="1"/>
  <c r="D410" i="2"/>
  <c r="D409" i="2"/>
  <c r="D408" i="2"/>
  <c r="D236" i="2" l="1"/>
  <c r="D420" i="2"/>
  <c r="D382" i="2"/>
  <c r="D370" i="2"/>
  <c r="D369" i="2"/>
  <c r="D368" i="2"/>
  <c r="D356" i="2"/>
  <c r="D354" i="2"/>
  <c r="D329" i="2"/>
  <c r="D328" i="2"/>
  <c r="D327" i="2"/>
  <c r="D325" i="2"/>
  <c r="D276" i="2"/>
  <c r="D207" i="2"/>
  <c r="D206" i="2"/>
  <c r="D204" i="2"/>
  <c r="D170" i="2"/>
  <c r="D152" i="2"/>
  <c r="D151" i="2"/>
  <c r="D148" i="2"/>
  <c r="D84" i="2"/>
  <c r="D82" i="2"/>
  <c r="D33" i="2"/>
  <c r="D198" i="2"/>
  <c r="D268" i="2"/>
  <c r="D277" i="2" s="1"/>
  <c r="D311" i="2"/>
  <c r="D326" i="2" s="1"/>
  <c r="D339" i="2"/>
  <c r="D355" i="2" s="1"/>
  <c r="D205" i="2"/>
  <c r="D100" i="2"/>
  <c r="D97" i="2"/>
  <c r="D278" i="2" l="1"/>
  <c r="D86" i="2"/>
  <c r="D19" i="2"/>
  <c r="D352" i="2" l="1"/>
  <c r="D334" i="2"/>
  <c r="D353" i="2" s="1"/>
  <c r="D143" i="2" l="1"/>
  <c r="D144" i="2"/>
  <c r="D150" i="2" s="1"/>
  <c r="D131" i="2" l="1"/>
  <c r="D85" i="2"/>
  <c r="D429" i="2" s="1"/>
  <c r="D61" i="2"/>
  <c r="D83" i="2" s="1"/>
  <c r="D105" i="2" l="1"/>
  <c r="D149" i="2" s="1"/>
  <c r="D87" i="2"/>
  <c r="D101" i="2" l="1"/>
  <c r="D275" i="2" l="1"/>
  <c r="D274" i="2"/>
  <c r="D203" i="2"/>
  <c r="D426" i="2" s="1"/>
  <c r="D153" i="2" l="1"/>
  <c r="D174" i="2"/>
  <c r="D240" i="2" l="1"/>
  <c r="D253" i="2" l="1"/>
  <c r="D289" i="2" l="1"/>
  <c r="D427" i="2" s="1"/>
  <c r="D290" i="2"/>
  <c r="D428" i="2" s="1"/>
  <c r="D292" i="2" l="1"/>
  <c r="D430" i="2" s="1"/>
  <c r="D431" i="2" s="1"/>
  <c r="F431" i="2" l="1"/>
  <c r="D34" i="2"/>
  <c r="D279" i="2" l="1"/>
  <c r="D293" i="2" l="1"/>
  <c r="D330" i="2" l="1"/>
  <c r="D208" i="2"/>
  <c r="E429" i="2"/>
  <c r="D357" i="2" l="1"/>
  <c r="D20" i="2" l="1"/>
  <c r="D385" i="2"/>
  <c r="D372" i="2" l="1"/>
  <c r="E428" i="2" l="1"/>
  <c r="D412" i="2" l="1"/>
  <c r="D422" i="2" s="1"/>
  <c r="E426" i="2"/>
  <c r="E427" i="2"/>
  <c r="E431" i="2" l="1"/>
  <c r="F433" i="2"/>
  <c r="F432" i="2"/>
  <c r="E430" i="2"/>
</calcChain>
</file>

<file path=xl/sharedStrings.xml><?xml version="1.0" encoding="utf-8"?>
<sst xmlns="http://schemas.openxmlformats.org/spreadsheetml/2006/main" count="583" uniqueCount="401">
  <si>
    <t>от «__»_______20__года №___</t>
  </si>
  <si>
    <t>№ п/п</t>
  </si>
  <si>
    <t>Срок исполнения</t>
  </si>
  <si>
    <t>Объемы и источники финансирования, тыс. рублей</t>
  </si>
  <si>
    <t>Ответственные исполнители</t>
  </si>
  <si>
    <t>Наименование показателя, единица измерения</t>
  </si>
  <si>
    <t>Цель 1</t>
  </si>
  <si>
    <t>Задача 1</t>
  </si>
  <si>
    <t>Мероприятие 1</t>
  </si>
  <si>
    <t>Мероприятие 2</t>
  </si>
  <si>
    <t>Задача 2</t>
  </si>
  <si>
    <t>Цель 2</t>
  </si>
  <si>
    <t>ЕЖЕГОДНЫЙ ОТЧЕТ</t>
  </si>
  <si>
    <t>Наименование мероприятия</t>
  </si>
  <si>
    <t>Единицы измерения</t>
  </si>
  <si>
    <t>Значение показателя</t>
  </si>
  <si>
    <t xml:space="preserve">Примечание </t>
  </si>
  <si>
    <t>ПРИЛОЖЕНИЕ № 4</t>
  </si>
  <si>
    <t>ИНФОРМАЦИЯ</t>
  </si>
  <si>
    <r>
      <t>о ходе реализации  Плана мероприятий по реализации в 20__ году стратегии социально-экономического развития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муниципального района «Оловяннинский район» на период до 2030 года</t>
    </r>
  </si>
  <si>
    <t xml:space="preserve">к решению Совета муниципального района </t>
  </si>
  <si>
    <t>«Оловяннинский район»</t>
  </si>
  <si>
    <t>Задача 1 Улучшение состояния здоровья детей и матерей</t>
  </si>
  <si>
    <t>Реализиция мероприятий по диспансерезации взрослого населения, детей сирот находящихся под опекой</t>
  </si>
  <si>
    <t>вн</t>
  </si>
  <si>
    <t>ГУЗ "Оловяннинская ЦРБ"</t>
  </si>
  <si>
    <t>Обеспечение бесплатным питанием  беременных женщин, кормящих матерей и детей до 1 года жизни</t>
  </si>
  <si>
    <t>кр</t>
  </si>
  <si>
    <t>Задача 2 Сохранение и укрепление здоровья населения</t>
  </si>
  <si>
    <t>Реализация мероприятия "Вакцинопрофилактика"</t>
  </si>
  <si>
    <t>фед</t>
  </si>
  <si>
    <t>Задача 4  Модернизация и реконструкция действующих предприятий промышленности</t>
  </si>
  <si>
    <t>ИНТЕР РАО Харанорская ГРЭС</t>
  </si>
  <si>
    <t>Задачи: 1. Снижение негативного воздействия на окржающую среду стационарных источников загрязнения; 2. Ликвидация несанкционированных свалок; 3. Повышение уровня благоустройства населенных пунктов и развитие системы утилизации и переработки отходов.</t>
  </si>
  <si>
    <t>6. Труд и занятость</t>
  </si>
  <si>
    <t>Задача 1 Создание оптимальных условий для обеспечения доступности дошкольного образования, для воспитания и образования детей дошкольного возраста, обеспечивающих реннее развитие</t>
  </si>
  <si>
    <t>р-н</t>
  </si>
  <si>
    <t>МКУ РКО и ДМ</t>
  </si>
  <si>
    <t>Задача2 Обеспечение доступности качественного образования, соответствующего требованиям государственных стандартов"</t>
  </si>
  <si>
    <t>Задача 4 Пропаганда семейных ценностей, сохранение ребенка во всех возможных случаях в биологической семье, активизация семейного жизнеустройства сирот, развитие семейных форм их устройства</t>
  </si>
  <si>
    <t>Реализация подпрограммы "Исполнение государственных полномочий по опеке и попечительству и социальной поддержки детей находящихся в трудной жизненной ситуации</t>
  </si>
  <si>
    <t>Задача 5 внедрение здоровьесберегающей и доступной среды образовательных учреждений</t>
  </si>
  <si>
    <t>Федеральный бюджет</t>
  </si>
  <si>
    <t>Краевой бюджет</t>
  </si>
  <si>
    <t>Районный бюджет</t>
  </si>
  <si>
    <t>Бюджет поселеия</t>
  </si>
  <si>
    <t>Внебюджетные источники</t>
  </si>
  <si>
    <t>всего по образованию</t>
  </si>
  <si>
    <t>"Выравнивание бюджетной обеспеченности поселений из районного фонда финансовой поддержки поселений"</t>
  </si>
  <si>
    <t>Комитет по финансам администрации МР</t>
  </si>
  <si>
    <t>"Сокращение объема задолженности по бюджетным кредитам, выданной на возвратной основе"</t>
  </si>
  <si>
    <t>всего по Финансам</t>
  </si>
  <si>
    <t>всего по Здравоохранению</t>
  </si>
  <si>
    <t>Задача 1 Повышение прозрачности и подотчетности работы местного самоуправления района, 2 Совершенствование системы информирования населения о деятельности местного самоуправленияв средствах массовой информации, 3 Формирование резервного фонда.</t>
  </si>
  <si>
    <t>Создание резервного фонда</t>
  </si>
  <si>
    <t>Ликвидация чрезвычайных ситуаций</t>
  </si>
  <si>
    <t>Администрация МР</t>
  </si>
  <si>
    <t>Пожарная безопасность (опашка поселений)</t>
  </si>
  <si>
    <t>Обеспечение выплаты пенсии за выслугу лет лицами, занимающими должности муниципальной службы</t>
  </si>
  <si>
    <t>Задача 1 Увеличение посевных площадей и повышение урожайности зерновых культур. Повышение культурности плодородия почв, осуществление работ по борьбе с вредителями и болезнями сельскохозяйственных культур</t>
  </si>
  <si>
    <t>Субсидия за приобретенную  сельскохозяйственную технику и прицепное оборудование</t>
  </si>
  <si>
    <t>Отдел сельского хозяйства</t>
  </si>
  <si>
    <t>Задача 1 Сохранение и содердание существующей сети автомобильных дорог о общего пользования местного значения района и сельских поселений, в состоянии соответствующем безопасности дорожного движения. Создание конкурентного рынка транспортных услуг.</t>
  </si>
  <si>
    <t>Содержание, строительстворемонт  автомобильных дорог общего пользования (Дорожный фонд)</t>
  </si>
  <si>
    <t>б/п</t>
  </si>
  <si>
    <t>Ремонт ЖД пути общего пользования</t>
  </si>
  <si>
    <t>Задача 5 Улучшение жилищных условий молодых семей, специалистов и граждан проживающих на селе.</t>
  </si>
  <si>
    <t>Субсидии на поддержку табунного коневодства</t>
  </si>
  <si>
    <t>Задача1  Сохранение культурного и  духового наследия расширение доступа граждан к культурным ценностям и информации</t>
  </si>
  <si>
    <t>Цель создание условий, ориентирующих граждан на здоровый образ жизни, в том числе на занятия физической культурой и спортом, развитие спортивной инфраструктуры</t>
  </si>
  <si>
    <t>Задача 1 развитие детско- юношеского спорта</t>
  </si>
  <si>
    <t>Отдел культуры администрации МР</t>
  </si>
  <si>
    <t>Организация и проведение мероприятий, способствующих развитию молодых дорований</t>
  </si>
  <si>
    <t>Ремонт здания культурно-досугового центра и др.</t>
  </si>
  <si>
    <t>Задача1 Формирование благопрриятных условий для притока инвестиций  в жилищное строительство</t>
  </si>
  <si>
    <t>всего поЖилищному строительству</t>
  </si>
  <si>
    <t>всего по Культуре</t>
  </si>
  <si>
    <t>всего по Местному самоуправлению</t>
  </si>
  <si>
    <t>всего по Экологии и благоустройству территорий</t>
  </si>
  <si>
    <t>всего по транспорту, связи и ифнорматизации</t>
  </si>
  <si>
    <t>Задача 1 Обеспечение комфортных и безопасных условий проживания населения</t>
  </si>
  <si>
    <t>всего поЖилищно-коммунальному хозяйству, энергоэффективности</t>
  </si>
  <si>
    <t>АО "Тепловодоканал"</t>
  </si>
  <si>
    <t>Задача 2 "Модернизация и замена технологического оборудования на объектах коммунальной инфраструктуры с внедрением новых энергоэффективных технологий</t>
  </si>
  <si>
    <t>Задача 3 Создание условий для обеспечения энергосбережения и повышение энергетической эффективности в жилищном фонде и системах коммунальной инфраструктуры</t>
  </si>
  <si>
    <t>Задача 1.Обеспечение роста собственных доходов, повышение эффективности бюджетных расходов  Обеспечение своевременного и полного учета долговых обязательств.
              2.Планирование бюджетных ассигнований на основе муниципальных программ с учетом оценки эффективности их реализации</t>
  </si>
  <si>
    <t>Задачи:1.Достижение стабильной динамики в раскрываемости преступлений в районе;2.Обеспечение защиты населения и территории от чрезвычайных ситуаций природного и техногенного характера.</t>
  </si>
  <si>
    <t>Задача 2. Разработка правил землепользования и застройки населенных пунктов, поселений.</t>
  </si>
  <si>
    <t xml:space="preserve"> Задача: 3.Сохранение и содержание существующей сети автомобильных дорог общего пользования местного значения района и сельских поселений, в состоянии соответствующем безопасности дорожного движения.</t>
  </si>
  <si>
    <t xml:space="preserve">Задача 4. 1.Внесение и дополнение в разработанные  генеральные планы населенных пунктов с определением черты населенного пункта с учетом перспективы развития;
                2.Осуществление градостроительной деятельности с условием соблюдения требований безопасности территорий, инженерно-технических требований, гражданской обороны, мероприятий по предупреждению чрезвычайных ситуаций природного и техногенного характера, по предупреждению террористических актов, а также требований охраны окружающей среды и экологической безопасности, сохранения объектов культурного наследия и особо охраняемых природных территорий.
</t>
  </si>
  <si>
    <t xml:space="preserve">Цель: Эффективное использование, распоряжение и управление  землей и  муниципальным имуществом, необходимым для оказания социальных услуг.  </t>
  </si>
  <si>
    <t xml:space="preserve">Задачи: 1.Создание и обеспечение функционирования системы учета муниципального имущества и контроль за его использованием
   </t>
  </si>
  <si>
    <t>КУМИ</t>
  </si>
  <si>
    <t>Ремонт и содержание автомобильных дорог общего пользования (автомобильные дороги муниципального района)</t>
  </si>
  <si>
    <t>Ремонт и содержание автомобильных дорог общего пользования (автомобильные дороги сельских поселений)</t>
  </si>
  <si>
    <t>г/п Ясногорское</t>
  </si>
  <si>
    <t>Оценка недвижимости муниципальной собственности</t>
  </si>
  <si>
    <t>всего по Архитектура и градостроительство</t>
  </si>
  <si>
    <t>всего по национальной безопасности и правоохранительной деятельности</t>
  </si>
  <si>
    <t>Цель:Создание  условий  для  развития   предпринимательской деятельности,  потребительского рынка,  удовлетворения спроса населения на товары и  услуги, обеспечение  качества и безопасности, реализуемой продукции.</t>
  </si>
  <si>
    <t xml:space="preserve">Задача  8.    Создание  условий  для обеспечения  стабильного функционирования потребительского рынка в  современных условиях на территории </t>
  </si>
  <si>
    <t>всего по потребительскому рынку</t>
  </si>
  <si>
    <t>ИП района</t>
  </si>
  <si>
    <t>Итого по Федеральному бюджету</t>
  </si>
  <si>
    <t>Итого Краевому бюджету</t>
  </si>
  <si>
    <t>Итого по Районному бюджету</t>
  </si>
  <si>
    <t>Итого по Бюджету поселеий</t>
  </si>
  <si>
    <t>Итого по Внебюджетным источникам</t>
  </si>
  <si>
    <t>всего по Стратегии</t>
  </si>
  <si>
    <t>план</t>
  </si>
  <si>
    <t>факт</t>
  </si>
  <si>
    <t>всего по сельскому хозяйству</t>
  </si>
  <si>
    <t>Среднесписачная обеспеченность больничными койко-местами на 1000 населения.</t>
  </si>
  <si>
    <t>единиц</t>
  </si>
  <si>
    <t>1. Доля спортивных сооружений из общего числа спортивных сооружений, требующих капитального ремонта;                              2. Численность населения, занимающегося физической культурой спортом;                                                 3. Доля населения, систематически занимающегося физической и спортом;                                                         4. Обеспеченность детей в возрасте от 1 до 6 лет местами в ДОУ;                                                                       5 Удельный вес лиц, сдавших ЕГЭ, в числе выпускников муниципальных ОУ, участвовавших в ЕГЭ;                                                               6. Охват детей в возрасте от1 - 6 лет, получающих дошкольную образовательную услугу и услугу по их содержанию в муниципальных образовательных учреждениях, в общей численности детей в возрасте 1 - 6 лет;</t>
  </si>
  <si>
    <t>1. тыс. руб.;                                    2. Процент</t>
  </si>
  <si>
    <t>1. Объем налоговых и неналоговых доходов консолюдированного бюджета муниципального района;                               2 Доля собственных доходов в доходах бюджета муниципального района</t>
  </si>
  <si>
    <t>1. Процент;</t>
  </si>
  <si>
    <t>1. Процент;                                                          2. Процент;</t>
  </si>
  <si>
    <t>1. Доля благоустроенных жилых помещений;                                                         2. Доля ветхих и аварийных жилых помещений в общем объеме жилых помещений</t>
  </si>
  <si>
    <t xml:space="preserve">1.Объем произведенной продукции сельского хозяйства на душу населения                                                2. Индекс продукции сельскогохозяйства </t>
  </si>
  <si>
    <t>1.тыс. руб.                             2. (в сопоставимых целях)</t>
  </si>
  <si>
    <t>1. Человек;                                              2. Процент;                                                  3. Тыс. руб.;</t>
  </si>
  <si>
    <t>1. Общая площадь жилых помещений, приходящихся в среднем на 1 жителя,;                                                    2. В том числе введенная в действие за год</t>
  </si>
  <si>
    <t>1. Кв.м.;                                          2.Тыс. кв. м.</t>
  </si>
  <si>
    <t>1. Удовлетворенность населения деятельностью органов местного самоуправления муниципального района от числа опрошенных</t>
  </si>
  <si>
    <t xml:space="preserve">1. Объем отгруженных товаров собственного производства, выполенных работ и услуг собственными силами                                           2. Индекс промышленного производства </t>
  </si>
  <si>
    <t>1. Тыс. руб.                                              2 в сопоставимых ценах</t>
  </si>
  <si>
    <t>Количество совершенных преступлений</t>
  </si>
  <si>
    <t>Единиц</t>
  </si>
  <si>
    <t xml:space="preserve">1. Поисково - оценочные и разведочные работы  для создания дополнительной ресурсной базы </t>
  </si>
  <si>
    <t>ООО ГРК Дархан"</t>
  </si>
  <si>
    <t>Приобретение машин и оборудование, включая хозяйственный инвентарь и другие объекты</t>
  </si>
  <si>
    <t>Задача 2.Разработка   месторождений полезных   ископаемых</t>
  </si>
  <si>
    <t>ИНТЕР РАО Харанорская ГРЭС, ООО ГРК Дархан"</t>
  </si>
  <si>
    <t>Задача1.Совершенствование системы поддержки субъектов малого и среднего предпринимательства (финансовой, информационной, консультационной, организационной), обеспечивающей условия их (субъектов) устойчивого функционирования.</t>
  </si>
  <si>
    <t>Физические лица</t>
  </si>
  <si>
    <t>Мероприятия по подготовке к отопительному зимнему периоду "Модернизация систем коммунальной инфраструктуры"</t>
  </si>
  <si>
    <t>Водоохранные и рыбоохраные мероприятия</t>
  </si>
  <si>
    <t>Воздухоохранные мероприятия</t>
  </si>
  <si>
    <t>Услуги связанные с выполнением требований природоохранного законодательства</t>
  </si>
  <si>
    <t>Услуги по приему, транспортировке, обезвреживанию, захоронению и утилизации отходов</t>
  </si>
  <si>
    <t>Поселения района - Ясногорск</t>
  </si>
  <si>
    <t>Поселения района - Оловянная</t>
  </si>
  <si>
    <t>Поселения района - Ясная</t>
  </si>
  <si>
    <t xml:space="preserve"> Субсидия по мясному скотоводству </t>
  </si>
  <si>
    <t xml:space="preserve">Мероприятия направленные на обеспечение безопасности условий обеспечения и воспитания детей в муниципальных дошкольных образовательных организациях в том числе:Установка видеонаблюдения </t>
  </si>
  <si>
    <t>МКУ РКО и ДМ: в д/с "Аленушка", "Светлячок" г/п "Ясногорское", "Капелька", "Солнышко" г/п "Оловяннинское"</t>
  </si>
  <si>
    <t>МКУ РКО и ДМ: дошкольные учреждения Оловяннинского рйона</t>
  </si>
  <si>
    <t>МКУ РКО и ДМ:дошкольные учреждения Оловяннинского рйона</t>
  </si>
  <si>
    <t>МКУ РКО и ДМ: Образовательные учреждения Оловяннинского района</t>
  </si>
  <si>
    <t>Создание условий для обеспечения оздоровления, отдыха детей и занятости подростков в каникулярное время в муниципальном районе «Оловяннинский район»: организация работы лагерей дневного пребывания при образовательных учреждениях; организация и проведение профильных смен в загородних лагерях для разных категорий обучающихся</t>
  </si>
  <si>
    <t>Капитальный ремонт многовкартирных домов</t>
  </si>
  <si>
    <t xml:space="preserve">Ремонт кровли многоквартирного дома </t>
  </si>
  <si>
    <t xml:space="preserve">Отдел ГО ЧС, АО "Тепловодоканал", Поселения района </t>
  </si>
  <si>
    <t xml:space="preserve"> Поселения района - Ясногорск, Оловянная</t>
  </si>
  <si>
    <t>Переданные полномочия по содержанию мест захоронения сельскими поселениями</t>
  </si>
  <si>
    <t>Мероприятия по обращению с отходами</t>
  </si>
  <si>
    <t>1. Процент;                  2. Человек;                      3. Процент;                     4. Процент;                      5. Процент;                 6. Процент;</t>
  </si>
  <si>
    <t>Всего по дорожному фонду</t>
  </si>
  <si>
    <t>Ясногорск</t>
  </si>
  <si>
    <t>Оловянная</t>
  </si>
  <si>
    <t>Оснащение дорожными знаками</t>
  </si>
  <si>
    <t xml:space="preserve">Капитальный ремонт дорог </t>
  </si>
  <si>
    <t>Восстановление улично-дорожной сети городского поселения "Оловяннинское"</t>
  </si>
  <si>
    <t>Инвестиционная деятельность</t>
  </si>
  <si>
    <t>Задача 2 Оказание мер социальной поддержки отдельным категориям граждан.</t>
  </si>
  <si>
    <t>Ежемесячное пособие по уходу за ребенком до 1,5 лет</t>
  </si>
  <si>
    <t xml:space="preserve">Пособие на погребение </t>
  </si>
  <si>
    <t>Денежные выплаты многодетным семьям</t>
  </si>
  <si>
    <t>Пособия одиноким матерям</t>
  </si>
  <si>
    <t>Ежемесячные детские пособия на детей</t>
  </si>
  <si>
    <t>Единовременное пособие при передаче ребенка в семью</t>
  </si>
  <si>
    <t>Единовременное пособие  на рождение ребенка (неработающим гражданам)</t>
  </si>
  <si>
    <t>Малообеспеченным гражданам ГСП</t>
  </si>
  <si>
    <t>Семьи погибших, умершихвоеннослужащих и сотрудников некоторых федеральных органов исполнительной власти</t>
  </si>
  <si>
    <t>Гражданам, имеющих детей, чей совокупный доход ниже прожиточного минимума</t>
  </si>
  <si>
    <t>всего по Социальной поддержки</t>
  </si>
  <si>
    <t>Выплаты за коммунальые услуги</t>
  </si>
  <si>
    <t>Ветераны труда</t>
  </si>
  <si>
    <t>Общая сумма погашенных ЕДВ на оплату жилья и коммунальных услуг</t>
  </si>
  <si>
    <t xml:space="preserve">1. Строительство и реконструкция автомобильных дорог (отремантированно);                            2.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значения;                                                        3. Доля населения, проживающего в населенных пунктах, не имеющих регулярного автобусного (или) железнодорожного сообщения с административным центром района, в общей численности населения района;          </t>
  </si>
  <si>
    <t xml:space="preserve">   4. 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</si>
  <si>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 xml:space="preserve"> 4. Процент;</t>
  </si>
  <si>
    <t xml:space="preserve">1. Км;                                                         2. Процент;                                                         3. Процент;                                                       </t>
  </si>
  <si>
    <t>16. Развитие финансового потенциала Цель Обеспечение сбалансированности и устойчивости бюджета, повышение эффективности и качества управления муниципальными финансами</t>
  </si>
  <si>
    <t>1. Развитие промышленного потенциала Цель 1 Создание условий и дальнейшего развития отраслей промышленности на основании использования ресурсного потенциала и освоения выпуска конкурентоспособной промышленной продукции</t>
  </si>
  <si>
    <t>2. Предпринимательская деятельность, потребительский рынок Цель:Создание  условий  для  развития   предпринимательской деятельности,  потребительского рынка,  удовлетворения спроса населения на товары и  услуги, обеспечение  качества и безопасности, реализуемой продукции.</t>
  </si>
  <si>
    <t>3. Развитие сельского хозяйства Цель Формирование эффективного и устойчивого аграрного производства, повышение продовольственной безопасности.</t>
  </si>
  <si>
    <t>8. В области образования Цель Повышение доступности, качества социальной эффективности образования</t>
  </si>
  <si>
    <t>9. В области развития здравоохранения   Цель 1 Улучшение здоровья населения на основе предоставления населению доступной медецинской помощи и качественных медецинскиих услуг</t>
  </si>
  <si>
    <t>10. Развитие культуры, физической культуры и спорта Цель Обеспечение единого культурного пространства, включающего в себя гарантии устойчивого развития культурной среды, свободный доступ граждан к культурным благам, сохранение и преумножение существующих творческих ресурсов</t>
  </si>
  <si>
    <t>11. Социальная поддержка населения Цель Формирование ценностей и эффективной системы социальной поддержки населения, обеспечение возможности получить качественные доступные услуги по социальной адаптации, снижение социального неравенства.</t>
  </si>
  <si>
    <t>12. Архитекрура и градостроительство, управление землей и муниципальным имуществом Цель:  Обеспечение   устойчивого развития   территорий  на основе территориального планирования, градостроительного зонирования, посредством разработки генеральных планов  и правил  землепользования  и застройки населенных пунктов.</t>
  </si>
  <si>
    <t>13. Жилищное строительство Цель Обеспечение население района доступным и комфортным жильем, стимулирование развития строительной отрасли, производство строительных материалов</t>
  </si>
  <si>
    <t>14. Жилищно-коммунальное хозяйство, энергоэффективность Цель Совершенствование инфраструктуры жилищно-коммунального хозяйства, обеспечение населения качественными и надежными услугами</t>
  </si>
  <si>
    <t>15. Транспорт, связь и информатизация Цель  Повышение доступности и качества транспорта и информационных услуг, развитие дорожно-транспортной системы района</t>
  </si>
  <si>
    <t>18. В области развития местного самоуправления Цель Эффективное муниципальное управление</t>
  </si>
  <si>
    <t>19. Экология и Благоустройство территории Цель Формирование благоприятных экологических условий проживания и отдыха населения, снижение негативного влияния жизнедеятельности человека на окружающую среду</t>
  </si>
  <si>
    <t>20. Национальная безопасность и правоохранительная деятельность Цель Обеспечение общественной безопасности и правопорядка на территории района</t>
  </si>
  <si>
    <t>ИП Ясногорска</t>
  </si>
  <si>
    <t>ИП Бахтина Н.Н (газель)</t>
  </si>
  <si>
    <t>Ремонт и обслуживание автомобильных дорог общего пользования местного значения МР</t>
  </si>
  <si>
    <t>Задача 4 Укрепление материально технической базы, улучшение обоеспечения диагностическим обородуванием.</t>
  </si>
  <si>
    <t>пгт. Ясногорск</t>
  </si>
  <si>
    <t>Субсидия на минеральные удобрения</t>
  </si>
  <si>
    <t>Субсидии по страхованию в растениеводстве</t>
  </si>
  <si>
    <t xml:space="preserve"> Отдел сельского хозяйства - ИП Главы КФХ </t>
  </si>
  <si>
    <t>Задача 4 : Обеспечение сбыта сельскохозяйственной продукции. Развитие малых форм хозяйствования и сельскохозяйственной кооперации</t>
  </si>
  <si>
    <t>Участие в грантах</t>
  </si>
  <si>
    <t>Субсидия на приобретение жилья по программе "Комплекное развитие сельских территорий"</t>
  </si>
  <si>
    <t>Отдел сельского хозяйства - ИП Главы КФХ, ИП</t>
  </si>
  <si>
    <t>Субсидия элита семена</t>
  </si>
  <si>
    <t xml:space="preserve"> Отдел сельского хозяйства - ИП Глава КФХ </t>
  </si>
  <si>
    <t>Отдел сельского хозяйства - (ИП Главы КФХ , ИП )</t>
  </si>
  <si>
    <t>Отдел сельского хозяйства - ИП Глава КФХ</t>
  </si>
  <si>
    <t>г.п. "Ясногорское"</t>
  </si>
  <si>
    <t>Увеличение стоимости основных средств</t>
  </si>
  <si>
    <t>Проведение спортокиад, соревнований, конкурсов, турниров по общедоступным физкультурно-оздоровительным мероприятиям</t>
  </si>
  <si>
    <t xml:space="preserve">Проведение культурно-массовых мероприятий, </t>
  </si>
  <si>
    <t>Пополнение книжного фонда</t>
  </si>
  <si>
    <t xml:space="preserve">Койтейнеры для сбора ТБО </t>
  </si>
  <si>
    <t>поселения района</t>
  </si>
  <si>
    <t>Поселения района</t>
  </si>
  <si>
    <t xml:space="preserve">Поселения района </t>
  </si>
  <si>
    <t>Отдел ГО ЧС - поселения района</t>
  </si>
  <si>
    <t>Строительство АЗС с/п Яснинское</t>
  </si>
  <si>
    <t>Реализация мероприятий по увеличению доходов местного бюджета за счет эффективного управления муниципальным имуществом и земель</t>
  </si>
  <si>
    <t>Проведение комплекса мероприятий по увеличению налоговых поступлений (НДПИ)</t>
  </si>
  <si>
    <t xml:space="preserve">Программа "Благоустройство и озеленение" - ремонт стеллы парка Победы </t>
  </si>
  <si>
    <t>Программа "Благоустройство и озеленение" - мероприятия по демонтажу кабеля, установка светильников с лампами, установка включателей автоматических, замена лампы светильников, перетяжка проводов, смена магнитных пускателей, ремонт магнитных пускателей, замена фотореле</t>
  </si>
  <si>
    <t>Программа "Благоустройство и озеленение" - организация санитарной уборки поселка, несанкционированных свалок, проведение субботника, уборка территорий кладбища, уничтожение очагов произростания дикорастущей канопли,приобретение техники и запасных частей и ГСМ</t>
  </si>
  <si>
    <t xml:space="preserve"> Программа "Оказание адресной социальной помощи населению" - оказание социальной помощи населению</t>
  </si>
  <si>
    <t>Релизация программы "Профилактика терроризма и экстремизма, а так же минимизации и (или) ликвидации последствий проявлений терроризма и экстремизма на территории городского поселения "Ясногорское"</t>
  </si>
  <si>
    <t>В рамках НАЦ ПРОЕКТА - капитальный ремонт здания МУК "Центр  культуры и библиотечного обслуживания"</t>
  </si>
  <si>
    <t xml:space="preserve"> В рамках гос прогр. ЗК "Развитие культуры в ЗК" - приобретение МТБ </t>
  </si>
  <si>
    <t>КУМИ, г.п. "Ясногорское", "Оловяннинское", "Калангуйское" и с.п. "Яснинское"</t>
  </si>
  <si>
    <t>В рамках МП "Управление и распоряжение муниципальной собственность МР "Оло-й р-н на период 20217-2022гг" - обеспечение работ по кадастровым работам</t>
  </si>
  <si>
    <t>В рамках МП "Управление и распоряжение муниципальной собственность МР "Оло-й р-н на период 20217-2022гг" - Описание границ</t>
  </si>
  <si>
    <t>В рамках мун-ой программы "развитие системы образования МР "Олов-ий р-н " на 2017-2022гг" -реализация основных общеобразовательных программ дошкольного образования (приобретение учебное, игровое оборудование и наглядные пособия</t>
  </si>
  <si>
    <r>
      <t xml:space="preserve">Значение показателя, </t>
    </r>
    <r>
      <rPr>
        <i/>
        <u/>
        <sz val="9"/>
        <rFont val="Times New Roman"/>
        <family val="1"/>
        <charset val="204"/>
      </rPr>
      <t>план - факт</t>
    </r>
  </si>
  <si>
    <t>В рамках мун-ой программы "развитие системы образования МР "Олов-ий р-н " на 2017-2022гг" -осуществление ухода и присмотра детей, организация питания в дошкольных образовательных учреждениях (опекаемых детей и детей - инвалидов)</t>
  </si>
  <si>
    <t>В рамках мун-ой программы "развитие системы образования МР "Олов-ий р-н " на 2017-2022гг"- организация присмотра и ухода за детьми в МБДОУ (питание - родительская плата)</t>
  </si>
  <si>
    <t>В рамках мун-ой программы "развитие системы образования МР "Олов-ий р-н " на 2017-2022гг" -социальная поддержка по содержанию детей, детей - инвалидов и находящихся под опекой в образовательных учреждениях в части дотации на питание</t>
  </si>
  <si>
    <t>В рамках мун-ой программы "развитие системы образования МР "Олов-ий р-н " на 2017-2022гг"- компенсация родительской платы</t>
  </si>
  <si>
    <t>Участие в региональном проекте "Успех каждого ребенка"</t>
  </si>
  <si>
    <t>В рамках гос-ой программы "Развитие  образования "-мероприятия по благоустройству зданий муниципальных общеобразовательных организаций в целях соблюдения требований к воздушно- тепловому режиму, водоснабжению и канализации</t>
  </si>
  <si>
    <t xml:space="preserve">Централизованное приобретение и поставка тренажерного комплекса с теневым навесом  Федеральная программа "Спорт норма жизни" </t>
  </si>
  <si>
    <t>1. человек                                         2. человек</t>
  </si>
  <si>
    <t>1. Численность социально неблагополучных семей                                 2. в них детей</t>
  </si>
  <si>
    <t>1. 427-                         2. 1034-</t>
  </si>
  <si>
    <t>Санитарная уборка поселка</t>
  </si>
  <si>
    <t>г.п. Оловянная</t>
  </si>
  <si>
    <t>КУМИ, г.п. "Ясногорское", "Оловяннинское"</t>
  </si>
  <si>
    <t>Утилизация и захоронение ТБО</t>
  </si>
  <si>
    <t>Объем средств, израсходованных на реализацию мер социальной поддержки населения муниципального района</t>
  </si>
  <si>
    <t>Число семей, получивших субсидии на оплату жилья и коммунальных услуг</t>
  </si>
  <si>
    <t>Реабилитированным гражданам и пострадавшим от политических репрессий</t>
  </si>
  <si>
    <t>Труженики тыла</t>
  </si>
  <si>
    <t>Отдел ГКУ "КЦСЗН"</t>
  </si>
  <si>
    <t>Выплаты за коммунальые услуги сельским специалистам</t>
  </si>
  <si>
    <t>Мероприятия по снижению влияния физических факторов на окружающую среду</t>
  </si>
  <si>
    <t>Наращивание дамбы ЗШО</t>
  </si>
  <si>
    <t>Модернизация и реконструкция (приобретение машин, оборудования и т.д.)</t>
  </si>
  <si>
    <t>Устройство площадок для контейнеров ТБО</t>
  </si>
  <si>
    <t>Реализиция мероприятия "Сахарный диабет"</t>
  </si>
  <si>
    <t>Реализиция мероприятия "Профилактика ВИЧ- инекций, гепатита В,С"</t>
  </si>
  <si>
    <t>Реализация мероприятия "Неотложные меры по борьбе с туберкулезом"</t>
  </si>
  <si>
    <t>Реализация мероприятия "Родовой сертификат"</t>
  </si>
  <si>
    <t>о ходе реализации Плана мероприятий по реализации в 2021 году стратегии социально-экономического развития муниципального района «Оловяннинский район» на период до 2030 года</t>
  </si>
  <si>
    <t>Строительство магазина "Катрин" ИП Веселова ЕС</t>
  </si>
  <si>
    <t>Строительство оптовой базы и склада п.Ясногорск Бахтина ольга Юрьевна</t>
  </si>
  <si>
    <t>Задача 5.1. "Благоустройство" в рамках государственной программы ""Комплексное развитие сельских территорий"</t>
  </si>
  <si>
    <t>"Обутройство спортивной площадки в пгт.Ясногорск</t>
  </si>
  <si>
    <t xml:space="preserve">Субсидия несвязка в растениеводстве </t>
  </si>
  <si>
    <t>Субсидия на - Племеной скот</t>
  </si>
  <si>
    <t>Субсидия на - Прирст растиниеводство по соглашениям</t>
  </si>
  <si>
    <t>Субсидия на - Скважина, приобретение овец</t>
  </si>
  <si>
    <t>Субсидия на - Прирст животноводство по соглашениям</t>
  </si>
  <si>
    <t>Субсидия на - ЧС паводки</t>
  </si>
  <si>
    <t xml:space="preserve"> Отдел сельского хозяйства -  ( ИП Главы КФХ;)</t>
  </si>
  <si>
    <t xml:space="preserve"> Отдел сельского хозяйства - ИП Глава КФХ,СХА,  </t>
  </si>
  <si>
    <t xml:space="preserve"> Отдел сельского хозяйства - (ИП Главы КФХ)</t>
  </si>
  <si>
    <t>Отдел сельского хозяйства - (ИП Главы КФХ ; ИП)</t>
  </si>
  <si>
    <t xml:space="preserve">Отдел сельского хозяйства - ИП Глава КФХ </t>
  </si>
  <si>
    <t>Отдел сельского хозяйства -  ИП</t>
  </si>
  <si>
    <t xml:space="preserve">Отдел сельского хозяйства - СПК Оловяннинский </t>
  </si>
  <si>
    <t>Капитальный и текущий ремонт, реконструкция  ДОУ МР "Оловяннинскмй район"</t>
  </si>
  <si>
    <t>Развитие консультативных центров МБДОУ, создание групп дошкольному образованию при образовательных учреждениях</t>
  </si>
  <si>
    <t>В рамках мун-ой программы "развитие системы образования МР "Олов-ий р-н " на 2017-20233гг" - учебное оборудование, пособия ФГОС</t>
  </si>
  <si>
    <t>В рамках мун-ой программы "развитие системы образования МР "Олов-ий р-н " на 2017-2023гг"-организация бесплатного питания школьников из малообеспеченных семей</t>
  </si>
  <si>
    <t>В рамках мун-ой программы "развитие системы образования МР "Олов-ий р-н " на 2017-2023гг"-организация бесплатного питания школьников ОВЗ</t>
  </si>
  <si>
    <t xml:space="preserve">В рамках мун-ой программы "развитие системы образования МР "Олов-ий р-н " на 2017-2023гг"-питание школьников, проживающих в  пришкольных  интернатах  </t>
  </si>
  <si>
    <t>Региональный проект "Точка роста"</t>
  </si>
  <si>
    <t>МКУ РКО и ДМ: Образовательные учреждения МБОУ Оловяннинская СОШ№ 235, МБОУ Яснинская СОШ №1</t>
  </si>
  <si>
    <t>МКУ РКО и ДМ - (МБОУ Безречнинская ООШ, МБОУ Бурулятуйская СОШ, МБОУ Быркинская ООШ, МБОУ Долгокычинская СОШ, МБОУ Единенская СОШ, МБОУ Золотореченская СОШ, МБОУ Калангуйская СОШ, МБОУ Мирнинская СОШ, МБОУ Оловяннинская СОШ №235, МБОУ Ононская СОШ, МБОУ Степнинская ООШ, МБОУ Тургинская ООШ, МБОУ Улан-Цацыкская ООШ, МБОУ Улятуйская СОШ, МБОУ Хадабулакская ООШ, МБОУ Яснинская СОШ № 2)</t>
  </si>
  <si>
    <t>Частичная замена окон на пластиковые</t>
  </si>
  <si>
    <t>МКУ РКО и ДМ в 5-ти дошкольных учреждениях</t>
  </si>
  <si>
    <t>МКУ РКО и ДМ: в 11 образовательных учреждениях</t>
  </si>
  <si>
    <t>МКУ РКО и ДМ: МБОУ Хадабулакская ООШ, МБОУ Бурулятуйская СОШ</t>
  </si>
  <si>
    <t>Развитие инфрастируктуры и обновление содержания дополнительного  образования</t>
  </si>
  <si>
    <t>Выполнение мероприятий пожарной безопасности</t>
  </si>
  <si>
    <t>МКУ РКО и ДМ: дополнительное образование</t>
  </si>
  <si>
    <t>1. 32 - 4,3;                                                        2. 6030 - 5683;                                                 3. 16,8 - 16,5;                                                    4. 56 - 56;                                                                            5. 100 - 97,5;                                                              6. 56 - 40,7</t>
  </si>
  <si>
    <t>Проведение спартакиад, соревнований, конкурсов, турниров по общедоступным физкультурно-оздоровительным мероприятиям</t>
  </si>
  <si>
    <t>Ремонт дорого</t>
  </si>
  <si>
    <t>Переданные полномочия воде</t>
  </si>
  <si>
    <t>ремонт дорог из средств дорожного фонда</t>
  </si>
  <si>
    <t>Описание границ населенных пунктов,границ территориальных зон и внесение в Единый государственный реестр недвижимости</t>
  </si>
  <si>
    <t>КУМИ: Антия, Аренда, Еомкай, Улятуй, Шивия, Бырка, Улан-Цацык, Маяк, Ононск, Верхний Ононск и 68 территориальных зон.</t>
  </si>
  <si>
    <t>В рамках субсидии на ремонт дорог</t>
  </si>
  <si>
    <t>В рамках ЦЭР - приведение в нормативное состояние автомобильных дорог, Освящение в пгт.Оловянная</t>
  </si>
  <si>
    <t>КУМИ: содержание автомобильных дорог - Золотореченск, Калангуй-Хадабулак, Булум-Улан-цацык, подъезд к пгт. Оловянная и школьные маршруты (подъезд к с.Победа, с.Комкай, с. Караксар, с. Антия, Маяк, с. Тополевка). Ремонт улично дорожной сети с.Долгокыча, Турга, Уртуй, Улятуй, Единение, Мирная.</t>
  </si>
  <si>
    <t>Задача 4.1  Внесение и дополнениев разработанные генеральные планы населенных пунктов с определением черты населенного пункта с учетом перспективы развития</t>
  </si>
  <si>
    <t xml:space="preserve">Внесение изминений в ген. План  и правил землепользования и застройки сельского поселения "Яснинское" </t>
  </si>
  <si>
    <t>Внесение изминений в схему территориального планирования муниципального района "Оловяннинский район" (подготовка карт и текстовых материалов в составе схемы территориального планирования)</t>
  </si>
  <si>
    <t xml:space="preserve">Комитет по финансам администрации МР- неналоговые доходы </t>
  </si>
  <si>
    <t xml:space="preserve">Комитет по финансам администрации МР- налоговые доходы </t>
  </si>
  <si>
    <t>1. 260000 - 287116,2;                                      2. 38,5 - 18,1</t>
  </si>
  <si>
    <t>Индивидуальное строительство жилого дома - пгт. "Ясногорское" 12 домов</t>
  </si>
  <si>
    <t>Реконструкция жилого дома - пгт.Ясногорск  - 2 дома</t>
  </si>
  <si>
    <t>1. 19,2 - 20,4;                                            2. 2 - 1,705</t>
  </si>
  <si>
    <t>Программа "Энергосбережение и повышение энергетической эффективности" - приобретение энергосберегающих лампочек, энергосберегающих  светильников уличного освещения</t>
  </si>
  <si>
    <t>Программа "Благоустройство и озеленение" - демонтаж кабеля, установка светильников слампами, установка выключателей автоматических, замена лампы светильника, перетяжка проводов, смена магнитных пускателей, ремонт магнитных пускателей, замена фотореле</t>
  </si>
  <si>
    <t>Приобретение спортивной детской игровой площадки</t>
  </si>
  <si>
    <t>Устройство водопроводной трубы в рамках проекта "Три тысячи добрых дел"</t>
  </si>
  <si>
    <t xml:space="preserve">г.п. "Ясногорское", </t>
  </si>
  <si>
    <t>Программа "Формирование комфортной городской среды" - обустройство спортивной площадки</t>
  </si>
  <si>
    <t>Приобреьтение насоса на водопроводную скважину</t>
  </si>
  <si>
    <t>Межевание земельных участков, внесение изминений в правила землепользования и застройки</t>
  </si>
  <si>
    <t>п.Ясногорск</t>
  </si>
  <si>
    <t>Оформление земельных участков в собмственность</t>
  </si>
  <si>
    <t>Оценка помещений для сдачи в аренду</t>
  </si>
  <si>
    <t>Приобретение орг. Техники, считыватель микрочипов</t>
  </si>
  <si>
    <t>Организация оздоровления детей (витаминизация), поощрение участников волонтерского движения</t>
  </si>
  <si>
    <t>Ремонт стадиона, спортивного зала- ремонт кровли</t>
  </si>
  <si>
    <t xml:space="preserve"> Ясногорск - ремонт кровли, ремонт сцены</t>
  </si>
  <si>
    <t>Приобретение музыкальной аппаратуры</t>
  </si>
  <si>
    <t>Приобретение танцевальных костюмов</t>
  </si>
  <si>
    <t xml:space="preserve"> г.п. "Ясногорское"</t>
  </si>
  <si>
    <t>пгт. Ясногорск,</t>
  </si>
  <si>
    <t>Релизация программы "Реализация единой государственной политики в области предупреждения и ликвидации ЧС природногои техногенного характера и обеспечения пожарной безопасности  на территории городского поселения "Ясногорское"" на 2021 год</t>
  </si>
  <si>
    <t>пгт. Ясногорск- вывоз трупов животных 6,0т.р., опашка 45,0 т.р., монтаж трубопровода для заправки пожарных машин 19,95 т.р., приобретение серены 31,19 т.р., прочие расходы 20,7 т.р.</t>
  </si>
  <si>
    <t>пгт. Ясногорск - Приобретение подарков в рамках проведения конкурса творчесаких работ</t>
  </si>
  <si>
    <t>530 - 519</t>
  </si>
  <si>
    <t>Улучшение материально ьехнической базы, текущий ремонт зданий, ремонт оборудования</t>
  </si>
  <si>
    <t>5 - 4,8</t>
  </si>
  <si>
    <t>Приобретение автомобилей скорой помощи</t>
  </si>
  <si>
    <t>Капитальный ремонт</t>
  </si>
  <si>
    <t>Строительные, ремонтные работы</t>
  </si>
  <si>
    <t>Администрация МР- Золотореченск</t>
  </si>
  <si>
    <t xml:space="preserve">В рамках проекта "Три тысячи добрых дел" -приобретение теских и спортивных площадок </t>
  </si>
  <si>
    <t>В рамках проекта "Три тысячи добрых дел" -приобретение оборудования для Яснинского центра культуры и библиотечного обслуживания</t>
  </si>
  <si>
    <t>В рамках проекта "Три тысячи добрых дел" - свалки</t>
  </si>
  <si>
    <t>Администрация МР- Бурулятуй, Долгокыча, Единение, Улан-Цацык, Хара-Бырка</t>
  </si>
  <si>
    <t>В рамках ЧС - ремонт кровли</t>
  </si>
  <si>
    <t>Котольные образовательных учреждений района , МБДОУ "Сказка" п.Золотореченск</t>
  </si>
  <si>
    <t>5. Демография в плане на 2021 все по 0</t>
  </si>
  <si>
    <t>7. Уровень жизни в плане на 2021 все по 0</t>
  </si>
  <si>
    <t>17. Государственные и муниципальные услуги в плане на 2021 все по 0</t>
  </si>
  <si>
    <t>Цель: Обеспечение трудовой занятости населения, реализация трудовых прав граждан, снижение уровня общей безработицы.</t>
  </si>
  <si>
    <t>Задача 1 : Содействие повышение занятости населения</t>
  </si>
  <si>
    <t>Реализация программы "Содействие занятости населения Забайкальского края" - временное трудоустройство</t>
  </si>
  <si>
    <t>ГКУ "ЦЗН"</t>
  </si>
  <si>
    <t>Реализация программы "Содействие занятости населения Забайкальского края" - содействие самозанятости</t>
  </si>
  <si>
    <t xml:space="preserve">1.Уровень официально зарегестрированной безработицы,                                           </t>
  </si>
  <si>
    <t xml:space="preserve">1.%.                           </t>
  </si>
  <si>
    <t xml:space="preserve">1. 2,1-8,04;                                    </t>
  </si>
  <si>
    <t>ГКУ "ЦЗН</t>
  </si>
  <si>
    <t>Оформление общественных территорий к новому году</t>
  </si>
  <si>
    <t>Администрации района</t>
  </si>
  <si>
    <t xml:space="preserve">Строительство здания (склада) </t>
  </si>
  <si>
    <t>ИП П.А.Мясников</t>
  </si>
  <si>
    <t>пгт.Оловянная</t>
  </si>
  <si>
    <r>
      <t xml:space="preserve"> </t>
    </r>
    <r>
      <rPr>
        <sz val="9"/>
        <rFont val="Times New Roman"/>
        <family val="1"/>
        <charset val="204"/>
      </rPr>
      <t>Поселения района - Ясногорск, Оловянная</t>
    </r>
  </si>
  <si>
    <t>г.п. "Ясногорское", "Оловяннинское"</t>
  </si>
  <si>
    <t>г.п. Ясногорск, г.п. Оловянная</t>
  </si>
  <si>
    <t>г.п. Ясногорское</t>
  </si>
  <si>
    <t>п.Ясногорск, п.Оловянная</t>
  </si>
  <si>
    <t>Продажа земли</t>
  </si>
  <si>
    <t>п. Оловянная</t>
  </si>
  <si>
    <t>В рамках муниципальной программы "Обеспечение жильем молодых семей"</t>
  </si>
  <si>
    <t>г.п. "Ясногорское", пгт. Оловянная</t>
  </si>
  <si>
    <t>Проведение культурно-массовых мероприятий, вечеров</t>
  </si>
  <si>
    <t>Отдел культуры, пгт.Оловянная</t>
  </si>
  <si>
    <t>Поселения района -  Ясногорск</t>
  </si>
  <si>
    <t xml:space="preserve"> </t>
  </si>
  <si>
    <t>1. 10,6 - 10,6;                                                           2. 2,6 -0,98;</t>
  </si>
  <si>
    <t xml:space="preserve"> 4. 19,2 - 18,1;</t>
  </si>
  <si>
    <r>
      <rPr>
        <b/>
        <sz val="9"/>
        <rFont val="Times New Roman"/>
        <family val="1"/>
        <charset val="204"/>
      </rPr>
      <t xml:space="preserve">1. 191 - 136,89;              </t>
    </r>
    <r>
      <rPr>
        <b/>
        <sz val="9"/>
        <color rgb="FFFF0000"/>
        <rFont val="Times New Roman"/>
        <family val="1"/>
        <charset val="204"/>
      </rPr>
      <t xml:space="preserve">                                     </t>
    </r>
    <r>
      <rPr>
        <b/>
        <sz val="9"/>
        <rFont val="Times New Roman"/>
        <family val="1"/>
        <charset val="204"/>
      </rPr>
      <t xml:space="preserve"> 2. 97,6 - 99,6;        </t>
    </r>
    <r>
      <rPr>
        <b/>
        <sz val="9"/>
        <color rgb="FFFF0000"/>
        <rFont val="Times New Roman"/>
        <family val="1"/>
        <charset val="204"/>
      </rPr>
      <t xml:space="preserve">                                       </t>
    </r>
    <r>
      <rPr>
        <b/>
        <sz val="9"/>
        <rFont val="Times New Roman"/>
        <family val="1"/>
        <charset val="204"/>
      </rPr>
      <t xml:space="preserve">  3. 3,92 - 3,0;    </t>
    </r>
    <r>
      <rPr>
        <b/>
        <sz val="9"/>
        <color rgb="FFFF0000"/>
        <rFont val="Times New Roman"/>
        <family val="1"/>
        <charset val="204"/>
      </rPr>
      <t xml:space="preserve">                                           </t>
    </r>
  </si>
  <si>
    <r>
      <rPr>
        <b/>
        <sz val="9"/>
        <rFont val="Times New Roman"/>
        <family val="1"/>
        <charset val="204"/>
      </rPr>
      <t xml:space="preserve">1. 28,98-33,9;  </t>
    </r>
    <r>
      <rPr>
        <b/>
        <sz val="9"/>
        <color rgb="FFFF0000"/>
        <rFont val="Times New Roman"/>
        <family val="1"/>
        <charset val="204"/>
      </rPr>
      <t xml:space="preserve">                                   </t>
    </r>
    <r>
      <rPr>
        <b/>
        <sz val="9"/>
        <rFont val="Times New Roman"/>
        <family val="1"/>
        <charset val="204"/>
      </rPr>
      <t xml:space="preserve"> 2. 100,1 - 101,6;</t>
    </r>
  </si>
  <si>
    <t>Задача 2 Стимулирование роста и повышение конкурентоспособности основных видов сельскохозяйственной продукции и производство пищевых продуктов, Увеличение продуктивности и производства мяса, молока и шерсти</t>
  </si>
  <si>
    <t>Задача  3: Поддержка развития инфраструктуры аграрного производства</t>
  </si>
  <si>
    <t>Ежемесячная пособие беременной жене военнослужащего, проходящего службу по призыву</t>
  </si>
  <si>
    <t>1. 34 - 49;</t>
  </si>
  <si>
    <t xml:space="preserve"> % от плана стратегии за 2021 год</t>
  </si>
  <si>
    <t>1. 12556590 -13332300,0                                                       2. 101,5 - 96,2</t>
  </si>
  <si>
    <r>
      <rPr>
        <b/>
        <sz val="9"/>
        <rFont val="Times New Roman"/>
        <family val="1"/>
        <charset val="204"/>
      </rPr>
      <t xml:space="preserve">1. 149 -94;                                          2. 5,9 - 5,9;         </t>
    </r>
    <r>
      <rPr>
        <b/>
        <sz val="9"/>
        <color rgb="FFFF0000"/>
        <rFont val="Times New Roman"/>
        <family val="1"/>
        <charset val="204"/>
      </rPr>
      <t xml:space="preserve">                                    </t>
    </r>
    <r>
      <rPr>
        <b/>
        <sz val="9"/>
        <rFont val="Times New Roman"/>
        <family val="1"/>
        <charset val="204"/>
      </rPr>
      <t xml:space="preserve">  3. 1863900 - 1793800;</t>
    </r>
  </si>
  <si>
    <t>Мероприятия направленные на обеспечение безопасности условий обеспечения и воспитания детей в муниципальных дошкольных образовательных организациях в том числе</t>
  </si>
  <si>
    <t xml:space="preserve">1. Число субъектов малого предпринимательства в расчете на 10000 населения;                                                        2.Доля занятых в малом бизнесе от занятых в экономике;                                                    3. Оборот розничной торговли; </t>
  </si>
  <si>
    <t xml:space="preserve">Утвержден
решением Совета муниципального района
 «Оловяннинский район» 
от 21.09.2022 года  № 69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</si>
</sst>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scheme val="minor"/>
    </font>
    <font>
      <i/>
      <u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2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5" fillId="2" borderId="0" xfId="0" applyFont="1" applyFill="1"/>
    <xf numFmtId="0" fontId="5" fillId="2" borderId="10" xfId="0" applyFont="1" applyFill="1" applyBorder="1"/>
    <xf numFmtId="0" fontId="7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11" fillId="2" borderId="0" xfId="0" applyFont="1" applyFill="1"/>
    <xf numFmtId="0" fontId="9" fillId="2" borderId="10" xfId="0" applyFont="1" applyFill="1" applyBorder="1" applyAlignment="1">
      <alignment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3" fillId="2" borderId="0" xfId="0" applyFont="1" applyFill="1"/>
    <xf numFmtId="0" fontId="8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7" fillId="2" borderId="19" xfId="0" applyFont="1" applyFill="1" applyBorder="1"/>
    <xf numFmtId="0" fontId="7" fillId="2" borderId="0" xfId="0" applyFont="1" applyFill="1" applyBorder="1"/>
    <xf numFmtId="0" fontId="7" fillId="2" borderId="23" xfId="0" applyFont="1" applyFill="1" applyBorder="1"/>
    <xf numFmtId="0" fontId="11" fillId="2" borderId="10" xfId="0" applyFont="1" applyFill="1" applyBorder="1" applyAlignment="1">
      <alignment vertical="center" wrapText="1"/>
    </xf>
    <xf numFmtId="0" fontId="0" fillId="2" borderId="0" xfId="0" applyFont="1" applyFill="1"/>
    <xf numFmtId="0" fontId="11" fillId="2" borderId="14" xfId="0" applyFont="1" applyFill="1" applyBorder="1" applyAlignment="1">
      <alignment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1" applyFont="1" applyFill="1" applyBorder="1" applyAlignment="1" applyProtection="1">
      <alignment horizontal="center" vertical="top" wrapText="1"/>
      <protection locked="0"/>
    </xf>
    <xf numFmtId="0" fontId="11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10" xfId="1" applyFont="1" applyFill="1" applyBorder="1" applyAlignment="1" applyProtection="1">
      <alignment vertical="center" wrapText="1"/>
      <protection locked="0"/>
    </xf>
    <xf numFmtId="2" fontId="11" fillId="2" borderId="10" xfId="1" applyNumberFormat="1" applyFont="1" applyFill="1" applyBorder="1" applyAlignment="1" applyProtection="1">
      <alignment horizontal="center" vertical="top" wrapText="1"/>
      <protection locked="0"/>
    </xf>
    <xf numFmtId="0" fontId="11" fillId="2" borderId="27" xfId="0" applyFont="1" applyFill="1" applyBorder="1" applyAlignment="1">
      <alignment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top" wrapText="1"/>
      <protection locked="0"/>
    </xf>
    <xf numFmtId="0" fontId="11" fillId="2" borderId="10" xfId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top" wrapText="1"/>
      <protection locked="0"/>
    </xf>
    <xf numFmtId="0" fontId="11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/>
    <xf numFmtId="2" fontId="9" fillId="2" borderId="16" xfId="0" applyNumberFormat="1" applyFont="1" applyFill="1" applyBorder="1" applyAlignment="1">
      <alignment horizontal="center"/>
    </xf>
    <xf numFmtId="0" fontId="9" fillId="2" borderId="10" xfId="0" applyFont="1" applyFill="1" applyBorder="1"/>
    <xf numFmtId="2" fontId="9" fillId="2" borderId="10" xfId="0" applyNumberFormat="1" applyFont="1" applyFill="1" applyBorder="1" applyAlignment="1">
      <alignment horizontal="center"/>
    </xf>
    <xf numFmtId="2" fontId="11" fillId="2" borderId="14" xfId="0" applyNumberFormat="1" applyFont="1" applyFill="1" applyBorder="1" applyAlignment="1">
      <alignment vertical="center" wrapText="1"/>
    </xf>
    <xf numFmtId="0" fontId="8" fillId="2" borderId="10" xfId="0" applyFont="1" applyFill="1" applyBorder="1"/>
    <xf numFmtId="0" fontId="9" fillId="2" borderId="2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/>
    <xf numFmtId="2" fontId="9" fillId="2" borderId="0" xfId="0" applyNumberFormat="1" applyFont="1" applyFill="1" applyAlignment="1">
      <alignment horizontal="center"/>
    </xf>
    <xf numFmtId="0" fontId="8" fillId="2" borderId="0" xfId="0" applyFont="1" applyFill="1"/>
    <xf numFmtId="0" fontId="16" fillId="2" borderId="0" xfId="0" applyFont="1" applyFill="1"/>
    <xf numFmtId="0" fontId="10" fillId="2" borderId="0" xfId="0" applyFont="1" applyFill="1"/>
    <xf numFmtId="2" fontId="10" fillId="2" borderId="0" xfId="0" applyNumberFormat="1" applyFont="1" applyFill="1" applyAlignment="1">
      <alignment horizontal="center"/>
    </xf>
    <xf numFmtId="2" fontId="10" fillId="2" borderId="0" xfId="0" applyNumberFormat="1" applyFont="1" applyFill="1"/>
    <xf numFmtId="0" fontId="15" fillId="2" borderId="0" xfId="0" applyFont="1" applyFill="1"/>
    <xf numFmtId="0" fontId="9" fillId="2" borderId="29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11" fillId="2" borderId="15" xfId="1" applyFont="1" applyFill="1" applyBorder="1" applyAlignment="1" applyProtection="1">
      <alignment horizontal="center" vertical="center" wrapText="1"/>
      <protection locked="0"/>
    </xf>
    <xf numFmtId="0" fontId="11" fillId="2" borderId="16" xfId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15" xfId="1" applyFont="1" applyFill="1" applyBorder="1" applyAlignment="1" applyProtection="1">
      <alignment horizontal="center" vertical="top" wrapText="1"/>
      <protection locked="0"/>
    </xf>
    <xf numFmtId="0" fontId="10" fillId="2" borderId="16" xfId="1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11" fillId="2" borderId="12" xfId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26" xfId="1" applyFont="1" applyFill="1" applyBorder="1" applyAlignment="1" applyProtection="1">
      <alignment horizontal="center" vertical="center" wrapText="1"/>
      <protection locked="0"/>
    </xf>
    <xf numFmtId="0" fontId="10" fillId="2" borderId="15" xfId="1" applyFont="1" applyFill="1" applyBorder="1" applyAlignment="1" applyProtection="1">
      <alignment horizontal="center" vertical="center" wrapText="1"/>
      <protection locked="0"/>
    </xf>
    <xf numFmtId="0" fontId="10" fillId="2" borderId="25" xfId="1" applyFont="1" applyFill="1" applyBorder="1" applyAlignment="1" applyProtection="1">
      <alignment horizontal="center" vertical="center" wrapText="1"/>
      <protection locked="0"/>
    </xf>
    <xf numFmtId="0" fontId="11" fillId="2" borderId="24" xfId="1" applyFont="1" applyFill="1" applyBorder="1" applyAlignment="1" applyProtection="1">
      <alignment horizontal="center" vertical="top" wrapText="1"/>
      <protection locked="0"/>
    </xf>
    <xf numFmtId="0" fontId="11" fillId="2" borderId="30" xfId="1" applyFont="1" applyFill="1" applyBorder="1" applyAlignment="1" applyProtection="1">
      <alignment horizontal="center" vertical="top" wrapText="1"/>
      <protection locked="0"/>
    </xf>
    <xf numFmtId="0" fontId="11" fillId="2" borderId="28" xfId="1" applyFont="1" applyFill="1" applyBorder="1" applyAlignment="1" applyProtection="1">
      <alignment horizontal="center" vertical="top" wrapText="1"/>
      <protection locked="0"/>
    </xf>
    <xf numFmtId="0" fontId="15" fillId="2" borderId="3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_ИТОГО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433"/>
  <sheetViews>
    <sheetView tabSelected="1" view="pageBreakPreview" zoomScale="90" zoomScaleNormal="100" zoomScaleSheetLayoutView="90" workbookViewId="0">
      <pane ySplit="1" topLeftCell="A404" activePane="bottomLeft" state="frozen"/>
      <selection pane="bottomLeft" activeCell="A8" sqref="A8:I8"/>
    </sheetView>
  </sheetViews>
  <sheetFormatPr defaultRowHeight="15" x14ac:dyDescent="0.25"/>
  <cols>
    <col min="1" max="1" width="4.28515625" style="123" customWidth="1"/>
    <col min="2" max="2" width="45.7109375" style="123" customWidth="1"/>
    <col min="3" max="3" width="13" style="123" customWidth="1"/>
    <col min="4" max="4" width="25" style="124" customWidth="1"/>
    <col min="5" max="5" width="37.28515625" style="123" customWidth="1"/>
    <col min="6" max="6" width="10.85546875" style="123" customWidth="1"/>
    <col min="7" max="7" width="17" style="123" customWidth="1"/>
    <col min="8" max="8" width="10.5703125" style="123" customWidth="1"/>
    <col min="9" max="9" width="27.28515625" style="126" customWidth="1"/>
    <col min="10" max="10" width="9.140625" style="29"/>
    <col min="11" max="16384" width="9.140625" style="10"/>
  </cols>
  <sheetData>
    <row r="1" spans="1:9" s="11" customFormat="1" ht="10.5" customHeight="1" x14ac:dyDescent="0.25">
      <c r="A1" s="16"/>
      <c r="B1" s="16" t="s">
        <v>24</v>
      </c>
      <c r="C1" s="16" t="s">
        <v>27</v>
      </c>
      <c r="D1" s="81" t="s">
        <v>30</v>
      </c>
      <c r="E1" s="16" t="s">
        <v>36</v>
      </c>
      <c r="F1" s="16" t="s">
        <v>64</v>
      </c>
      <c r="G1" s="16"/>
      <c r="H1" s="16"/>
      <c r="I1" s="82"/>
    </row>
    <row r="2" spans="1:9" s="11" customFormat="1" ht="52.5" customHeight="1" x14ac:dyDescent="0.25">
      <c r="A2" s="83"/>
      <c r="B2" s="128" t="s">
        <v>400</v>
      </c>
      <c r="C2" s="129"/>
      <c r="D2" s="129"/>
      <c r="E2" s="129"/>
      <c r="F2" s="129"/>
      <c r="G2" s="129"/>
      <c r="H2" s="129"/>
      <c r="I2" s="129"/>
    </row>
    <row r="3" spans="1:9" s="11" customFormat="1" ht="3.75" customHeight="1" x14ac:dyDescent="0.25">
      <c r="A3" s="16"/>
      <c r="B3" s="16"/>
      <c r="C3" s="16"/>
      <c r="D3" s="81"/>
      <c r="E3" s="16"/>
      <c r="F3" s="16"/>
      <c r="G3" s="16"/>
      <c r="H3" s="83"/>
      <c r="I3" s="84"/>
    </row>
    <row r="4" spans="1:9" s="22" customFormat="1" ht="10.5" customHeight="1" x14ac:dyDescent="0.25">
      <c r="A4" s="195" t="s">
        <v>12</v>
      </c>
      <c r="B4" s="195"/>
      <c r="C4" s="195"/>
      <c r="D4" s="195"/>
      <c r="E4" s="195"/>
      <c r="F4" s="195"/>
      <c r="G4" s="195"/>
      <c r="H4" s="195"/>
      <c r="I4" s="195"/>
    </row>
    <row r="5" spans="1:9" s="22" customFormat="1" ht="14.25" customHeight="1" x14ac:dyDescent="0.25">
      <c r="A5" s="196" t="s">
        <v>269</v>
      </c>
      <c r="B5" s="196"/>
      <c r="C5" s="196"/>
      <c r="D5" s="196"/>
      <c r="E5" s="196"/>
      <c r="F5" s="196"/>
      <c r="G5" s="196"/>
      <c r="H5" s="196"/>
      <c r="I5" s="196"/>
    </row>
    <row r="6" spans="1:9" s="11" customFormat="1" ht="1.5" customHeight="1" thickBot="1" x14ac:dyDescent="0.3">
      <c r="A6" s="83"/>
      <c r="B6" s="16"/>
      <c r="C6" s="16"/>
      <c r="D6" s="81"/>
      <c r="E6" s="16"/>
      <c r="F6" s="16"/>
      <c r="G6" s="16"/>
      <c r="H6" s="16"/>
      <c r="I6" s="84"/>
    </row>
    <row r="7" spans="1:9" s="11" customFormat="1" ht="30" customHeight="1" thickBot="1" x14ac:dyDescent="0.3">
      <c r="A7" s="85" t="s">
        <v>1</v>
      </c>
      <c r="B7" s="86" t="s">
        <v>13</v>
      </c>
      <c r="C7" s="86" t="s">
        <v>2</v>
      </c>
      <c r="D7" s="87" t="s">
        <v>3</v>
      </c>
      <c r="E7" s="86" t="s">
        <v>5</v>
      </c>
      <c r="F7" s="86" t="s">
        <v>14</v>
      </c>
      <c r="G7" s="86" t="s">
        <v>240</v>
      </c>
      <c r="H7" s="86" t="s">
        <v>16</v>
      </c>
      <c r="I7" s="88" t="s">
        <v>4</v>
      </c>
    </row>
    <row r="8" spans="1:9" s="22" customFormat="1" ht="26.25" customHeight="1" x14ac:dyDescent="0.25">
      <c r="A8" s="191" t="s">
        <v>186</v>
      </c>
      <c r="B8" s="192"/>
      <c r="C8" s="192"/>
      <c r="D8" s="192"/>
      <c r="E8" s="192"/>
      <c r="F8" s="192"/>
      <c r="G8" s="192"/>
      <c r="H8" s="192"/>
      <c r="I8" s="193"/>
    </row>
    <row r="9" spans="1:9" s="11" customFormat="1" ht="14.25" customHeight="1" x14ac:dyDescent="0.25">
      <c r="A9" s="142" t="s">
        <v>133</v>
      </c>
      <c r="B9" s="142"/>
      <c r="C9" s="142"/>
      <c r="D9" s="142"/>
      <c r="E9" s="142"/>
      <c r="F9" s="142"/>
      <c r="G9" s="142"/>
      <c r="H9" s="142"/>
      <c r="I9" s="142"/>
    </row>
    <row r="10" spans="1:9" s="11" customFormat="1" ht="26.25" customHeight="1" x14ac:dyDescent="0.25">
      <c r="A10" s="69">
        <v>1</v>
      </c>
      <c r="B10" s="69" t="s">
        <v>130</v>
      </c>
      <c r="C10" s="69">
        <v>2021</v>
      </c>
      <c r="D10" s="47">
        <v>12250</v>
      </c>
      <c r="E10" s="69"/>
      <c r="F10" s="69"/>
      <c r="G10" s="69"/>
      <c r="H10" s="69"/>
      <c r="I10" s="69" t="s">
        <v>131</v>
      </c>
    </row>
    <row r="11" spans="1:9" s="11" customFormat="1" ht="24.75" customHeight="1" x14ac:dyDescent="0.25">
      <c r="A11" s="69">
        <v>2</v>
      </c>
      <c r="B11" s="69" t="s">
        <v>132</v>
      </c>
      <c r="C11" s="69">
        <v>2021</v>
      </c>
      <c r="D11" s="47">
        <v>180005</v>
      </c>
      <c r="E11" s="69"/>
      <c r="F11" s="69"/>
      <c r="G11" s="69"/>
      <c r="H11" s="69"/>
      <c r="I11" s="69" t="s">
        <v>131</v>
      </c>
    </row>
    <row r="12" spans="1:9" s="11" customFormat="1" ht="0.75" hidden="1" customHeight="1" x14ac:dyDescent="0.25">
      <c r="A12" s="74"/>
      <c r="B12" s="74"/>
      <c r="C12" s="74"/>
      <c r="D12" s="31"/>
      <c r="E12" s="31"/>
      <c r="F12" s="74"/>
      <c r="G12" s="74"/>
      <c r="H12" s="74"/>
      <c r="I12" s="74"/>
    </row>
    <row r="13" spans="1:9" s="11" customFormat="1" x14ac:dyDescent="0.25">
      <c r="A13" s="142" t="s">
        <v>31</v>
      </c>
      <c r="B13" s="142"/>
      <c r="C13" s="142"/>
      <c r="D13" s="142"/>
      <c r="E13" s="142"/>
      <c r="F13" s="142"/>
      <c r="G13" s="142"/>
      <c r="H13" s="142"/>
      <c r="I13" s="142"/>
    </row>
    <row r="14" spans="1:9" s="11" customFormat="1" ht="24.75" thickBot="1" x14ac:dyDescent="0.3">
      <c r="A14" s="69">
        <v>1</v>
      </c>
      <c r="B14" s="69" t="s">
        <v>263</v>
      </c>
      <c r="C14" s="69">
        <v>2021</v>
      </c>
      <c r="D14" s="47">
        <v>489421</v>
      </c>
      <c r="E14" s="69"/>
      <c r="F14" s="69"/>
      <c r="G14" s="69"/>
      <c r="H14" s="69"/>
      <c r="I14" s="79" t="s">
        <v>32</v>
      </c>
    </row>
    <row r="15" spans="1:9" s="25" customFormat="1" ht="14.25" customHeight="1" x14ac:dyDescent="0.25">
      <c r="A15" s="19"/>
      <c r="B15" s="89" t="s">
        <v>42</v>
      </c>
      <c r="C15" s="89"/>
      <c r="D15" s="90">
        <v>0</v>
      </c>
      <c r="E15" s="163" t="s">
        <v>126</v>
      </c>
      <c r="F15" s="163" t="s">
        <v>127</v>
      </c>
      <c r="G15" s="163" t="s">
        <v>396</v>
      </c>
      <c r="H15" s="194"/>
      <c r="I15" s="163" t="s">
        <v>134</v>
      </c>
    </row>
    <row r="16" spans="1:9" s="26" customFormat="1" ht="14.25" customHeight="1" x14ac:dyDescent="0.25">
      <c r="A16" s="20"/>
      <c r="B16" s="17" t="s">
        <v>43</v>
      </c>
      <c r="C16" s="17"/>
      <c r="D16" s="18">
        <v>0</v>
      </c>
      <c r="E16" s="153"/>
      <c r="F16" s="153"/>
      <c r="G16" s="144"/>
      <c r="H16" s="144"/>
      <c r="I16" s="153"/>
    </row>
    <row r="17" spans="1:9" s="26" customFormat="1" ht="14.25" customHeight="1" x14ac:dyDescent="0.25">
      <c r="A17" s="20"/>
      <c r="B17" s="17" t="s">
        <v>44</v>
      </c>
      <c r="C17" s="17"/>
      <c r="D17" s="18">
        <v>0</v>
      </c>
      <c r="E17" s="153"/>
      <c r="F17" s="153"/>
      <c r="G17" s="144"/>
      <c r="H17" s="144"/>
      <c r="I17" s="153"/>
    </row>
    <row r="18" spans="1:9" s="26" customFormat="1" ht="14.25" customHeight="1" x14ac:dyDescent="0.25">
      <c r="A18" s="20"/>
      <c r="B18" s="17" t="s">
        <v>45</v>
      </c>
      <c r="C18" s="17"/>
      <c r="D18" s="18">
        <v>0</v>
      </c>
      <c r="E18" s="153"/>
      <c r="F18" s="153"/>
      <c r="G18" s="144"/>
      <c r="H18" s="144"/>
      <c r="I18" s="153"/>
    </row>
    <row r="19" spans="1:9" s="26" customFormat="1" ht="14.25" customHeight="1" x14ac:dyDescent="0.25">
      <c r="A19" s="20"/>
      <c r="B19" s="17" t="s">
        <v>46</v>
      </c>
      <c r="C19" s="17"/>
      <c r="D19" s="18">
        <f>D14+D10+D11+D12</f>
        <v>681676</v>
      </c>
      <c r="E19" s="153"/>
      <c r="F19" s="153"/>
      <c r="G19" s="144"/>
      <c r="H19" s="144"/>
      <c r="I19" s="153"/>
    </row>
    <row r="20" spans="1:9" s="27" customFormat="1" ht="14.25" customHeight="1" thickBot="1" x14ac:dyDescent="0.3">
      <c r="A20" s="21"/>
      <c r="B20" s="91" t="s">
        <v>47</v>
      </c>
      <c r="C20" s="91"/>
      <c r="D20" s="92">
        <f>SUM(D15:D19)</f>
        <v>681676</v>
      </c>
      <c r="E20" s="159"/>
      <c r="F20" s="159"/>
      <c r="G20" s="160"/>
      <c r="H20" s="160"/>
      <c r="I20" s="159"/>
    </row>
    <row r="21" spans="1:9" s="22" customFormat="1" ht="23.25" customHeight="1" x14ac:dyDescent="0.25">
      <c r="A21" s="149" t="s">
        <v>187</v>
      </c>
      <c r="B21" s="150"/>
      <c r="C21" s="150"/>
      <c r="D21" s="150"/>
      <c r="E21" s="150"/>
      <c r="F21" s="150"/>
      <c r="G21" s="150"/>
      <c r="H21" s="150"/>
      <c r="I21" s="151"/>
    </row>
    <row r="22" spans="1:9" s="11" customFormat="1" ht="14.25" customHeight="1" x14ac:dyDescent="0.25">
      <c r="A22" s="156" t="s">
        <v>99</v>
      </c>
      <c r="B22" s="157"/>
      <c r="C22" s="157"/>
      <c r="D22" s="157"/>
      <c r="E22" s="157"/>
      <c r="F22" s="157"/>
      <c r="G22" s="157"/>
      <c r="H22" s="157"/>
      <c r="I22" s="158"/>
    </row>
    <row r="23" spans="1:9" s="11" customFormat="1" ht="26.25" customHeight="1" x14ac:dyDescent="0.25">
      <c r="A23" s="156" t="s">
        <v>135</v>
      </c>
      <c r="B23" s="157"/>
      <c r="C23" s="157"/>
      <c r="D23" s="157"/>
      <c r="E23" s="157"/>
      <c r="F23" s="157"/>
      <c r="G23" s="157"/>
      <c r="H23" s="157"/>
      <c r="I23" s="158"/>
    </row>
    <row r="24" spans="1:9" s="11" customFormat="1" ht="43.5" hidden="1" customHeight="1" x14ac:dyDescent="0.25">
      <c r="A24" s="69"/>
      <c r="B24" s="69"/>
      <c r="C24" s="69"/>
      <c r="D24" s="47"/>
      <c r="E24" s="69"/>
      <c r="F24" s="69"/>
      <c r="G24" s="69"/>
      <c r="H24" s="69"/>
      <c r="I24" s="69"/>
    </row>
    <row r="25" spans="1:9" s="11" customFormat="1" ht="16.5" customHeight="1" x14ac:dyDescent="0.25">
      <c r="A25" s="156" t="s">
        <v>100</v>
      </c>
      <c r="B25" s="157"/>
      <c r="C25" s="157"/>
      <c r="D25" s="157"/>
      <c r="E25" s="157"/>
      <c r="F25" s="157"/>
      <c r="G25" s="157"/>
      <c r="H25" s="157"/>
      <c r="I25" s="158"/>
    </row>
    <row r="26" spans="1:9" s="11" customFormat="1" ht="18" customHeight="1" x14ac:dyDescent="0.25">
      <c r="A26" s="69">
        <v>1</v>
      </c>
      <c r="B26" s="69" t="s">
        <v>270</v>
      </c>
      <c r="C26" s="69">
        <v>2021</v>
      </c>
      <c r="D26" s="47">
        <v>5000</v>
      </c>
      <c r="E26" s="138"/>
      <c r="F26" s="138"/>
      <c r="G26" s="138"/>
      <c r="H26" s="138"/>
      <c r="I26" s="69" t="s">
        <v>200</v>
      </c>
    </row>
    <row r="27" spans="1:9" s="11" customFormat="1" ht="21" customHeight="1" thickBot="1" x14ac:dyDescent="0.3">
      <c r="A27" s="69">
        <v>2</v>
      </c>
      <c r="B27" s="69" t="s">
        <v>271</v>
      </c>
      <c r="C27" s="69">
        <v>2021</v>
      </c>
      <c r="D27" s="47">
        <v>1500</v>
      </c>
      <c r="E27" s="176"/>
      <c r="F27" s="176"/>
      <c r="G27" s="176"/>
      <c r="H27" s="176"/>
      <c r="I27" s="69" t="s">
        <v>201</v>
      </c>
    </row>
    <row r="28" spans="1:9" s="11" customFormat="1" ht="17.25" customHeight="1" thickBot="1" x14ac:dyDescent="0.3">
      <c r="A28" s="69">
        <v>3</v>
      </c>
      <c r="B28" s="64" t="s">
        <v>371</v>
      </c>
      <c r="C28" s="64">
        <v>2021</v>
      </c>
      <c r="D28" s="54">
        <v>200</v>
      </c>
      <c r="E28" s="63"/>
      <c r="F28" s="63"/>
      <c r="G28" s="63"/>
      <c r="H28" s="63"/>
      <c r="I28" s="63" t="s">
        <v>372</v>
      </c>
    </row>
    <row r="29" spans="1:9" s="25" customFormat="1" ht="16.5" customHeight="1" x14ac:dyDescent="0.25">
      <c r="A29" s="127"/>
      <c r="B29" s="89" t="s">
        <v>42</v>
      </c>
      <c r="C29" s="89"/>
      <c r="D29" s="90">
        <v>0</v>
      </c>
      <c r="E29" s="163" t="s">
        <v>399</v>
      </c>
      <c r="F29" s="163" t="s">
        <v>122</v>
      </c>
      <c r="G29" s="194" t="s">
        <v>397</v>
      </c>
      <c r="H29" s="194"/>
      <c r="I29" s="163" t="s">
        <v>102</v>
      </c>
    </row>
    <row r="30" spans="1:9" s="26" customFormat="1" ht="16.5" customHeight="1" x14ac:dyDescent="0.25">
      <c r="A30" s="20"/>
      <c r="B30" s="17" t="s">
        <v>43</v>
      </c>
      <c r="C30" s="17"/>
      <c r="D30" s="18">
        <v>0</v>
      </c>
      <c r="E30" s="153"/>
      <c r="F30" s="153"/>
      <c r="G30" s="144"/>
      <c r="H30" s="144"/>
      <c r="I30" s="153"/>
    </row>
    <row r="31" spans="1:9" s="26" customFormat="1" ht="16.5" customHeight="1" x14ac:dyDescent="0.25">
      <c r="A31" s="20"/>
      <c r="B31" s="17" t="s">
        <v>44</v>
      </c>
      <c r="C31" s="17"/>
      <c r="D31" s="18">
        <v>0</v>
      </c>
      <c r="E31" s="153"/>
      <c r="F31" s="153"/>
      <c r="G31" s="144"/>
      <c r="H31" s="144"/>
      <c r="I31" s="153"/>
    </row>
    <row r="32" spans="1:9" s="26" customFormat="1" ht="16.5" customHeight="1" x14ac:dyDescent="0.25">
      <c r="A32" s="20"/>
      <c r="B32" s="17" t="s">
        <v>45</v>
      </c>
      <c r="C32" s="17"/>
      <c r="D32" s="18">
        <v>0</v>
      </c>
      <c r="E32" s="153"/>
      <c r="F32" s="153"/>
      <c r="G32" s="144"/>
      <c r="H32" s="144"/>
      <c r="I32" s="153"/>
    </row>
    <row r="33" spans="1:9" s="26" customFormat="1" ht="16.5" customHeight="1" x14ac:dyDescent="0.25">
      <c r="A33" s="20"/>
      <c r="B33" s="17" t="s">
        <v>46</v>
      </c>
      <c r="C33" s="17"/>
      <c r="D33" s="18">
        <f>D27+D26+D28</f>
        <v>6700</v>
      </c>
      <c r="E33" s="153"/>
      <c r="F33" s="153"/>
      <c r="G33" s="144"/>
      <c r="H33" s="144"/>
      <c r="I33" s="153"/>
    </row>
    <row r="34" spans="1:9" s="27" customFormat="1" ht="16.5" customHeight="1" thickBot="1" x14ac:dyDescent="0.3">
      <c r="A34" s="21"/>
      <c r="B34" s="91" t="s">
        <v>101</v>
      </c>
      <c r="C34" s="91"/>
      <c r="D34" s="92">
        <f>SUM(D29:D33)</f>
        <v>6700</v>
      </c>
      <c r="E34" s="159"/>
      <c r="F34" s="159"/>
      <c r="G34" s="160"/>
      <c r="H34" s="160"/>
      <c r="I34" s="159"/>
    </row>
    <row r="35" spans="1:9" s="22" customFormat="1" x14ac:dyDescent="0.25">
      <c r="A35" s="149" t="s">
        <v>188</v>
      </c>
      <c r="B35" s="150"/>
      <c r="C35" s="150"/>
      <c r="D35" s="150"/>
      <c r="E35" s="150"/>
      <c r="F35" s="150"/>
      <c r="G35" s="150"/>
      <c r="H35" s="150"/>
      <c r="I35" s="151"/>
    </row>
    <row r="36" spans="1:9" s="11" customFormat="1" ht="18.75" customHeight="1" x14ac:dyDescent="0.25">
      <c r="A36" s="156" t="s">
        <v>59</v>
      </c>
      <c r="B36" s="157"/>
      <c r="C36" s="157"/>
      <c r="D36" s="157"/>
      <c r="E36" s="157"/>
      <c r="F36" s="157"/>
      <c r="G36" s="157"/>
      <c r="H36" s="157"/>
      <c r="I36" s="158"/>
    </row>
    <row r="37" spans="1:9" s="11" customFormat="1" ht="24" customHeight="1" x14ac:dyDescent="0.25">
      <c r="A37" s="64">
        <v>1</v>
      </c>
      <c r="B37" s="64" t="s">
        <v>205</v>
      </c>
      <c r="C37" s="64">
        <v>2021</v>
      </c>
      <c r="D37" s="47">
        <v>14.6</v>
      </c>
      <c r="E37" s="139"/>
      <c r="F37" s="139"/>
      <c r="G37" s="139"/>
      <c r="H37" s="139"/>
      <c r="I37" s="64" t="s">
        <v>213</v>
      </c>
    </row>
    <row r="38" spans="1:9" s="11" customFormat="1" ht="11.25" customHeight="1" x14ac:dyDescent="0.25">
      <c r="A38" s="133">
        <v>2</v>
      </c>
      <c r="B38" s="133" t="s">
        <v>274</v>
      </c>
      <c r="C38" s="133">
        <v>2021</v>
      </c>
      <c r="D38" s="47">
        <v>6.5</v>
      </c>
      <c r="E38" s="139"/>
      <c r="F38" s="139"/>
      <c r="G38" s="139"/>
      <c r="H38" s="139"/>
      <c r="I38" s="133" t="s">
        <v>280</v>
      </c>
    </row>
    <row r="39" spans="1:9" s="11" customFormat="1" ht="12.75" customHeight="1" x14ac:dyDescent="0.25">
      <c r="A39" s="135"/>
      <c r="B39" s="135"/>
      <c r="C39" s="135"/>
      <c r="D39" s="47">
        <v>102.9</v>
      </c>
      <c r="E39" s="139"/>
      <c r="F39" s="139"/>
      <c r="G39" s="139"/>
      <c r="H39" s="139"/>
      <c r="I39" s="135"/>
    </row>
    <row r="40" spans="1:9" s="11" customFormat="1" ht="14.25" hidden="1" customHeight="1" x14ac:dyDescent="0.25">
      <c r="A40" s="138"/>
      <c r="B40" s="138"/>
      <c r="C40" s="138"/>
      <c r="D40" s="31"/>
      <c r="E40" s="139"/>
      <c r="F40" s="139"/>
      <c r="G40" s="139"/>
      <c r="H40" s="139"/>
      <c r="I40" s="138" t="s">
        <v>213</v>
      </c>
    </row>
    <row r="41" spans="1:9" s="11" customFormat="1" ht="14.25" hidden="1" customHeight="1" x14ac:dyDescent="0.25">
      <c r="A41" s="140"/>
      <c r="B41" s="140"/>
      <c r="C41" s="140"/>
      <c r="D41" s="31"/>
      <c r="E41" s="139"/>
      <c r="F41" s="139"/>
      <c r="G41" s="139"/>
      <c r="H41" s="139"/>
      <c r="I41" s="140"/>
    </row>
    <row r="42" spans="1:9" s="11" customFormat="1" ht="11.25" customHeight="1" x14ac:dyDescent="0.25">
      <c r="A42" s="142">
        <v>3</v>
      </c>
      <c r="B42" s="142" t="s">
        <v>206</v>
      </c>
      <c r="C42" s="133">
        <v>2021</v>
      </c>
      <c r="D42" s="47">
        <v>64.08</v>
      </c>
      <c r="E42" s="139"/>
      <c r="F42" s="139"/>
      <c r="G42" s="139"/>
      <c r="H42" s="139"/>
      <c r="I42" s="142" t="s">
        <v>281</v>
      </c>
    </row>
    <row r="43" spans="1:9" s="11" customFormat="1" ht="12.75" customHeight="1" x14ac:dyDescent="0.25">
      <c r="A43" s="142"/>
      <c r="B43" s="142"/>
      <c r="C43" s="135"/>
      <c r="D43" s="47">
        <v>4.09</v>
      </c>
      <c r="E43" s="139"/>
      <c r="F43" s="139"/>
      <c r="G43" s="139"/>
      <c r="H43" s="139"/>
      <c r="I43" s="142"/>
    </row>
    <row r="44" spans="1:9" s="11" customFormat="1" ht="13.5" hidden="1" customHeight="1" x14ac:dyDescent="0.25">
      <c r="A44" s="170"/>
      <c r="B44" s="170"/>
      <c r="C44" s="138"/>
      <c r="D44" s="31"/>
      <c r="E44" s="139"/>
      <c r="F44" s="139"/>
      <c r="G44" s="139"/>
      <c r="H44" s="139"/>
      <c r="I44" s="170" t="s">
        <v>207</v>
      </c>
    </row>
    <row r="45" spans="1:9" s="11" customFormat="1" ht="13.5" hidden="1" customHeight="1" x14ac:dyDescent="0.25">
      <c r="A45" s="170"/>
      <c r="B45" s="170"/>
      <c r="C45" s="140"/>
      <c r="D45" s="31"/>
      <c r="E45" s="140"/>
      <c r="F45" s="140"/>
      <c r="G45" s="140"/>
      <c r="H45" s="140"/>
      <c r="I45" s="170"/>
    </row>
    <row r="46" spans="1:9" s="11" customFormat="1" ht="13.5" customHeight="1" x14ac:dyDescent="0.25">
      <c r="A46" s="133">
        <v>4</v>
      </c>
      <c r="B46" s="141" t="s">
        <v>276</v>
      </c>
      <c r="C46" s="133">
        <v>2021</v>
      </c>
      <c r="D46" s="47">
        <v>67.7</v>
      </c>
      <c r="E46" s="138"/>
      <c r="F46" s="138"/>
      <c r="G46" s="138"/>
      <c r="H46" s="138"/>
      <c r="I46" s="133" t="s">
        <v>213</v>
      </c>
    </row>
    <row r="47" spans="1:9" s="11" customFormat="1" ht="13.5" customHeight="1" x14ac:dyDescent="0.25">
      <c r="A47" s="135"/>
      <c r="B47" s="135"/>
      <c r="C47" s="135"/>
      <c r="D47" s="47">
        <v>4.3</v>
      </c>
      <c r="E47" s="140"/>
      <c r="F47" s="140"/>
      <c r="G47" s="140"/>
      <c r="H47" s="140"/>
      <c r="I47" s="135"/>
    </row>
    <row r="48" spans="1:9" s="11" customFormat="1" ht="21.75" customHeight="1" x14ac:dyDescent="0.25">
      <c r="A48" s="69">
        <v>5</v>
      </c>
      <c r="B48" s="69" t="s">
        <v>212</v>
      </c>
      <c r="C48" s="69">
        <v>221</v>
      </c>
      <c r="D48" s="47">
        <v>95.2</v>
      </c>
      <c r="E48" s="74"/>
      <c r="F48" s="74"/>
      <c r="G48" s="74"/>
      <c r="H48" s="74"/>
      <c r="I48" s="69" t="s">
        <v>213</v>
      </c>
    </row>
    <row r="49" spans="1:9" s="11" customFormat="1" ht="13.5" customHeight="1" x14ac:dyDescent="0.25">
      <c r="A49" s="156" t="s">
        <v>391</v>
      </c>
      <c r="B49" s="157"/>
      <c r="C49" s="157"/>
      <c r="D49" s="157"/>
      <c r="E49" s="157"/>
      <c r="F49" s="157"/>
      <c r="G49" s="157"/>
      <c r="H49" s="157"/>
      <c r="I49" s="158"/>
    </row>
    <row r="50" spans="1:9" s="11" customFormat="1" ht="12.75" customHeight="1" x14ac:dyDescent="0.25">
      <c r="A50" s="133">
        <v>1</v>
      </c>
      <c r="B50" s="142" t="s">
        <v>145</v>
      </c>
      <c r="C50" s="142">
        <v>2021</v>
      </c>
      <c r="D50" s="47">
        <v>2596.6999999999998</v>
      </c>
      <c r="E50" s="138"/>
      <c r="F50" s="138"/>
      <c r="G50" s="138"/>
      <c r="H50" s="138"/>
      <c r="I50" s="133" t="s">
        <v>282</v>
      </c>
    </row>
    <row r="51" spans="1:9" s="11" customFormat="1" ht="12.75" customHeight="1" x14ac:dyDescent="0.25">
      <c r="A51" s="135"/>
      <c r="B51" s="142"/>
      <c r="C51" s="142"/>
      <c r="D51" s="47">
        <v>165.7</v>
      </c>
      <c r="E51" s="139"/>
      <c r="F51" s="139"/>
      <c r="G51" s="139"/>
      <c r="H51" s="139"/>
      <c r="I51" s="135"/>
    </row>
    <row r="52" spans="1:9" s="11" customFormat="1" ht="0.75" customHeight="1" x14ac:dyDescent="0.25">
      <c r="A52" s="133">
        <v>2</v>
      </c>
      <c r="B52" s="133" t="s">
        <v>277</v>
      </c>
      <c r="C52" s="133">
        <v>2021</v>
      </c>
      <c r="D52" s="47"/>
      <c r="E52" s="139"/>
      <c r="F52" s="139"/>
      <c r="G52" s="139"/>
      <c r="H52" s="139"/>
      <c r="I52" s="133" t="s">
        <v>283</v>
      </c>
    </row>
    <row r="53" spans="1:9" s="11" customFormat="1" ht="21.75" customHeight="1" x14ac:dyDescent="0.25">
      <c r="A53" s="135"/>
      <c r="B53" s="135"/>
      <c r="C53" s="135"/>
      <c r="D53" s="47">
        <v>485.3</v>
      </c>
      <c r="E53" s="139"/>
      <c r="F53" s="139"/>
      <c r="G53" s="139"/>
      <c r="H53" s="139"/>
      <c r="I53" s="135"/>
    </row>
    <row r="54" spans="1:9" s="11" customFormat="1" ht="23.25" customHeight="1" x14ac:dyDescent="0.25">
      <c r="A54" s="67"/>
      <c r="B54" s="63" t="s">
        <v>275</v>
      </c>
      <c r="C54" s="63">
        <v>2021</v>
      </c>
      <c r="D54" s="47">
        <v>174.25</v>
      </c>
      <c r="E54" s="139"/>
      <c r="F54" s="139"/>
      <c r="G54" s="139"/>
      <c r="H54" s="139"/>
      <c r="I54" s="69" t="s">
        <v>213</v>
      </c>
    </row>
    <row r="55" spans="1:9" s="11" customFormat="1" ht="12" customHeight="1" x14ac:dyDescent="0.25">
      <c r="A55" s="133"/>
      <c r="B55" s="141" t="s">
        <v>278</v>
      </c>
      <c r="C55" s="133">
        <v>2021</v>
      </c>
      <c r="D55" s="47">
        <v>584.29999999999995</v>
      </c>
      <c r="E55" s="139"/>
      <c r="F55" s="139"/>
      <c r="G55" s="139"/>
      <c r="H55" s="139"/>
      <c r="I55" s="133" t="s">
        <v>284</v>
      </c>
    </row>
    <row r="56" spans="1:9" s="11" customFormat="1" ht="11.25" customHeight="1" x14ac:dyDescent="0.25">
      <c r="A56" s="135"/>
      <c r="B56" s="135"/>
      <c r="C56" s="135"/>
      <c r="D56" s="47">
        <v>37.299999999999997</v>
      </c>
      <c r="E56" s="139"/>
      <c r="F56" s="139"/>
      <c r="G56" s="139"/>
      <c r="H56" s="139"/>
      <c r="I56" s="135"/>
    </row>
    <row r="57" spans="1:9" s="11" customFormat="1" ht="10.5" customHeight="1" x14ac:dyDescent="0.25">
      <c r="A57" s="142"/>
      <c r="B57" s="142" t="s">
        <v>67</v>
      </c>
      <c r="C57" s="142">
        <v>2021</v>
      </c>
      <c r="D57" s="47">
        <v>230.64</v>
      </c>
      <c r="E57" s="139"/>
      <c r="F57" s="139"/>
      <c r="G57" s="139"/>
      <c r="H57" s="139"/>
      <c r="I57" s="142" t="s">
        <v>214</v>
      </c>
    </row>
    <row r="58" spans="1:9" s="11" customFormat="1" ht="14.25" customHeight="1" x14ac:dyDescent="0.25">
      <c r="A58" s="142"/>
      <c r="B58" s="142"/>
      <c r="C58" s="142"/>
      <c r="D58" s="47">
        <v>14.7</v>
      </c>
      <c r="E58" s="139"/>
      <c r="F58" s="139"/>
      <c r="G58" s="139"/>
      <c r="H58" s="139"/>
      <c r="I58" s="142"/>
    </row>
    <row r="59" spans="1:9" s="11" customFormat="1" x14ac:dyDescent="0.25">
      <c r="A59" s="175" t="s">
        <v>392</v>
      </c>
      <c r="B59" s="175"/>
      <c r="C59" s="175"/>
      <c r="D59" s="175"/>
      <c r="E59" s="175"/>
      <c r="F59" s="175"/>
      <c r="G59" s="175"/>
      <c r="H59" s="175"/>
      <c r="I59" s="175"/>
    </row>
    <row r="60" spans="1:9" s="11" customFormat="1" ht="12" customHeight="1" x14ac:dyDescent="0.25">
      <c r="A60" s="130">
        <v>1</v>
      </c>
      <c r="B60" s="133" t="s">
        <v>60</v>
      </c>
      <c r="C60" s="133">
        <v>2021</v>
      </c>
      <c r="D60" s="78">
        <v>375.7</v>
      </c>
      <c r="E60" s="130"/>
      <c r="F60" s="130"/>
      <c r="G60" s="130"/>
      <c r="H60" s="130"/>
      <c r="I60" s="133" t="s">
        <v>211</v>
      </c>
    </row>
    <row r="61" spans="1:9" s="11" customFormat="1" ht="11.25" customHeight="1" x14ac:dyDescent="0.25">
      <c r="A61" s="131"/>
      <c r="B61" s="134"/>
      <c r="C61" s="134"/>
      <c r="D61" s="47">
        <f>1659.3+23.98</f>
        <v>1683.28</v>
      </c>
      <c r="E61" s="131"/>
      <c r="F61" s="131"/>
      <c r="G61" s="131"/>
      <c r="H61" s="131"/>
      <c r="I61" s="134"/>
    </row>
    <row r="62" spans="1:9" s="11" customFormat="1" ht="17.25" hidden="1" customHeight="1" x14ac:dyDescent="0.25">
      <c r="A62" s="132"/>
      <c r="B62" s="135"/>
      <c r="C62" s="135"/>
      <c r="D62" s="93"/>
      <c r="E62" s="132"/>
      <c r="F62" s="132"/>
      <c r="G62" s="132"/>
      <c r="H62" s="132"/>
      <c r="I62" s="135"/>
    </row>
    <row r="63" spans="1:9" s="11" customFormat="1" ht="21.75" hidden="1" customHeight="1" x14ac:dyDescent="0.25">
      <c r="A63" s="37"/>
      <c r="B63" s="74"/>
      <c r="C63" s="74"/>
      <c r="D63" s="45"/>
      <c r="E63" s="74"/>
      <c r="F63" s="74"/>
      <c r="G63" s="74"/>
      <c r="H63" s="74"/>
      <c r="I63" s="69" t="s">
        <v>215</v>
      </c>
    </row>
    <row r="64" spans="1:9" s="11" customFormat="1" ht="14.25" customHeight="1" x14ac:dyDescent="0.25">
      <c r="A64" s="37"/>
      <c r="B64" s="69" t="s">
        <v>279</v>
      </c>
      <c r="C64" s="69">
        <v>2021</v>
      </c>
      <c r="D64" s="93">
        <v>45.37</v>
      </c>
      <c r="E64" s="74"/>
      <c r="F64" s="74"/>
      <c r="G64" s="74"/>
      <c r="H64" s="74"/>
      <c r="I64" s="69" t="s">
        <v>285</v>
      </c>
    </row>
    <row r="65" spans="1:9" s="11" customFormat="1" ht="12" customHeight="1" x14ac:dyDescent="0.25">
      <c r="A65" s="167" t="s">
        <v>208</v>
      </c>
      <c r="B65" s="168"/>
      <c r="C65" s="168"/>
      <c r="D65" s="168"/>
      <c r="E65" s="168"/>
      <c r="F65" s="168"/>
      <c r="G65" s="168"/>
      <c r="H65" s="168"/>
      <c r="I65" s="169"/>
    </row>
    <row r="66" spans="1:9" s="11" customFormat="1" ht="13.5" customHeight="1" x14ac:dyDescent="0.25">
      <c r="A66" s="130">
        <v>1</v>
      </c>
      <c r="B66" s="133" t="s">
        <v>209</v>
      </c>
      <c r="C66" s="133">
        <v>2021</v>
      </c>
      <c r="D66" s="93">
        <v>297.60000000000002</v>
      </c>
      <c r="E66" s="138"/>
      <c r="F66" s="138"/>
      <c r="G66" s="138"/>
      <c r="H66" s="138"/>
      <c r="I66" s="133" t="s">
        <v>286</v>
      </c>
    </row>
    <row r="67" spans="1:9" s="11" customFormat="1" ht="11.25" customHeight="1" thickBot="1" x14ac:dyDescent="0.3">
      <c r="A67" s="131"/>
      <c r="B67" s="134"/>
      <c r="C67" s="134"/>
      <c r="D67" s="93">
        <v>6.07</v>
      </c>
      <c r="E67" s="139"/>
      <c r="F67" s="139"/>
      <c r="G67" s="139"/>
      <c r="H67" s="139"/>
      <c r="I67" s="134"/>
    </row>
    <row r="68" spans="1:9" s="11" customFormat="1" ht="16.5" hidden="1" customHeight="1" x14ac:dyDescent="0.25">
      <c r="A68" s="132"/>
      <c r="B68" s="135"/>
      <c r="C68" s="135"/>
      <c r="D68" s="93"/>
      <c r="E68" s="140"/>
      <c r="F68" s="140"/>
      <c r="G68" s="140"/>
      <c r="H68" s="140"/>
      <c r="I68" s="135"/>
    </row>
    <row r="69" spans="1:9" s="11" customFormat="1" hidden="1" x14ac:dyDescent="0.25">
      <c r="A69" s="167" t="s">
        <v>66</v>
      </c>
      <c r="B69" s="168"/>
      <c r="C69" s="168"/>
      <c r="D69" s="168"/>
      <c r="E69" s="168"/>
      <c r="F69" s="168"/>
      <c r="G69" s="168"/>
      <c r="H69" s="168"/>
      <c r="I69" s="169"/>
    </row>
    <row r="70" spans="1:9" s="11" customFormat="1" ht="12" hidden="1" customHeight="1" x14ac:dyDescent="0.25">
      <c r="A70" s="175">
        <v>1</v>
      </c>
      <c r="B70" s="133" t="s">
        <v>210</v>
      </c>
      <c r="C70" s="130">
        <v>2021</v>
      </c>
      <c r="D70" s="93"/>
      <c r="E70" s="131"/>
      <c r="F70" s="131"/>
      <c r="G70" s="131"/>
      <c r="H70" s="131"/>
      <c r="I70" s="134" t="s">
        <v>61</v>
      </c>
    </row>
    <row r="71" spans="1:9" s="11" customFormat="1" ht="12" hidden="1" customHeight="1" x14ac:dyDescent="0.25">
      <c r="A71" s="175"/>
      <c r="B71" s="134"/>
      <c r="C71" s="131"/>
      <c r="D71" s="93"/>
      <c r="E71" s="131"/>
      <c r="F71" s="131"/>
      <c r="G71" s="131"/>
      <c r="H71" s="131"/>
      <c r="I71" s="134"/>
    </row>
    <row r="72" spans="1:9" s="11" customFormat="1" ht="12" hidden="1" customHeight="1" x14ac:dyDescent="0.25">
      <c r="A72" s="175"/>
      <c r="B72" s="134"/>
      <c r="C72" s="131"/>
      <c r="D72" s="93"/>
      <c r="E72" s="131"/>
      <c r="F72" s="131"/>
      <c r="G72" s="131"/>
      <c r="H72" s="131"/>
      <c r="I72" s="134"/>
    </row>
    <row r="73" spans="1:9" s="11" customFormat="1" ht="11.25" hidden="1" customHeight="1" thickBot="1" x14ac:dyDescent="0.3">
      <c r="A73" s="175"/>
      <c r="B73" s="134"/>
      <c r="C73" s="131"/>
      <c r="D73" s="94"/>
      <c r="E73" s="60"/>
      <c r="F73" s="60"/>
      <c r="G73" s="60"/>
      <c r="H73" s="60"/>
      <c r="I73" s="63"/>
    </row>
    <row r="74" spans="1:9" s="11" customFormat="1" ht="12" hidden="1" customHeight="1" thickBot="1" x14ac:dyDescent="0.3">
      <c r="A74" s="167" t="s">
        <v>272</v>
      </c>
      <c r="B74" s="168"/>
      <c r="C74" s="168"/>
      <c r="D74" s="168"/>
      <c r="E74" s="168"/>
      <c r="F74" s="168"/>
      <c r="G74" s="168"/>
      <c r="H74" s="168"/>
      <c r="I74" s="169"/>
    </row>
    <row r="75" spans="1:9" s="11" customFormat="1" ht="12" hidden="1" customHeight="1" thickBot="1" x14ac:dyDescent="0.3">
      <c r="A75" s="130">
        <v>1</v>
      </c>
      <c r="B75" s="133" t="s">
        <v>273</v>
      </c>
      <c r="C75" s="130">
        <v>2021</v>
      </c>
      <c r="D75" s="45"/>
      <c r="E75" s="37"/>
      <c r="F75" s="37"/>
      <c r="G75" s="37"/>
      <c r="H75" s="37"/>
      <c r="I75" s="133" t="s">
        <v>61</v>
      </c>
    </row>
    <row r="76" spans="1:9" s="11" customFormat="1" ht="12" hidden="1" customHeight="1" thickBot="1" x14ac:dyDescent="0.3">
      <c r="A76" s="131"/>
      <c r="B76" s="134"/>
      <c r="C76" s="131"/>
      <c r="D76" s="45"/>
      <c r="E76" s="37"/>
      <c r="F76" s="37"/>
      <c r="G76" s="37"/>
      <c r="H76" s="37"/>
      <c r="I76" s="139"/>
    </row>
    <row r="77" spans="1:9" s="11" customFormat="1" ht="12" hidden="1" customHeight="1" thickBot="1" x14ac:dyDescent="0.3">
      <c r="A77" s="131"/>
      <c r="B77" s="134"/>
      <c r="C77" s="131"/>
      <c r="D77" s="45"/>
      <c r="E77" s="37"/>
      <c r="F77" s="37"/>
      <c r="G77" s="37"/>
      <c r="H77" s="37"/>
      <c r="I77" s="139"/>
    </row>
    <row r="78" spans="1:9" s="11" customFormat="1" ht="12" hidden="1" customHeight="1" thickBot="1" x14ac:dyDescent="0.3">
      <c r="A78" s="131"/>
      <c r="B78" s="134"/>
      <c r="C78" s="131"/>
      <c r="D78" s="45"/>
      <c r="E78" s="37"/>
      <c r="F78" s="37"/>
      <c r="G78" s="37"/>
      <c r="H78" s="37"/>
      <c r="I78" s="139"/>
    </row>
    <row r="79" spans="1:9" s="11" customFormat="1" ht="12" hidden="1" customHeight="1" thickBot="1" x14ac:dyDescent="0.3">
      <c r="A79" s="132"/>
      <c r="B79" s="135"/>
      <c r="C79" s="132"/>
      <c r="D79" s="45"/>
      <c r="E79" s="37"/>
      <c r="F79" s="37"/>
      <c r="G79" s="37"/>
      <c r="H79" s="37"/>
      <c r="I79" s="140"/>
    </row>
    <row r="80" spans="1:9" s="11" customFormat="1" ht="12" hidden="1" customHeight="1" thickBot="1" x14ac:dyDescent="0.3">
      <c r="A80" s="46"/>
      <c r="B80" s="64"/>
      <c r="C80" s="61"/>
      <c r="D80" s="95"/>
      <c r="E80" s="36"/>
      <c r="F80" s="36"/>
      <c r="G80" s="36"/>
      <c r="H80" s="36"/>
      <c r="I80" s="67"/>
    </row>
    <row r="81" spans="1:9" s="11" customFormat="1" ht="12" hidden="1" customHeight="1" thickBot="1" x14ac:dyDescent="0.3">
      <c r="A81" s="46"/>
      <c r="B81" s="64"/>
      <c r="C81" s="61"/>
      <c r="D81" s="95"/>
      <c r="E81" s="36"/>
      <c r="F81" s="36"/>
      <c r="G81" s="36"/>
      <c r="H81" s="36"/>
      <c r="I81" s="67"/>
    </row>
    <row r="82" spans="1:9" s="25" customFormat="1" ht="16.5" customHeight="1" x14ac:dyDescent="0.25">
      <c r="A82" s="96"/>
      <c r="B82" s="97" t="s">
        <v>42</v>
      </c>
      <c r="C82" s="97"/>
      <c r="D82" s="98">
        <f>D39+D42+D46+D50+D55+D57+D60+D64+D66+D70+D75</f>
        <v>4364.9899999999989</v>
      </c>
      <c r="E82" s="153" t="s">
        <v>120</v>
      </c>
      <c r="F82" s="153" t="s">
        <v>121</v>
      </c>
      <c r="G82" s="144" t="s">
        <v>390</v>
      </c>
      <c r="H82" s="144"/>
      <c r="I82" s="161" t="s">
        <v>61</v>
      </c>
    </row>
    <row r="83" spans="1:9" s="26" customFormat="1" ht="16.5" customHeight="1" x14ac:dyDescent="0.25">
      <c r="A83" s="99"/>
      <c r="B83" s="17" t="s">
        <v>43</v>
      </c>
      <c r="C83" s="17"/>
      <c r="D83" s="18">
        <f>D37+D38+D43+D47+D48+D51+D53+D54+D56+D58+D61+D67+D71+D76</f>
        <v>2691.2900000000004</v>
      </c>
      <c r="E83" s="153"/>
      <c r="F83" s="153"/>
      <c r="G83" s="144"/>
      <c r="H83" s="144"/>
      <c r="I83" s="161"/>
    </row>
    <row r="84" spans="1:9" s="26" customFormat="1" ht="16.5" customHeight="1" x14ac:dyDescent="0.25">
      <c r="A84" s="99"/>
      <c r="B84" s="17" t="s">
        <v>44</v>
      </c>
      <c r="C84" s="17"/>
      <c r="D84" s="18">
        <f>D72+D77</f>
        <v>0</v>
      </c>
      <c r="E84" s="153"/>
      <c r="F84" s="153"/>
      <c r="G84" s="144"/>
      <c r="H84" s="144"/>
      <c r="I84" s="161"/>
    </row>
    <row r="85" spans="1:9" s="26" customFormat="1" ht="16.5" customHeight="1" x14ac:dyDescent="0.25">
      <c r="A85" s="99"/>
      <c r="B85" s="17" t="s">
        <v>45</v>
      </c>
      <c r="C85" s="17"/>
      <c r="D85" s="18">
        <f>D78</f>
        <v>0</v>
      </c>
      <c r="E85" s="153"/>
      <c r="F85" s="153"/>
      <c r="G85" s="144"/>
      <c r="H85" s="144"/>
      <c r="I85" s="161"/>
    </row>
    <row r="86" spans="1:9" s="26" customFormat="1" ht="16.5" customHeight="1" x14ac:dyDescent="0.25">
      <c r="A86" s="99"/>
      <c r="B86" s="17" t="s">
        <v>46</v>
      </c>
      <c r="C86" s="17"/>
      <c r="D86" s="18">
        <f>D79+D73</f>
        <v>0</v>
      </c>
      <c r="E86" s="153"/>
      <c r="F86" s="153"/>
      <c r="G86" s="144"/>
      <c r="H86" s="144"/>
      <c r="I86" s="161"/>
    </row>
    <row r="87" spans="1:9" s="27" customFormat="1" ht="11.25" customHeight="1" thickBot="1" x14ac:dyDescent="0.3">
      <c r="A87" s="100"/>
      <c r="B87" s="91" t="s">
        <v>111</v>
      </c>
      <c r="C87" s="91"/>
      <c r="D87" s="92">
        <f>SUM(D82:D86)</f>
        <v>7056.2799999999988</v>
      </c>
      <c r="E87" s="159"/>
      <c r="F87" s="159"/>
      <c r="G87" s="160"/>
      <c r="H87" s="160"/>
      <c r="I87" s="162"/>
    </row>
    <row r="88" spans="1:9" s="22" customFormat="1" x14ac:dyDescent="0.25">
      <c r="A88" s="149" t="s">
        <v>165</v>
      </c>
      <c r="B88" s="150"/>
      <c r="C88" s="150"/>
      <c r="D88" s="150"/>
      <c r="E88" s="150"/>
      <c r="F88" s="150"/>
      <c r="G88" s="150"/>
      <c r="H88" s="150"/>
      <c r="I88" s="151"/>
    </row>
    <row r="89" spans="1:9" s="22" customFormat="1" x14ac:dyDescent="0.25">
      <c r="A89" s="149" t="s">
        <v>357</v>
      </c>
      <c r="B89" s="150"/>
      <c r="C89" s="150"/>
      <c r="D89" s="150"/>
      <c r="E89" s="150"/>
      <c r="F89" s="150"/>
      <c r="G89" s="150"/>
      <c r="H89" s="150"/>
      <c r="I89" s="151"/>
    </row>
    <row r="90" spans="1:9" s="22" customFormat="1" x14ac:dyDescent="0.25">
      <c r="A90" s="149" t="s">
        <v>34</v>
      </c>
      <c r="B90" s="150"/>
      <c r="C90" s="150"/>
      <c r="D90" s="150"/>
      <c r="E90" s="150"/>
      <c r="F90" s="150"/>
      <c r="G90" s="150"/>
      <c r="H90" s="150"/>
      <c r="I90" s="151"/>
    </row>
    <row r="91" spans="1:9" s="22" customFormat="1" x14ac:dyDescent="0.25">
      <c r="A91" s="149" t="s">
        <v>360</v>
      </c>
      <c r="B91" s="150"/>
      <c r="C91" s="150"/>
      <c r="D91" s="150"/>
      <c r="E91" s="150"/>
      <c r="F91" s="150"/>
      <c r="G91" s="150"/>
      <c r="H91" s="150"/>
      <c r="I91" s="151"/>
    </row>
    <row r="92" spans="1:9" s="22" customFormat="1" ht="15" customHeight="1" x14ac:dyDescent="0.25">
      <c r="A92" s="149" t="s">
        <v>361</v>
      </c>
      <c r="B92" s="150"/>
      <c r="C92" s="150"/>
      <c r="D92" s="150"/>
      <c r="E92" s="150"/>
      <c r="F92" s="150"/>
      <c r="G92" s="150"/>
      <c r="H92" s="150"/>
      <c r="I92" s="151"/>
    </row>
    <row r="93" spans="1:9" s="11" customFormat="1" ht="21" customHeight="1" x14ac:dyDescent="0.25">
      <c r="A93" s="133">
        <v>1</v>
      </c>
      <c r="B93" s="133" t="s">
        <v>362</v>
      </c>
      <c r="C93" s="133">
        <v>2021</v>
      </c>
      <c r="D93" s="69">
        <v>1.5</v>
      </c>
      <c r="E93" s="69"/>
      <c r="F93" s="69"/>
      <c r="G93" s="69"/>
      <c r="H93" s="69"/>
      <c r="I93" s="133" t="s">
        <v>363</v>
      </c>
    </row>
    <row r="94" spans="1:9" s="11" customFormat="1" ht="12" customHeight="1" x14ac:dyDescent="0.25">
      <c r="A94" s="135"/>
      <c r="B94" s="135"/>
      <c r="C94" s="135"/>
      <c r="D94" s="69">
        <v>10.3</v>
      </c>
      <c r="E94" s="69"/>
      <c r="F94" s="69"/>
      <c r="G94" s="69"/>
      <c r="H94" s="69"/>
      <c r="I94" s="135"/>
    </row>
    <row r="95" spans="1:9" s="11" customFormat="1" ht="23.25" customHeight="1" x14ac:dyDescent="0.25">
      <c r="A95" s="69"/>
      <c r="B95" s="69" t="s">
        <v>364</v>
      </c>
      <c r="C95" s="69">
        <v>2021</v>
      </c>
      <c r="D95" s="69">
        <v>174.7</v>
      </c>
      <c r="E95" s="69"/>
      <c r="F95" s="69"/>
      <c r="G95" s="69"/>
      <c r="H95" s="69"/>
      <c r="I95" s="69" t="s">
        <v>363</v>
      </c>
    </row>
    <row r="96" spans="1:9" s="22" customFormat="1" x14ac:dyDescent="0.25">
      <c r="A96" s="96"/>
      <c r="B96" s="97" t="s">
        <v>42</v>
      </c>
      <c r="C96" s="97"/>
      <c r="D96" s="98">
        <v>0</v>
      </c>
      <c r="E96" s="153" t="s">
        <v>365</v>
      </c>
      <c r="F96" s="153" t="s">
        <v>366</v>
      </c>
      <c r="G96" s="153" t="s">
        <v>367</v>
      </c>
      <c r="H96" s="153"/>
      <c r="I96" s="161" t="s">
        <v>368</v>
      </c>
    </row>
    <row r="97" spans="1:9" s="22" customFormat="1" x14ac:dyDescent="0.25">
      <c r="A97" s="99"/>
      <c r="B97" s="17" t="s">
        <v>43</v>
      </c>
      <c r="C97" s="17"/>
      <c r="D97" s="18">
        <f>D93+D95</f>
        <v>176.2</v>
      </c>
      <c r="E97" s="153"/>
      <c r="F97" s="153"/>
      <c r="G97" s="153"/>
      <c r="H97" s="153"/>
      <c r="I97" s="161"/>
    </row>
    <row r="98" spans="1:9" s="22" customFormat="1" x14ac:dyDescent="0.25">
      <c r="A98" s="99"/>
      <c r="B98" s="17" t="s">
        <v>44</v>
      </c>
      <c r="C98" s="17"/>
      <c r="D98" s="18">
        <v>0</v>
      </c>
      <c r="E98" s="153"/>
      <c r="F98" s="153"/>
      <c r="G98" s="153"/>
      <c r="H98" s="153"/>
      <c r="I98" s="161"/>
    </row>
    <row r="99" spans="1:9" s="22" customFormat="1" x14ac:dyDescent="0.25">
      <c r="A99" s="99"/>
      <c r="B99" s="17" t="s">
        <v>45</v>
      </c>
      <c r="C99" s="17"/>
      <c r="D99" s="18">
        <v>0</v>
      </c>
      <c r="E99" s="153"/>
      <c r="F99" s="153"/>
      <c r="G99" s="153"/>
      <c r="H99" s="153"/>
      <c r="I99" s="161"/>
    </row>
    <row r="100" spans="1:9" s="22" customFormat="1" x14ac:dyDescent="0.25">
      <c r="A100" s="99"/>
      <c r="B100" s="17" t="s">
        <v>46</v>
      </c>
      <c r="C100" s="17"/>
      <c r="D100" s="18">
        <f>D94</f>
        <v>10.3</v>
      </c>
      <c r="E100" s="153"/>
      <c r="F100" s="153"/>
      <c r="G100" s="153"/>
      <c r="H100" s="153"/>
      <c r="I100" s="161"/>
    </row>
    <row r="101" spans="1:9" s="22" customFormat="1" ht="15.75" thickBot="1" x14ac:dyDescent="0.3">
      <c r="A101" s="100"/>
      <c r="B101" s="91" t="s">
        <v>111</v>
      </c>
      <c r="C101" s="91"/>
      <c r="D101" s="92">
        <f>SUM(D96:D100)</f>
        <v>186.5</v>
      </c>
      <c r="E101" s="159"/>
      <c r="F101" s="159"/>
      <c r="G101" s="159"/>
      <c r="H101" s="159"/>
      <c r="I101" s="162"/>
    </row>
    <row r="102" spans="1:9" s="22" customFormat="1" x14ac:dyDescent="0.25">
      <c r="A102" s="149" t="s">
        <v>358</v>
      </c>
      <c r="B102" s="150"/>
      <c r="C102" s="150"/>
      <c r="D102" s="150"/>
      <c r="E102" s="150"/>
      <c r="F102" s="150"/>
      <c r="G102" s="150"/>
      <c r="H102" s="150"/>
      <c r="I102" s="151"/>
    </row>
    <row r="103" spans="1:9" s="22" customFormat="1" x14ac:dyDescent="0.25">
      <c r="A103" s="149" t="s">
        <v>189</v>
      </c>
      <c r="B103" s="150"/>
      <c r="C103" s="150"/>
      <c r="D103" s="150"/>
      <c r="E103" s="150"/>
      <c r="F103" s="150"/>
      <c r="G103" s="150"/>
      <c r="H103" s="150"/>
      <c r="I103" s="151"/>
    </row>
    <row r="104" spans="1:9" s="11" customFormat="1" ht="21" customHeight="1" x14ac:dyDescent="0.25">
      <c r="A104" s="156" t="s">
        <v>35</v>
      </c>
      <c r="B104" s="157"/>
      <c r="C104" s="157"/>
      <c r="D104" s="157"/>
      <c r="E104" s="157"/>
      <c r="F104" s="157"/>
      <c r="G104" s="157"/>
      <c r="H104" s="157"/>
      <c r="I104" s="158"/>
    </row>
    <row r="105" spans="1:9" s="11" customFormat="1" ht="60" customHeight="1" x14ac:dyDescent="0.25">
      <c r="A105" s="69">
        <v>1</v>
      </c>
      <c r="B105" s="69" t="s">
        <v>239</v>
      </c>
      <c r="C105" s="69">
        <v>2021</v>
      </c>
      <c r="D105" s="47">
        <f>1300.87</f>
        <v>1300.8699999999999</v>
      </c>
      <c r="E105" s="138"/>
      <c r="F105" s="138"/>
      <c r="G105" s="138"/>
      <c r="H105" s="138"/>
      <c r="I105" s="79" t="s">
        <v>148</v>
      </c>
    </row>
    <row r="106" spans="1:9" s="11" customFormat="1" ht="27" hidden="1" customHeight="1" x14ac:dyDescent="0.25">
      <c r="A106" s="138">
        <v>2</v>
      </c>
      <c r="B106" s="138" t="s">
        <v>146</v>
      </c>
      <c r="C106" s="138">
        <v>2019</v>
      </c>
      <c r="D106" s="31"/>
      <c r="E106" s="139"/>
      <c r="F106" s="139"/>
      <c r="G106" s="139"/>
      <c r="H106" s="139"/>
      <c r="I106" s="197" t="s">
        <v>147</v>
      </c>
    </row>
    <row r="107" spans="1:9" s="11" customFormat="1" ht="27" hidden="1" customHeight="1" x14ac:dyDescent="0.25">
      <c r="A107" s="139"/>
      <c r="B107" s="139"/>
      <c r="C107" s="139"/>
      <c r="D107" s="31"/>
      <c r="E107" s="139"/>
      <c r="F107" s="139"/>
      <c r="G107" s="139"/>
      <c r="H107" s="139"/>
      <c r="I107" s="198"/>
    </row>
    <row r="108" spans="1:9" ht="27" hidden="1" customHeight="1" x14ac:dyDescent="0.25">
      <c r="A108" s="140"/>
      <c r="B108" s="140"/>
      <c r="C108" s="140"/>
      <c r="D108" s="31"/>
      <c r="E108" s="139"/>
      <c r="F108" s="139"/>
      <c r="G108" s="139"/>
      <c r="H108" s="139"/>
      <c r="I108" s="199"/>
    </row>
    <row r="109" spans="1:9" s="11" customFormat="1" ht="58.5" customHeight="1" x14ac:dyDescent="0.25">
      <c r="A109" s="69">
        <v>2</v>
      </c>
      <c r="B109" s="69" t="s">
        <v>241</v>
      </c>
      <c r="C109" s="69">
        <v>2021</v>
      </c>
      <c r="D109" s="47">
        <v>322.10000000000002</v>
      </c>
      <c r="E109" s="139"/>
      <c r="F109" s="139"/>
      <c r="G109" s="139"/>
      <c r="H109" s="139"/>
      <c r="I109" s="79" t="s">
        <v>149</v>
      </c>
    </row>
    <row r="110" spans="1:9" s="11" customFormat="1" ht="47.25" customHeight="1" x14ac:dyDescent="0.25">
      <c r="A110" s="69">
        <v>3</v>
      </c>
      <c r="B110" s="69" t="s">
        <v>242</v>
      </c>
      <c r="C110" s="69">
        <v>2021</v>
      </c>
      <c r="D110" s="47">
        <v>15530</v>
      </c>
      <c r="E110" s="140"/>
      <c r="F110" s="140"/>
      <c r="G110" s="140"/>
      <c r="H110" s="140"/>
      <c r="I110" s="79" t="s">
        <v>149</v>
      </c>
    </row>
    <row r="111" spans="1:9" s="11" customFormat="1" ht="63" customHeight="1" x14ac:dyDescent="0.25">
      <c r="A111" s="30">
        <v>4</v>
      </c>
      <c r="B111" s="30" t="s">
        <v>243</v>
      </c>
      <c r="C111" s="62">
        <v>2021</v>
      </c>
      <c r="D111" s="56">
        <v>389.2</v>
      </c>
      <c r="E111" s="30"/>
      <c r="F111" s="30"/>
      <c r="G111" s="30"/>
      <c r="H111" s="30"/>
      <c r="I111" s="65" t="s">
        <v>150</v>
      </c>
    </row>
    <row r="112" spans="1:9" s="11" customFormat="1" ht="36.75" customHeight="1" x14ac:dyDescent="0.25">
      <c r="A112" s="28">
        <v>5</v>
      </c>
      <c r="B112" s="28" t="s">
        <v>244</v>
      </c>
      <c r="C112" s="69">
        <v>2021</v>
      </c>
      <c r="D112" s="47">
        <v>800</v>
      </c>
      <c r="E112" s="28"/>
      <c r="F112" s="28"/>
      <c r="G112" s="28"/>
      <c r="H112" s="28"/>
      <c r="I112" s="79" t="s">
        <v>37</v>
      </c>
    </row>
    <row r="113" spans="1:9" s="11" customFormat="1" ht="13.5" customHeight="1" x14ac:dyDescent="0.25">
      <c r="A113" s="133">
        <v>6</v>
      </c>
      <c r="B113" s="133" t="s">
        <v>287</v>
      </c>
      <c r="C113" s="133">
        <v>2021</v>
      </c>
      <c r="D113" s="47">
        <v>7328.16</v>
      </c>
      <c r="E113" s="136"/>
      <c r="F113" s="136"/>
      <c r="G113" s="136"/>
      <c r="H113" s="136"/>
      <c r="I113" s="136" t="s">
        <v>37</v>
      </c>
    </row>
    <row r="114" spans="1:9" s="11" customFormat="1" ht="12" customHeight="1" x14ac:dyDescent="0.25">
      <c r="A114" s="135"/>
      <c r="B114" s="135"/>
      <c r="C114" s="135"/>
      <c r="D114" s="47">
        <v>22.4</v>
      </c>
      <c r="E114" s="137"/>
      <c r="F114" s="137"/>
      <c r="G114" s="137"/>
      <c r="H114" s="137"/>
      <c r="I114" s="137"/>
    </row>
    <row r="115" spans="1:9" s="11" customFormat="1" ht="47.25" customHeight="1" x14ac:dyDescent="0.25">
      <c r="A115" s="28">
        <v>7</v>
      </c>
      <c r="B115" s="28" t="s">
        <v>398</v>
      </c>
      <c r="C115" s="69">
        <v>2021</v>
      </c>
      <c r="D115" s="47">
        <v>195.5</v>
      </c>
      <c r="E115" s="28"/>
      <c r="F115" s="28"/>
      <c r="G115" s="28"/>
      <c r="H115" s="28"/>
      <c r="I115" s="79" t="s">
        <v>37</v>
      </c>
    </row>
    <row r="116" spans="1:9" s="11" customFormat="1" ht="47.25" customHeight="1" x14ac:dyDescent="0.25">
      <c r="A116" s="28">
        <v>8</v>
      </c>
      <c r="B116" s="28" t="s">
        <v>398</v>
      </c>
      <c r="C116" s="69">
        <v>2021</v>
      </c>
      <c r="D116" s="47">
        <v>6418</v>
      </c>
      <c r="E116" s="28"/>
      <c r="F116" s="28"/>
      <c r="G116" s="28"/>
      <c r="H116" s="28"/>
      <c r="I116" s="79" t="s">
        <v>37</v>
      </c>
    </row>
    <row r="117" spans="1:9" s="11" customFormat="1" ht="33" customHeight="1" x14ac:dyDescent="0.25">
      <c r="A117" s="28">
        <v>9</v>
      </c>
      <c r="B117" s="28" t="s">
        <v>288</v>
      </c>
      <c r="C117" s="69">
        <v>2021</v>
      </c>
      <c r="D117" s="47">
        <v>139.30000000000001</v>
      </c>
      <c r="E117" s="28"/>
      <c r="F117" s="28"/>
      <c r="G117" s="28"/>
      <c r="H117" s="28"/>
      <c r="I117" s="79" t="s">
        <v>37</v>
      </c>
    </row>
    <row r="118" spans="1:9" s="11" customFormat="1" ht="14.25" customHeight="1" x14ac:dyDescent="0.25">
      <c r="A118" s="28">
        <v>10</v>
      </c>
      <c r="B118" s="28" t="s">
        <v>296</v>
      </c>
      <c r="C118" s="69">
        <v>2021</v>
      </c>
      <c r="D118" s="47">
        <v>3937</v>
      </c>
      <c r="E118" s="28"/>
      <c r="F118" s="28"/>
      <c r="G118" s="28"/>
      <c r="H118" s="28"/>
      <c r="I118" s="79" t="s">
        <v>297</v>
      </c>
    </row>
    <row r="119" spans="1:9" s="11" customFormat="1" ht="12" customHeight="1" x14ac:dyDescent="0.25">
      <c r="A119" s="156" t="s">
        <v>38</v>
      </c>
      <c r="B119" s="157"/>
      <c r="C119" s="157"/>
      <c r="D119" s="157"/>
      <c r="E119" s="157"/>
      <c r="F119" s="157"/>
      <c r="G119" s="157"/>
      <c r="H119" s="157"/>
      <c r="I119" s="158"/>
    </row>
    <row r="120" spans="1:9" s="11" customFormat="1" ht="34.5" customHeight="1" x14ac:dyDescent="0.25">
      <c r="A120" s="28">
        <v>1</v>
      </c>
      <c r="B120" s="28" t="s">
        <v>289</v>
      </c>
      <c r="C120" s="69">
        <v>2021</v>
      </c>
      <c r="D120" s="47">
        <v>5246.3</v>
      </c>
      <c r="E120" s="28"/>
      <c r="F120" s="28"/>
      <c r="G120" s="28"/>
      <c r="H120" s="28"/>
      <c r="I120" s="79" t="s">
        <v>150</v>
      </c>
    </row>
    <row r="121" spans="1:9" s="11" customFormat="1" ht="43.5" customHeight="1" x14ac:dyDescent="0.25">
      <c r="A121" s="28">
        <v>2</v>
      </c>
      <c r="B121" s="28" t="s">
        <v>290</v>
      </c>
      <c r="C121" s="69">
        <v>2021</v>
      </c>
      <c r="D121" s="47">
        <v>2121</v>
      </c>
      <c r="E121" s="28"/>
      <c r="F121" s="28"/>
      <c r="G121" s="28"/>
      <c r="H121" s="28"/>
      <c r="I121" s="79" t="s">
        <v>150</v>
      </c>
    </row>
    <row r="122" spans="1:9" s="11" customFormat="1" ht="34.5" customHeight="1" x14ac:dyDescent="0.25">
      <c r="A122" s="30">
        <v>3</v>
      </c>
      <c r="B122" s="30" t="s">
        <v>291</v>
      </c>
      <c r="C122" s="62">
        <v>2021</v>
      </c>
      <c r="D122" s="56">
        <v>4724</v>
      </c>
      <c r="E122" s="30"/>
      <c r="F122" s="30"/>
      <c r="G122" s="30"/>
      <c r="H122" s="30"/>
      <c r="I122" s="79" t="s">
        <v>150</v>
      </c>
    </row>
    <row r="123" spans="1:9" s="11" customFormat="1" ht="26.25" customHeight="1" x14ac:dyDescent="0.25">
      <c r="A123" s="39"/>
      <c r="B123" s="28" t="s">
        <v>296</v>
      </c>
      <c r="C123" s="62">
        <v>2021</v>
      </c>
      <c r="D123" s="56">
        <v>9274</v>
      </c>
      <c r="E123" s="39"/>
      <c r="F123" s="39"/>
      <c r="G123" s="39"/>
      <c r="H123" s="39"/>
      <c r="I123" s="79" t="s">
        <v>298</v>
      </c>
    </row>
    <row r="124" spans="1:9" s="11" customFormat="1" ht="21" hidden="1" customHeight="1" x14ac:dyDescent="0.25">
      <c r="A124" s="138">
        <v>4</v>
      </c>
      <c r="B124" s="138" t="s">
        <v>246</v>
      </c>
      <c r="C124" s="138">
        <v>2020</v>
      </c>
      <c r="D124" s="101"/>
      <c r="E124" s="39"/>
      <c r="F124" s="39"/>
      <c r="G124" s="39"/>
      <c r="H124" s="39"/>
      <c r="I124" s="197" t="s">
        <v>150</v>
      </c>
    </row>
    <row r="125" spans="1:9" s="12" customFormat="1" ht="21" hidden="1" customHeight="1" x14ac:dyDescent="0.25">
      <c r="A125" s="139"/>
      <c r="B125" s="139"/>
      <c r="C125" s="139"/>
      <c r="D125" s="31"/>
      <c r="E125" s="170"/>
      <c r="F125" s="170"/>
      <c r="G125" s="170"/>
      <c r="H125" s="170"/>
      <c r="I125" s="198"/>
    </row>
    <row r="126" spans="1:9" s="12" customFormat="1" ht="21" hidden="1" customHeight="1" x14ac:dyDescent="0.25">
      <c r="A126" s="140"/>
      <c r="B126" s="140"/>
      <c r="C126" s="140"/>
      <c r="D126" s="31"/>
      <c r="E126" s="170"/>
      <c r="F126" s="170"/>
      <c r="G126" s="170"/>
      <c r="H126" s="170"/>
      <c r="I126" s="199"/>
    </row>
    <row r="127" spans="1:9" s="11" customFormat="1" ht="66" customHeight="1" x14ac:dyDescent="0.25">
      <c r="A127" s="142">
        <v>5</v>
      </c>
      <c r="B127" s="133" t="s">
        <v>245</v>
      </c>
      <c r="C127" s="142">
        <v>2021</v>
      </c>
      <c r="D127" s="47">
        <v>27795.84</v>
      </c>
      <c r="E127" s="142"/>
      <c r="F127" s="142"/>
      <c r="G127" s="142"/>
      <c r="H127" s="142"/>
      <c r="I127" s="205" t="s">
        <v>295</v>
      </c>
    </row>
    <row r="128" spans="1:9" s="11" customFormat="1" ht="66" customHeight="1" x14ac:dyDescent="0.25">
      <c r="A128" s="142"/>
      <c r="B128" s="134"/>
      <c r="C128" s="142"/>
      <c r="D128" s="47">
        <v>1673.73</v>
      </c>
      <c r="E128" s="142"/>
      <c r="F128" s="142"/>
      <c r="G128" s="142"/>
      <c r="H128" s="142"/>
      <c r="I128" s="205"/>
    </row>
    <row r="129" spans="1:9" s="11" customFormat="1" ht="52.5" customHeight="1" x14ac:dyDescent="0.25">
      <c r="A129" s="142"/>
      <c r="B129" s="135"/>
      <c r="C129" s="142"/>
      <c r="D129" s="47">
        <v>418.43</v>
      </c>
      <c r="E129" s="142"/>
      <c r="F129" s="142"/>
      <c r="G129" s="142"/>
      <c r="H129" s="142"/>
      <c r="I129" s="205"/>
    </row>
    <row r="130" spans="1:9" s="11" customFormat="1" ht="36.75" customHeight="1" x14ac:dyDescent="0.25">
      <c r="A130" s="69">
        <v>6</v>
      </c>
      <c r="B130" s="69" t="s">
        <v>292</v>
      </c>
      <c r="C130" s="69">
        <v>2021</v>
      </c>
      <c r="D130" s="47">
        <v>783.8</v>
      </c>
      <c r="E130" s="69"/>
      <c r="F130" s="69"/>
      <c r="G130" s="69"/>
      <c r="H130" s="69"/>
      <c r="I130" s="65" t="s">
        <v>150</v>
      </c>
    </row>
    <row r="131" spans="1:9" s="11" customFormat="1" ht="47.25" customHeight="1" x14ac:dyDescent="0.25">
      <c r="A131" s="69">
        <v>7</v>
      </c>
      <c r="B131" s="69" t="s">
        <v>293</v>
      </c>
      <c r="C131" s="69">
        <v>2021</v>
      </c>
      <c r="D131" s="47">
        <f>1870*2</f>
        <v>3740</v>
      </c>
      <c r="E131" s="69"/>
      <c r="F131" s="69"/>
      <c r="G131" s="69"/>
      <c r="H131" s="69"/>
      <c r="I131" s="65" t="s">
        <v>294</v>
      </c>
    </row>
    <row r="132" spans="1:9" s="11" customFormat="1" ht="24.75" customHeight="1" x14ac:dyDescent="0.25">
      <c r="A132" s="69">
        <v>7</v>
      </c>
      <c r="B132" s="69" t="s">
        <v>300</v>
      </c>
      <c r="C132" s="69">
        <v>2021</v>
      </c>
      <c r="D132" s="47">
        <v>800.5</v>
      </c>
      <c r="E132" s="69"/>
      <c r="F132" s="69"/>
      <c r="G132" s="69"/>
      <c r="H132" s="69"/>
      <c r="I132" s="79" t="s">
        <v>150</v>
      </c>
    </row>
    <row r="133" spans="1:9" s="11" customFormat="1" ht="24" customHeight="1" x14ac:dyDescent="0.25">
      <c r="A133" s="69">
        <v>8</v>
      </c>
      <c r="B133" s="69" t="s">
        <v>301</v>
      </c>
      <c r="C133" s="69">
        <v>2021</v>
      </c>
      <c r="D133" s="47">
        <v>215.4</v>
      </c>
      <c r="E133" s="69"/>
      <c r="F133" s="69"/>
      <c r="G133" s="69"/>
      <c r="H133" s="69"/>
      <c r="I133" s="79" t="s">
        <v>150</v>
      </c>
    </row>
    <row r="134" spans="1:9" s="11" customFormat="1" ht="25.5" customHeight="1" x14ac:dyDescent="0.25">
      <c r="A134" s="69">
        <v>9</v>
      </c>
      <c r="B134" s="28" t="s">
        <v>296</v>
      </c>
      <c r="C134" s="69">
        <v>2021</v>
      </c>
      <c r="D134" s="47">
        <v>801</v>
      </c>
      <c r="E134" s="74"/>
      <c r="F134" s="74"/>
      <c r="G134" s="74"/>
      <c r="H134" s="74"/>
      <c r="I134" s="65" t="s">
        <v>302</v>
      </c>
    </row>
    <row r="135" spans="1:9" s="11" customFormat="1" ht="15" customHeight="1" x14ac:dyDescent="0.25">
      <c r="A135" s="156" t="s">
        <v>39</v>
      </c>
      <c r="B135" s="157"/>
      <c r="C135" s="157"/>
      <c r="D135" s="157"/>
      <c r="E135" s="157"/>
      <c r="F135" s="157"/>
      <c r="G135" s="157"/>
      <c r="H135" s="157"/>
      <c r="I135" s="158"/>
    </row>
    <row r="136" spans="1:9" s="11" customFormat="1" ht="49.5" customHeight="1" x14ac:dyDescent="0.25">
      <c r="A136" s="28">
        <v>1</v>
      </c>
      <c r="B136" s="69" t="s">
        <v>40</v>
      </c>
      <c r="C136" s="69">
        <v>2021</v>
      </c>
      <c r="D136" s="47">
        <v>23202.799999999999</v>
      </c>
      <c r="E136" s="28"/>
      <c r="F136" s="28"/>
      <c r="G136" s="28"/>
      <c r="H136" s="28"/>
      <c r="I136" s="79" t="s">
        <v>37</v>
      </c>
    </row>
    <row r="137" spans="1:9" s="11" customFormat="1" ht="14.25" customHeight="1" x14ac:dyDescent="0.25">
      <c r="A137" s="156" t="s">
        <v>41</v>
      </c>
      <c r="B137" s="157"/>
      <c r="C137" s="157"/>
      <c r="D137" s="157"/>
      <c r="E137" s="157"/>
      <c r="F137" s="157"/>
      <c r="G137" s="157"/>
      <c r="H137" s="157"/>
      <c r="I137" s="158"/>
    </row>
    <row r="138" spans="1:9" s="11" customFormat="1" ht="51.75" customHeight="1" x14ac:dyDescent="0.25">
      <c r="A138" s="133">
        <v>1</v>
      </c>
      <c r="B138" s="133" t="s">
        <v>151</v>
      </c>
      <c r="C138" s="133">
        <v>2021</v>
      </c>
      <c r="D138" s="47">
        <v>3252.4</v>
      </c>
      <c r="E138" s="133"/>
      <c r="F138" s="133"/>
      <c r="G138" s="133"/>
      <c r="H138" s="133"/>
      <c r="I138" s="136" t="s">
        <v>37</v>
      </c>
    </row>
    <row r="139" spans="1:9" s="11" customFormat="1" ht="34.5" customHeight="1" x14ac:dyDescent="0.25">
      <c r="A139" s="135"/>
      <c r="B139" s="135"/>
      <c r="C139" s="135"/>
      <c r="D139" s="47">
        <v>207.8</v>
      </c>
      <c r="E139" s="135"/>
      <c r="F139" s="135"/>
      <c r="G139" s="135"/>
      <c r="H139" s="135"/>
      <c r="I139" s="137"/>
    </row>
    <row r="140" spans="1:9" s="11" customFormat="1" ht="18" customHeight="1" x14ac:dyDescent="0.25">
      <c r="A140" s="133">
        <v>2</v>
      </c>
      <c r="B140" s="133" t="s">
        <v>304</v>
      </c>
      <c r="C140" s="133">
        <v>2021</v>
      </c>
      <c r="D140" s="47">
        <v>25.6</v>
      </c>
      <c r="E140" s="133"/>
      <c r="F140" s="133"/>
      <c r="G140" s="133"/>
      <c r="H140" s="133"/>
      <c r="I140" s="136" t="s">
        <v>216</v>
      </c>
    </row>
    <row r="141" spans="1:9" s="11" customFormat="1" ht="17.25" customHeight="1" x14ac:dyDescent="0.25">
      <c r="A141" s="135"/>
      <c r="B141" s="135"/>
      <c r="C141" s="135"/>
      <c r="D141" s="47">
        <v>75.3</v>
      </c>
      <c r="E141" s="135"/>
      <c r="F141" s="135"/>
      <c r="G141" s="135"/>
      <c r="H141" s="135"/>
      <c r="I141" s="137"/>
    </row>
    <row r="142" spans="1:9" s="11" customFormat="1" ht="15" customHeight="1" x14ac:dyDescent="0.25">
      <c r="A142" s="133">
        <v>3</v>
      </c>
      <c r="B142" s="133" t="s">
        <v>247</v>
      </c>
      <c r="C142" s="133">
        <v>2021</v>
      </c>
      <c r="D142" s="47"/>
      <c r="E142" s="133"/>
      <c r="F142" s="133"/>
      <c r="G142" s="133"/>
      <c r="H142" s="133"/>
      <c r="I142" s="136" t="s">
        <v>299</v>
      </c>
    </row>
    <row r="143" spans="1:9" s="11" customFormat="1" ht="15" customHeight="1" x14ac:dyDescent="0.25">
      <c r="A143" s="134"/>
      <c r="B143" s="134"/>
      <c r="C143" s="134"/>
      <c r="D143" s="47">
        <f>550*2</f>
        <v>1100</v>
      </c>
      <c r="E143" s="134"/>
      <c r="F143" s="134"/>
      <c r="G143" s="134"/>
      <c r="H143" s="134"/>
      <c r="I143" s="218"/>
    </row>
    <row r="144" spans="1:9" s="11" customFormat="1" ht="9" customHeight="1" x14ac:dyDescent="0.25">
      <c r="A144" s="135"/>
      <c r="B144" s="135"/>
      <c r="C144" s="135"/>
      <c r="D144" s="47">
        <f>113+99</f>
        <v>212</v>
      </c>
      <c r="E144" s="135"/>
      <c r="F144" s="135"/>
      <c r="G144" s="135"/>
      <c r="H144" s="135"/>
      <c r="I144" s="137"/>
    </row>
    <row r="145" spans="1:9" s="11" customFormat="1" ht="36" hidden="1" customHeight="1" thickBot="1" x14ac:dyDescent="0.3">
      <c r="A145" s="40"/>
      <c r="B145" s="74"/>
      <c r="C145" s="74"/>
      <c r="D145" s="31"/>
      <c r="E145" s="40"/>
      <c r="F145" s="40"/>
      <c r="G145" s="40"/>
      <c r="H145" s="40"/>
      <c r="I145" s="38"/>
    </row>
    <row r="146" spans="1:9" s="11" customFormat="1" ht="27" hidden="1" customHeight="1" thickBot="1" x14ac:dyDescent="0.3">
      <c r="A146" s="41"/>
      <c r="B146" s="68"/>
      <c r="C146" s="68"/>
      <c r="D146" s="102"/>
      <c r="E146" s="42"/>
      <c r="F146" s="42"/>
      <c r="G146" s="42"/>
      <c r="H146" s="42"/>
      <c r="I146" s="38"/>
    </row>
    <row r="147" spans="1:9" s="11" customFormat="1" ht="23.25" customHeight="1" thickBot="1" x14ac:dyDescent="0.3">
      <c r="A147" s="53"/>
      <c r="B147" s="64" t="s">
        <v>334</v>
      </c>
      <c r="C147" s="64">
        <v>2021</v>
      </c>
      <c r="D147" s="54">
        <v>30</v>
      </c>
      <c r="E147" s="55"/>
      <c r="F147" s="55"/>
      <c r="G147" s="55"/>
      <c r="H147" s="55"/>
      <c r="I147" s="79" t="s">
        <v>216</v>
      </c>
    </row>
    <row r="148" spans="1:9" s="25" customFormat="1" ht="37.5" customHeight="1" x14ac:dyDescent="0.25">
      <c r="A148" s="19"/>
      <c r="B148" s="89" t="s">
        <v>42</v>
      </c>
      <c r="C148" s="89"/>
      <c r="D148" s="90">
        <f>D127</f>
        <v>27795.84</v>
      </c>
      <c r="E148" s="163" t="s">
        <v>114</v>
      </c>
      <c r="F148" s="163" t="s">
        <v>158</v>
      </c>
      <c r="G148" s="163" t="s">
        <v>303</v>
      </c>
      <c r="H148" s="163"/>
      <c r="I148" s="163" t="s">
        <v>37</v>
      </c>
    </row>
    <row r="149" spans="1:9" s="26" customFormat="1" ht="37.5" customHeight="1" x14ac:dyDescent="0.25">
      <c r="A149" s="20"/>
      <c r="B149" s="17" t="s">
        <v>43</v>
      </c>
      <c r="C149" s="17"/>
      <c r="D149" s="18">
        <f>D105+D111+D112+D113+D120+D121+D122+D123+D125+D128+D131+D136+D138+D143</f>
        <v>64152.46</v>
      </c>
      <c r="E149" s="153"/>
      <c r="F149" s="153"/>
      <c r="G149" s="153"/>
      <c r="H149" s="153"/>
      <c r="I149" s="153"/>
    </row>
    <row r="150" spans="1:9" s="26" customFormat="1" ht="37.5" customHeight="1" x14ac:dyDescent="0.25">
      <c r="A150" s="20"/>
      <c r="B150" s="17" t="s">
        <v>44</v>
      </c>
      <c r="C150" s="17"/>
      <c r="D150" s="18">
        <f>D109+D114+D115+D117+D118+D126+D129+D130+D132+D133+D134+D139+D144+D116</f>
        <v>14473.23</v>
      </c>
      <c r="E150" s="153"/>
      <c r="F150" s="153"/>
      <c r="G150" s="153"/>
      <c r="H150" s="153"/>
      <c r="I150" s="153"/>
    </row>
    <row r="151" spans="1:9" s="26" customFormat="1" ht="37.5" customHeight="1" x14ac:dyDescent="0.25">
      <c r="A151" s="20"/>
      <c r="B151" s="17" t="s">
        <v>45</v>
      </c>
      <c r="C151" s="17"/>
      <c r="D151" s="18">
        <f>D140+D147</f>
        <v>55.6</v>
      </c>
      <c r="E151" s="153"/>
      <c r="F151" s="153"/>
      <c r="G151" s="153"/>
      <c r="H151" s="153"/>
      <c r="I151" s="153"/>
    </row>
    <row r="152" spans="1:9" s="26" customFormat="1" ht="37.5" customHeight="1" x14ac:dyDescent="0.25">
      <c r="A152" s="20"/>
      <c r="B152" s="17" t="s">
        <v>46</v>
      </c>
      <c r="C152" s="17"/>
      <c r="D152" s="18">
        <f>D141+D110</f>
        <v>15605.3</v>
      </c>
      <c r="E152" s="153"/>
      <c r="F152" s="153"/>
      <c r="G152" s="153"/>
      <c r="H152" s="153"/>
      <c r="I152" s="153"/>
    </row>
    <row r="153" spans="1:9" s="27" customFormat="1" ht="29.25" customHeight="1" thickBot="1" x14ac:dyDescent="0.3">
      <c r="A153" s="21"/>
      <c r="B153" s="91" t="s">
        <v>47</v>
      </c>
      <c r="C153" s="91"/>
      <c r="D153" s="92">
        <f>SUM(D148:D152)</f>
        <v>122082.43000000001</v>
      </c>
      <c r="E153" s="159"/>
      <c r="F153" s="159"/>
      <c r="G153" s="159"/>
      <c r="H153" s="159"/>
      <c r="I153" s="159"/>
    </row>
    <row r="154" spans="1:9" s="22" customFormat="1" ht="15.75" thickBot="1" x14ac:dyDescent="0.3">
      <c r="A154" s="184" t="s">
        <v>190</v>
      </c>
      <c r="B154" s="185"/>
      <c r="C154" s="185"/>
      <c r="D154" s="185"/>
      <c r="E154" s="185"/>
      <c r="F154" s="185"/>
      <c r="G154" s="185"/>
      <c r="H154" s="185"/>
      <c r="I154" s="186"/>
    </row>
    <row r="155" spans="1:9" s="11" customFormat="1" ht="15.75" thickBot="1" x14ac:dyDescent="0.3">
      <c r="A155" s="187" t="s">
        <v>22</v>
      </c>
      <c r="B155" s="188"/>
      <c r="C155" s="188"/>
      <c r="D155" s="188"/>
      <c r="E155" s="189"/>
      <c r="F155" s="189"/>
      <c r="G155" s="189"/>
      <c r="H155" s="189"/>
      <c r="I155" s="190"/>
    </row>
    <row r="156" spans="1:9" s="11" customFormat="1" ht="27.75" customHeight="1" thickBot="1" x14ac:dyDescent="0.3">
      <c r="A156" s="103">
        <v>1</v>
      </c>
      <c r="B156" s="104" t="s">
        <v>23</v>
      </c>
      <c r="C156" s="104">
        <v>2021</v>
      </c>
      <c r="D156" s="105">
        <v>5600</v>
      </c>
      <c r="E156" s="170"/>
      <c r="F156" s="170"/>
      <c r="G156" s="170"/>
      <c r="H156" s="170"/>
      <c r="I156" s="205" t="s">
        <v>25</v>
      </c>
    </row>
    <row r="157" spans="1:9" s="11" customFormat="1" ht="24.75" customHeight="1" thickBot="1" x14ac:dyDescent="0.3">
      <c r="A157" s="106">
        <v>2</v>
      </c>
      <c r="B157" s="106" t="s">
        <v>26</v>
      </c>
      <c r="C157" s="106">
        <v>2021</v>
      </c>
      <c r="D157" s="105">
        <v>560</v>
      </c>
      <c r="E157" s="170"/>
      <c r="F157" s="170"/>
      <c r="G157" s="170"/>
      <c r="H157" s="170"/>
      <c r="I157" s="205"/>
    </row>
    <row r="158" spans="1:9" s="11" customFormat="1" ht="15.75" thickBot="1" x14ac:dyDescent="0.3">
      <c r="A158" s="106">
        <v>3</v>
      </c>
      <c r="B158" s="106" t="s">
        <v>265</v>
      </c>
      <c r="C158" s="106">
        <v>2021</v>
      </c>
      <c r="D158" s="105">
        <v>40</v>
      </c>
      <c r="E158" s="170"/>
      <c r="F158" s="170"/>
      <c r="G158" s="170"/>
      <c r="H158" s="170"/>
      <c r="I158" s="205"/>
    </row>
    <row r="159" spans="1:9" s="11" customFormat="1" ht="24.75" customHeight="1" thickBot="1" x14ac:dyDescent="0.3">
      <c r="A159" s="69">
        <v>4</v>
      </c>
      <c r="B159" s="69" t="s">
        <v>266</v>
      </c>
      <c r="C159" s="69">
        <v>2021</v>
      </c>
      <c r="D159" s="105">
        <v>4900</v>
      </c>
      <c r="E159" s="170"/>
      <c r="F159" s="170"/>
      <c r="G159" s="170"/>
      <c r="H159" s="170"/>
      <c r="I159" s="205"/>
    </row>
    <row r="160" spans="1:9" s="11" customFormat="1" ht="15.75" thickBot="1" x14ac:dyDescent="0.3">
      <c r="A160" s="69">
        <v>5</v>
      </c>
      <c r="B160" s="69" t="s">
        <v>268</v>
      </c>
      <c r="C160" s="69">
        <v>2021</v>
      </c>
      <c r="D160" s="105">
        <v>2500</v>
      </c>
      <c r="E160" s="170"/>
      <c r="F160" s="170"/>
      <c r="G160" s="170"/>
      <c r="H160" s="170"/>
      <c r="I160" s="205"/>
    </row>
    <row r="161" spans="1:9" s="11" customFormat="1" ht="23.25" customHeight="1" thickBot="1" x14ac:dyDescent="0.3">
      <c r="A161" s="103">
        <v>6</v>
      </c>
      <c r="B161" s="104" t="s">
        <v>267</v>
      </c>
      <c r="C161" s="104">
        <v>2021</v>
      </c>
      <c r="D161" s="105">
        <v>900</v>
      </c>
      <c r="E161" s="170"/>
      <c r="F161" s="170"/>
      <c r="G161" s="170"/>
      <c r="H161" s="170"/>
      <c r="I161" s="205"/>
    </row>
    <row r="162" spans="1:9" s="11" customFormat="1" ht="15.75" hidden="1" thickBot="1" x14ac:dyDescent="0.3">
      <c r="A162" s="223" t="s">
        <v>28</v>
      </c>
      <c r="B162" s="224"/>
      <c r="C162" s="224"/>
      <c r="D162" s="225"/>
      <c r="E162" s="226"/>
      <c r="F162" s="226"/>
      <c r="G162" s="226"/>
      <c r="H162" s="226"/>
      <c r="I162" s="227"/>
    </row>
    <row r="163" spans="1:9" s="11" customFormat="1" hidden="1" x14ac:dyDescent="0.25">
      <c r="A163" s="219">
        <v>2</v>
      </c>
      <c r="B163" s="219" t="s">
        <v>29</v>
      </c>
      <c r="C163" s="221"/>
      <c r="D163" s="31"/>
      <c r="E163" s="170"/>
      <c r="F163" s="170"/>
      <c r="G163" s="170"/>
      <c r="H163" s="170"/>
      <c r="I163" s="216" t="s">
        <v>25</v>
      </c>
    </row>
    <row r="164" spans="1:9" s="11" customFormat="1" ht="19.5" hidden="1" customHeight="1" thickBot="1" x14ac:dyDescent="0.3">
      <c r="A164" s="220"/>
      <c r="B164" s="220"/>
      <c r="C164" s="222"/>
      <c r="D164" s="31"/>
      <c r="E164" s="170"/>
      <c r="F164" s="170"/>
      <c r="G164" s="170"/>
      <c r="H164" s="170"/>
      <c r="I164" s="217"/>
    </row>
    <row r="165" spans="1:9" s="11" customFormat="1" ht="18" customHeight="1" x14ac:dyDescent="0.25">
      <c r="A165" s="209" t="s">
        <v>203</v>
      </c>
      <c r="B165" s="209"/>
      <c r="C165" s="209"/>
      <c r="D165" s="209"/>
      <c r="E165" s="209"/>
      <c r="F165" s="209"/>
      <c r="G165" s="209"/>
      <c r="H165" s="209"/>
      <c r="I165" s="209"/>
    </row>
    <row r="166" spans="1:9" s="11" customFormat="1" ht="31.5" customHeight="1" x14ac:dyDescent="0.25">
      <c r="A166" s="69">
        <v>1</v>
      </c>
      <c r="B166" s="69" t="s">
        <v>345</v>
      </c>
      <c r="C166" s="69">
        <v>2021</v>
      </c>
      <c r="D166" s="69">
        <v>5300</v>
      </c>
      <c r="E166" s="69"/>
      <c r="F166" s="69"/>
      <c r="G166" s="69"/>
      <c r="H166" s="69"/>
      <c r="I166" s="69" t="s">
        <v>25</v>
      </c>
    </row>
    <row r="167" spans="1:9" s="11" customFormat="1" ht="15.75" customHeight="1" x14ac:dyDescent="0.25">
      <c r="A167" s="64">
        <v>2</v>
      </c>
      <c r="B167" s="64" t="s">
        <v>348</v>
      </c>
      <c r="C167" s="64">
        <v>2021</v>
      </c>
      <c r="D167" s="64">
        <v>5196.1000000000004</v>
      </c>
      <c r="E167" s="139"/>
      <c r="F167" s="139"/>
      <c r="G167" s="139"/>
      <c r="H167" s="139"/>
      <c r="I167" s="133" t="s">
        <v>25</v>
      </c>
    </row>
    <row r="168" spans="1:9" s="11" customFormat="1" ht="15.75" customHeight="1" x14ac:dyDescent="0.25">
      <c r="A168" s="64">
        <v>3</v>
      </c>
      <c r="B168" s="64" t="s">
        <v>347</v>
      </c>
      <c r="C168" s="64">
        <v>2021</v>
      </c>
      <c r="D168" s="64">
        <v>4869</v>
      </c>
      <c r="E168" s="139"/>
      <c r="F168" s="139"/>
      <c r="G168" s="139"/>
      <c r="H168" s="139"/>
      <c r="I168" s="135"/>
    </row>
    <row r="169" spans="1:9" s="22" customFormat="1" x14ac:dyDescent="0.25">
      <c r="A169" s="107"/>
      <c r="B169" s="97" t="s">
        <v>42</v>
      </c>
      <c r="C169" s="107"/>
      <c r="D169" s="108">
        <v>0</v>
      </c>
      <c r="E169" s="155" t="s">
        <v>112</v>
      </c>
      <c r="F169" s="155" t="s">
        <v>113</v>
      </c>
      <c r="G169" s="200" t="s">
        <v>346</v>
      </c>
      <c r="H169" s="155"/>
      <c r="I169" s="155" t="s">
        <v>25</v>
      </c>
    </row>
    <row r="170" spans="1:9" s="22" customFormat="1" x14ac:dyDescent="0.25">
      <c r="A170" s="109"/>
      <c r="B170" s="17" t="s">
        <v>43</v>
      </c>
      <c r="C170" s="109"/>
      <c r="D170" s="110">
        <f>D156+D157+D158+D159+D160+D161+D166+D168+D167</f>
        <v>29865.1</v>
      </c>
      <c r="E170" s="155"/>
      <c r="F170" s="155"/>
      <c r="G170" s="200"/>
      <c r="H170" s="155"/>
      <c r="I170" s="155"/>
    </row>
    <row r="171" spans="1:9" s="22" customFormat="1" x14ac:dyDescent="0.25">
      <c r="A171" s="109"/>
      <c r="B171" s="17" t="s">
        <v>44</v>
      </c>
      <c r="C171" s="109"/>
      <c r="D171" s="110"/>
      <c r="E171" s="155"/>
      <c r="F171" s="155"/>
      <c r="G171" s="200"/>
      <c r="H171" s="155"/>
      <c r="I171" s="155"/>
    </row>
    <row r="172" spans="1:9" s="22" customFormat="1" x14ac:dyDescent="0.25">
      <c r="A172" s="109"/>
      <c r="B172" s="17" t="s">
        <v>45</v>
      </c>
      <c r="C172" s="109"/>
      <c r="D172" s="110"/>
      <c r="E172" s="155"/>
      <c r="F172" s="155"/>
      <c r="G172" s="200"/>
      <c r="H172" s="155"/>
      <c r="I172" s="155"/>
    </row>
    <row r="173" spans="1:9" s="22" customFormat="1" x14ac:dyDescent="0.25">
      <c r="A173" s="109"/>
      <c r="B173" s="17" t="s">
        <v>46</v>
      </c>
      <c r="C173" s="109"/>
      <c r="D173" s="110">
        <v>0</v>
      </c>
      <c r="E173" s="155"/>
      <c r="F173" s="155"/>
      <c r="G173" s="200"/>
      <c r="H173" s="155"/>
      <c r="I173" s="155"/>
    </row>
    <row r="174" spans="1:9" s="22" customFormat="1" ht="15.75" thickBot="1" x14ac:dyDescent="0.3">
      <c r="A174" s="109"/>
      <c r="B174" s="91" t="s">
        <v>52</v>
      </c>
      <c r="C174" s="109"/>
      <c r="D174" s="110">
        <f>SUM(D169:D173)</f>
        <v>29865.1</v>
      </c>
      <c r="E174" s="155"/>
      <c r="F174" s="155"/>
      <c r="G174" s="200"/>
      <c r="H174" s="155"/>
      <c r="I174" s="155"/>
    </row>
    <row r="175" spans="1:9" s="22" customFormat="1" ht="29.25" customHeight="1" x14ac:dyDescent="0.25">
      <c r="A175" s="149" t="s">
        <v>191</v>
      </c>
      <c r="B175" s="150"/>
      <c r="C175" s="150"/>
      <c r="D175" s="150"/>
      <c r="E175" s="150"/>
      <c r="F175" s="150"/>
      <c r="G175" s="150"/>
      <c r="H175" s="150"/>
      <c r="I175" s="151"/>
    </row>
    <row r="176" spans="1:9" s="11" customFormat="1" ht="18" customHeight="1" x14ac:dyDescent="0.25">
      <c r="A176" s="142" t="s">
        <v>68</v>
      </c>
      <c r="B176" s="142"/>
      <c r="C176" s="142"/>
      <c r="D176" s="142"/>
      <c r="E176" s="142"/>
      <c r="F176" s="142"/>
      <c r="G176" s="142"/>
      <c r="H176" s="142"/>
      <c r="I176" s="142"/>
    </row>
    <row r="177" spans="1:9" s="11" customFormat="1" ht="13.5" hidden="1" customHeight="1" x14ac:dyDescent="0.25">
      <c r="A177" s="138">
        <v>1</v>
      </c>
      <c r="B177" s="138" t="s">
        <v>234</v>
      </c>
      <c r="C177" s="138">
        <v>2020</v>
      </c>
      <c r="D177" s="74"/>
      <c r="E177" s="138"/>
      <c r="F177" s="138"/>
      <c r="G177" s="138"/>
      <c r="H177" s="138"/>
      <c r="I177" s="138" t="s">
        <v>71</v>
      </c>
    </row>
    <row r="178" spans="1:9" s="11" customFormat="1" ht="13.5" hidden="1" customHeight="1" x14ac:dyDescent="0.25">
      <c r="A178" s="139"/>
      <c r="B178" s="139"/>
      <c r="C178" s="139"/>
      <c r="D178" s="74"/>
      <c r="E178" s="139"/>
      <c r="F178" s="139"/>
      <c r="G178" s="139"/>
      <c r="H178" s="139"/>
      <c r="I178" s="139"/>
    </row>
    <row r="179" spans="1:9" s="11" customFormat="1" ht="13.5" hidden="1" customHeight="1" x14ac:dyDescent="0.25">
      <c r="A179" s="140"/>
      <c r="B179" s="140"/>
      <c r="C179" s="140"/>
      <c r="D179" s="74"/>
      <c r="E179" s="140"/>
      <c r="F179" s="140"/>
      <c r="G179" s="140"/>
      <c r="H179" s="140"/>
      <c r="I179" s="140"/>
    </row>
    <row r="180" spans="1:9" s="11" customFormat="1" ht="13.5" hidden="1" customHeight="1" x14ac:dyDescent="0.25">
      <c r="A180" s="138">
        <v>2</v>
      </c>
      <c r="B180" s="138" t="s">
        <v>235</v>
      </c>
      <c r="C180" s="138">
        <v>2020</v>
      </c>
      <c r="D180" s="74"/>
      <c r="E180" s="67"/>
      <c r="F180" s="67"/>
      <c r="G180" s="67"/>
      <c r="H180" s="67"/>
      <c r="I180" s="138" t="s">
        <v>71</v>
      </c>
    </row>
    <row r="181" spans="1:9" s="11" customFormat="1" ht="13.5" hidden="1" customHeight="1" x14ac:dyDescent="0.25">
      <c r="A181" s="140"/>
      <c r="B181" s="140"/>
      <c r="C181" s="140"/>
      <c r="D181" s="74"/>
      <c r="E181" s="67"/>
      <c r="F181" s="67"/>
      <c r="G181" s="67"/>
      <c r="H181" s="67"/>
      <c r="I181" s="140"/>
    </row>
    <row r="182" spans="1:9" s="11" customFormat="1" ht="30" hidden="1" customHeight="1" x14ac:dyDescent="0.25">
      <c r="A182" s="74">
        <v>3</v>
      </c>
      <c r="B182" s="74" t="s">
        <v>72</v>
      </c>
      <c r="C182" s="74">
        <v>2020</v>
      </c>
      <c r="D182" s="31"/>
      <c r="E182" s="139"/>
      <c r="F182" s="139"/>
      <c r="G182" s="139"/>
      <c r="H182" s="139"/>
      <c r="I182" s="74" t="s">
        <v>71</v>
      </c>
    </row>
    <row r="183" spans="1:9" s="11" customFormat="1" ht="22.5" customHeight="1" x14ac:dyDescent="0.25">
      <c r="A183" s="69">
        <v>4</v>
      </c>
      <c r="B183" s="69" t="s">
        <v>369</v>
      </c>
      <c r="C183" s="69">
        <v>2021</v>
      </c>
      <c r="D183" s="47">
        <v>1805.4</v>
      </c>
      <c r="E183" s="139"/>
      <c r="F183" s="139"/>
      <c r="G183" s="139"/>
      <c r="H183" s="139"/>
      <c r="I183" s="69" t="s">
        <v>370</v>
      </c>
    </row>
    <row r="184" spans="1:9" s="11" customFormat="1" ht="19.5" hidden="1" customHeight="1" x14ac:dyDescent="0.25">
      <c r="A184" s="133">
        <v>5</v>
      </c>
      <c r="B184" s="133" t="s">
        <v>219</v>
      </c>
      <c r="C184" s="133">
        <v>2021</v>
      </c>
      <c r="D184" s="31">
        <v>177</v>
      </c>
      <c r="E184" s="139"/>
      <c r="F184" s="139"/>
      <c r="G184" s="139"/>
      <c r="H184" s="139"/>
      <c r="I184" s="133" t="s">
        <v>339</v>
      </c>
    </row>
    <row r="185" spans="1:9" s="11" customFormat="1" ht="12" customHeight="1" x14ac:dyDescent="0.25">
      <c r="A185" s="134"/>
      <c r="B185" s="134"/>
      <c r="C185" s="134"/>
      <c r="D185" s="47">
        <v>177</v>
      </c>
      <c r="E185" s="139"/>
      <c r="F185" s="139"/>
      <c r="G185" s="139"/>
      <c r="H185" s="139"/>
      <c r="I185" s="134"/>
    </row>
    <row r="186" spans="1:9" s="11" customFormat="1" ht="12" customHeight="1" x14ac:dyDescent="0.25">
      <c r="A186" s="135"/>
      <c r="B186" s="135"/>
      <c r="C186" s="135"/>
      <c r="D186" s="47">
        <v>27.5</v>
      </c>
      <c r="E186" s="139"/>
      <c r="F186" s="139"/>
      <c r="G186" s="139"/>
      <c r="H186" s="139"/>
      <c r="I186" s="135"/>
    </row>
    <row r="187" spans="1:9" s="11" customFormat="1" ht="0.75" customHeight="1" x14ac:dyDescent="0.25">
      <c r="A187" s="133">
        <v>5</v>
      </c>
      <c r="B187" s="133" t="s">
        <v>220</v>
      </c>
      <c r="C187" s="133">
        <v>2021</v>
      </c>
      <c r="D187" s="47"/>
      <c r="E187" s="139"/>
      <c r="F187" s="139"/>
      <c r="G187" s="139"/>
      <c r="H187" s="139"/>
      <c r="I187" s="133" t="s">
        <v>340</v>
      </c>
    </row>
    <row r="188" spans="1:9" s="11" customFormat="1" ht="14.25" hidden="1" customHeight="1" x14ac:dyDescent="0.25">
      <c r="A188" s="134"/>
      <c r="B188" s="134"/>
      <c r="C188" s="134"/>
      <c r="D188" s="47"/>
      <c r="E188" s="139"/>
      <c r="F188" s="139"/>
      <c r="G188" s="139"/>
      <c r="H188" s="139"/>
      <c r="I188" s="134"/>
    </row>
    <row r="189" spans="1:9" s="11" customFormat="1" ht="17.25" customHeight="1" x14ac:dyDescent="0.25">
      <c r="A189" s="135"/>
      <c r="B189" s="135"/>
      <c r="C189" s="135"/>
      <c r="D189" s="47">
        <v>10</v>
      </c>
      <c r="E189" s="139"/>
      <c r="F189" s="139"/>
      <c r="G189" s="139"/>
      <c r="H189" s="139"/>
      <c r="I189" s="135"/>
    </row>
    <row r="190" spans="1:9" s="11" customFormat="1" ht="15" customHeight="1" x14ac:dyDescent="0.25">
      <c r="A190" s="133">
        <v>6</v>
      </c>
      <c r="B190" s="133" t="s">
        <v>73</v>
      </c>
      <c r="C190" s="133">
        <v>2021</v>
      </c>
      <c r="D190" s="47">
        <v>52.45</v>
      </c>
      <c r="E190" s="139"/>
      <c r="F190" s="139"/>
      <c r="G190" s="139"/>
      <c r="H190" s="139"/>
      <c r="I190" s="133" t="s">
        <v>336</v>
      </c>
    </row>
    <row r="191" spans="1:9" s="11" customFormat="1" ht="15" customHeight="1" x14ac:dyDescent="0.25">
      <c r="A191" s="135"/>
      <c r="B191" s="135"/>
      <c r="C191" s="135"/>
      <c r="D191" s="47">
        <v>149.4</v>
      </c>
      <c r="E191" s="139"/>
      <c r="F191" s="139"/>
      <c r="G191" s="139"/>
      <c r="H191" s="139"/>
      <c r="I191" s="135"/>
    </row>
    <row r="192" spans="1:9" s="11" customFormat="1" ht="15" customHeight="1" x14ac:dyDescent="0.25">
      <c r="A192" s="69">
        <v>7</v>
      </c>
      <c r="B192" s="69" t="s">
        <v>337</v>
      </c>
      <c r="C192" s="69">
        <v>2021</v>
      </c>
      <c r="D192" s="47">
        <v>34.69</v>
      </c>
      <c r="E192" s="140"/>
      <c r="F192" s="140"/>
      <c r="G192" s="140"/>
      <c r="H192" s="140"/>
      <c r="I192" s="69" t="s">
        <v>216</v>
      </c>
    </row>
    <row r="193" spans="1:9" s="11" customFormat="1" ht="15" customHeight="1" x14ac:dyDescent="0.25">
      <c r="A193" s="73"/>
      <c r="B193" s="69" t="s">
        <v>338</v>
      </c>
      <c r="C193" s="69">
        <v>2021</v>
      </c>
      <c r="D193" s="47">
        <v>205.1</v>
      </c>
      <c r="E193" s="74"/>
      <c r="F193" s="74"/>
      <c r="G193" s="74"/>
      <c r="H193" s="74"/>
      <c r="I193" s="69" t="s">
        <v>216</v>
      </c>
    </row>
    <row r="194" spans="1:9" s="11" customFormat="1" ht="14.25" customHeight="1" x14ac:dyDescent="0.25">
      <c r="A194" s="167" t="s">
        <v>69</v>
      </c>
      <c r="B194" s="168"/>
      <c r="C194" s="168"/>
      <c r="D194" s="168"/>
      <c r="E194" s="168"/>
      <c r="F194" s="168"/>
      <c r="G194" s="168"/>
      <c r="H194" s="168"/>
      <c r="I194" s="169"/>
    </row>
    <row r="195" spans="1:9" s="11" customFormat="1" ht="13.5" customHeight="1" x14ac:dyDescent="0.25">
      <c r="A195" s="156" t="s">
        <v>70</v>
      </c>
      <c r="B195" s="157"/>
      <c r="C195" s="157"/>
      <c r="D195" s="157"/>
      <c r="E195" s="157"/>
      <c r="F195" s="157"/>
      <c r="G195" s="157"/>
      <c r="H195" s="157"/>
      <c r="I195" s="158"/>
    </row>
    <row r="196" spans="1:9" s="11" customFormat="1" ht="16.5" customHeight="1" x14ac:dyDescent="0.25">
      <c r="A196" s="69">
        <v>1</v>
      </c>
      <c r="B196" s="69" t="s">
        <v>324</v>
      </c>
      <c r="C196" s="69">
        <v>2021</v>
      </c>
      <c r="D196" s="47">
        <v>96</v>
      </c>
      <c r="E196" s="138"/>
      <c r="F196" s="138"/>
      <c r="G196" s="138"/>
      <c r="H196" s="138"/>
      <c r="I196" s="133" t="s">
        <v>382</v>
      </c>
    </row>
    <row r="197" spans="1:9" s="11" customFormat="1" ht="16.5" customHeight="1" x14ac:dyDescent="0.25">
      <c r="A197" s="62">
        <v>2</v>
      </c>
      <c r="B197" s="62" t="s">
        <v>335</v>
      </c>
      <c r="C197" s="62">
        <v>2021</v>
      </c>
      <c r="D197" s="47">
        <v>253.03</v>
      </c>
      <c r="E197" s="139"/>
      <c r="F197" s="139"/>
      <c r="G197" s="139"/>
      <c r="H197" s="139"/>
      <c r="I197" s="134"/>
    </row>
    <row r="198" spans="1:9" s="11" customFormat="1" ht="20.25" customHeight="1" x14ac:dyDescent="0.25">
      <c r="A198" s="133">
        <v>3</v>
      </c>
      <c r="B198" s="133" t="s">
        <v>218</v>
      </c>
      <c r="C198" s="133">
        <v>2021</v>
      </c>
      <c r="D198" s="47">
        <f>25.6+21.3</f>
        <v>46.900000000000006</v>
      </c>
      <c r="E198" s="139"/>
      <c r="F198" s="139"/>
      <c r="G198" s="139"/>
      <c r="H198" s="139"/>
      <c r="I198" s="134"/>
    </row>
    <row r="199" spans="1:9" s="11" customFormat="1" ht="20.25" customHeight="1" x14ac:dyDescent="0.25">
      <c r="A199" s="135"/>
      <c r="B199" s="135"/>
      <c r="C199" s="135"/>
      <c r="D199" s="56">
        <v>75.3</v>
      </c>
      <c r="E199" s="139"/>
      <c r="F199" s="139"/>
      <c r="G199" s="139"/>
      <c r="H199" s="139"/>
      <c r="I199" s="135"/>
    </row>
    <row r="200" spans="1:9" s="11" customFormat="1" ht="30.75" customHeight="1" x14ac:dyDescent="0.25">
      <c r="A200" s="30">
        <v>4</v>
      </c>
      <c r="B200" s="30" t="s">
        <v>351</v>
      </c>
      <c r="C200" s="30">
        <v>2021</v>
      </c>
      <c r="D200" s="111">
        <v>9000</v>
      </c>
      <c r="E200" s="139"/>
      <c r="F200" s="139"/>
      <c r="G200" s="139"/>
      <c r="H200" s="139"/>
      <c r="I200" s="133" t="s">
        <v>384</v>
      </c>
    </row>
    <row r="201" spans="1:9" s="11" customFormat="1" ht="18" customHeight="1" x14ac:dyDescent="0.25">
      <c r="A201" s="28"/>
      <c r="B201" s="28" t="s">
        <v>383</v>
      </c>
      <c r="C201" s="28">
        <v>2021</v>
      </c>
      <c r="D201" s="57">
        <v>134.5</v>
      </c>
      <c r="E201" s="139"/>
      <c r="F201" s="139"/>
      <c r="G201" s="139"/>
      <c r="H201" s="139"/>
      <c r="I201" s="135"/>
    </row>
    <row r="202" spans="1:9" s="11" customFormat="1" ht="37.5" customHeight="1" thickBot="1" x14ac:dyDescent="0.3">
      <c r="A202" s="69">
        <v>3</v>
      </c>
      <c r="B202" s="69" t="s">
        <v>352</v>
      </c>
      <c r="C202" s="69">
        <v>2021</v>
      </c>
      <c r="D202" s="47">
        <v>599.9</v>
      </c>
      <c r="E202" s="140"/>
      <c r="F202" s="140"/>
      <c r="G202" s="140"/>
      <c r="H202" s="140"/>
      <c r="I202" s="69" t="s">
        <v>71</v>
      </c>
    </row>
    <row r="203" spans="1:9" s="13" customFormat="1" x14ac:dyDescent="0.25">
      <c r="A203" s="109"/>
      <c r="B203" s="89" t="s">
        <v>42</v>
      </c>
      <c r="C203" s="109"/>
      <c r="D203" s="110">
        <f>D177</f>
        <v>0</v>
      </c>
      <c r="E203" s="202"/>
      <c r="F203" s="202"/>
      <c r="G203" s="202"/>
      <c r="H203" s="202"/>
      <c r="I203" s="202"/>
    </row>
    <row r="204" spans="1:9" s="13" customFormat="1" x14ac:dyDescent="0.25">
      <c r="A204" s="109"/>
      <c r="B204" s="17" t="s">
        <v>43</v>
      </c>
      <c r="C204" s="109"/>
      <c r="D204" s="110">
        <f>D183+D200</f>
        <v>10805.4</v>
      </c>
      <c r="E204" s="203"/>
      <c r="F204" s="203"/>
      <c r="G204" s="203"/>
      <c r="H204" s="203"/>
      <c r="I204" s="203"/>
    </row>
    <row r="205" spans="1:9" s="13" customFormat="1" x14ac:dyDescent="0.25">
      <c r="A205" s="109"/>
      <c r="B205" s="17" t="s">
        <v>44</v>
      </c>
      <c r="C205" s="109"/>
      <c r="D205" s="110">
        <f>0</f>
        <v>0</v>
      </c>
      <c r="E205" s="203"/>
      <c r="F205" s="203"/>
      <c r="G205" s="203"/>
      <c r="H205" s="203"/>
      <c r="I205" s="203"/>
    </row>
    <row r="206" spans="1:9" s="13" customFormat="1" x14ac:dyDescent="0.25">
      <c r="A206" s="109"/>
      <c r="B206" s="17" t="s">
        <v>45</v>
      </c>
      <c r="C206" s="109"/>
      <c r="D206" s="110">
        <f>D185+D189+D190+D196+D197+D198+D201</f>
        <v>769.88</v>
      </c>
      <c r="E206" s="203"/>
      <c r="F206" s="203"/>
      <c r="G206" s="203"/>
      <c r="H206" s="203"/>
      <c r="I206" s="203"/>
    </row>
    <row r="207" spans="1:9" s="13" customFormat="1" x14ac:dyDescent="0.25">
      <c r="A207" s="109"/>
      <c r="B207" s="17" t="s">
        <v>46</v>
      </c>
      <c r="C207" s="109"/>
      <c r="D207" s="110">
        <f>D186+D191+D192+D193+D199+D202</f>
        <v>1091.8899999999999</v>
      </c>
      <c r="E207" s="203"/>
      <c r="F207" s="203"/>
      <c r="G207" s="203"/>
      <c r="H207" s="203"/>
      <c r="I207" s="203"/>
    </row>
    <row r="208" spans="1:9" s="13" customFormat="1" ht="15.75" thickBot="1" x14ac:dyDescent="0.3">
      <c r="A208" s="109"/>
      <c r="B208" s="91" t="s">
        <v>76</v>
      </c>
      <c r="C208" s="109"/>
      <c r="D208" s="110">
        <f>SUM(D203:D207)</f>
        <v>12667.169999999998</v>
      </c>
      <c r="E208" s="204"/>
      <c r="F208" s="204"/>
      <c r="G208" s="204"/>
      <c r="H208" s="204"/>
      <c r="I208" s="204"/>
    </row>
    <row r="209" spans="1:10" s="22" customFormat="1" ht="12.75" customHeight="1" x14ac:dyDescent="0.25">
      <c r="A209" s="149" t="s">
        <v>192</v>
      </c>
      <c r="B209" s="150"/>
      <c r="C209" s="150"/>
      <c r="D209" s="150"/>
      <c r="E209" s="150"/>
      <c r="F209" s="150"/>
      <c r="G209" s="150"/>
      <c r="H209" s="150"/>
      <c r="I209" s="151"/>
    </row>
    <row r="210" spans="1:10" s="22" customFormat="1" ht="12.75" customHeight="1" x14ac:dyDescent="0.25">
      <c r="A210" s="156" t="s">
        <v>166</v>
      </c>
      <c r="B210" s="157"/>
      <c r="C210" s="157"/>
      <c r="D210" s="157"/>
      <c r="E210" s="157"/>
      <c r="F210" s="157"/>
      <c r="G210" s="157"/>
      <c r="H210" s="157"/>
      <c r="I210" s="158"/>
      <c r="J210" s="11"/>
    </row>
    <row r="211" spans="1:10" s="22" customFormat="1" ht="27" customHeight="1" x14ac:dyDescent="0.25">
      <c r="A211" s="69">
        <v>1</v>
      </c>
      <c r="B211" s="69" t="s">
        <v>180</v>
      </c>
      <c r="C211" s="69">
        <v>2021</v>
      </c>
      <c r="D211" s="69">
        <v>10.8</v>
      </c>
      <c r="E211" s="69"/>
      <c r="F211" s="69"/>
      <c r="G211" s="69"/>
      <c r="H211" s="69"/>
      <c r="I211" s="69" t="s">
        <v>259</v>
      </c>
      <c r="J211" s="11"/>
    </row>
    <row r="212" spans="1:10" s="13" customFormat="1" ht="15" hidden="1" customHeight="1" x14ac:dyDescent="0.25">
      <c r="A212" s="74">
        <v>12</v>
      </c>
      <c r="B212" s="74" t="s">
        <v>178</v>
      </c>
      <c r="C212" s="74">
        <v>2020</v>
      </c>
      <c r="D212" s="74"/>
      <c r="E212" s="74"/>
      <c r="F212" s="74"/>
      <c r="G212" s="74"/>
      <c r="H212" s="74"/>
      <c r="I212" s="74"/>
      <c r="J212" s="29"/>
    </row>
    <row r="213" spans="1:10" s="22" customFormat="1" ht="15" customHeight="1" x14ac:dyDescent="0.25">
      <c r="A213" s="69">
        <v>2</v>
      </c>
      <c r="B213" s="69" t="s">
        <v>179</v>
      </c>
      <c r="C213" s="69">
        <v>2021</v>
      </c>
      <c r="D213" s="69">
        <v>8791</v>
      </c>
      <c r="E213" s="69"/>
      <c r="F213" s="69"/>
      <c r="G213" s="69"/>
      <c r="H213" s="69"/>
      <c r="I213" s="69" t="s">
        <v>259</v>
      </c>
      <c r="J213" s="11"/>
    </row>
    <row r="214" spans="1:10" s="22" customFormat="1" ht="15" customHeight="1" x14ac:dyDescent="0.25">
      <c r="A214" s="69"/>
      <c r="B214" s="69" t="s">
        <v>258</v>
      </c>
      <c r="C214" s="69">
        <v>2021</v>
      </c>
      <c r="D214" s="69">
        <v>211.4</v>
      </c>
      <c r="E214" s="69"/>
      <c r="F214" s="69"/>
      <c r="G214" s="69"/>
      <c r="H214" s="69"/>
      <c r="I214" s="69"/>
      <c r="J214" s="11"/>
    </row>
    <row r="215" spans="1:10" s="22" customFormat="1" ht="27" customHeight="1" x14ac:dyDescent="0.25">
      <c r="A215" s="69">
        <v>3</v>
      </c>
      <c r="B215" s="69" t="s">
        <v>176</v>
      </c>
      <c r="C215" s="69">
        <v>2021</v>
      </c>
      <c r="D215" s="47">
        <v>12206.5</v>
      </c>
      <c r="E215" s="69"/>
      <c r="F215" s="69"/>
      <c r="G215" s="69"/>
      <c r="H215" s="69"/>
      <c r="I215" s="69" t="s">
        <v>259</v>
      </c>
      <c r="J215" s="11"/>
    </row>
    <row r="216" spans="1:10" s="22" customFormat="1" ht="27" customHeight="1" x14ac:dyDescent="0.25">
      <c r="A216" s="69">
        <v>4</v>
      </c>
      <c r="B216" s="69" t="s">
        <v>257</v>
      </c>
      <c r="C216" s="69">
        <v>2021</v>
      </c>
      <c r="D216" s="47">
        <v>193.2</v>
      </c>
      <c r="E216" s="69"/>
      <c r="F216" s="69"/>
      <c r="G216" s="69"/>
      <c r="H216" s="69"/>
      <c r="I216" s="69" t="s">
        <v>259</v>
      </c>
      <c r="J216" s="11"/>
    </row>
    <row r="217" spans="1:10" s="13" customFormat="1" ht="15" hidden="1" customHeight="1" x14ac:dyDescent="0.25">
      <c r="A217" s="74">
        <v>3</v>
      </c>
      <c r="B217" s="74" t="s">
        <v>174</v>
      </c>
      <c r="C217" s="74">
        <v>2020</v>
      </c>
      <c r="D217" s="31"/>
      <c r="E217" s="74"/>
      <c r="F217" s="74"/>
      <c r="G217" s="74"/>
      <c r="H217" s="74"/>
      <c r="I217" s="74"/>
      <c r="J217" s="29"/>
    </row>
    <row r="218" spans="1:10" s="22" customFormat="1" ht="15" hidden="1" customHeight="1" x14ac:dyDescent="0.25">
      <c r="A218" s="74">
        <v>5</v>
      </c>
      <c r="B218" s="74" t="s">
        <v>258</v>
      </c>
      <c r="C218" s="74">
        <v>2020</v>
      </c>
      <c r="D218" s="31"/>
      <c r="E218" s="74"/>
      <c r="F218" s="74"/>
      <c r="G218" s="74"/>
      <c r="H218" s="74"/>
      <c r="I218" s="74" t="s">
        <v>259</v>
      </c>
      <c r="J218" s="11"/>
    </row>
    <row r="219" spans="1:10" s="22" customFormat="1" ht="27" hidden="1" customHeight="1" x14ac:dyDescent="0.25">
      <c r="A219" s="74">
        <v>6</v>
      </c>
      <c r="B219" s="74" t="s">
        <v>256</v>
      </c>
      <c r="C219" s="74">
        <v>2020</v>
      </c>
      <c r="D219" s="31"/>
      <c r="E219" s="74"/>
      <c r="F219" s="74"/>
      <c r="G219" s="74"/>
      <c r="H219" s="74"/>
      <c r="I219" s="74" t="s">
        <v>259</v>
      </c>
      <c r="J219" s="11"/>
    </row>
    <row r="220" spans="1:10" s="22" customFormat="1" ht="31.5" hidden="1" customHeight="1" x14ac:dyDescent="0.25">
      <c r="A220" s="74">
        <v>7</v>
      </c>
      <c r="B220" s="74" t="s">
        <v>255</v>
      </c>
      <c r="C220" s="74">
        <v>2020</v>
      </c>
      <c r="D220" s="31"/>
      <c r="E220" s="74"/>
      <c r="F220" s="74"/>
      <c r="G220" s="74"/>
      <c r="H220" s="74"/>
      <c r="I220" s="74" t="s">
        <v>259</v>
      </c>
      <c r="J220" s="11"/>
    </row>
    <row r="221" spans="1:10" s="22" customFormat="1" ht="27" customHeight="1" x14ac:dyDescent="0.25">
      <c r="A221" s="69">
        <v>8</v>
      </c>
      <c r="B221" s="69" t="s">
        <v>173</v>
      </c>
      <c r="C221" s="69">
        <v>2021</v>
      </c>
      <c r="D221" s="47">
        <v>3451</v>
      </c>
      <c r="E221" s="69"/>
      <c r="F221" s="69"/>
      <c r="G221" s="69"/>
      <c r="H221" s="69"/>
      <c r="I221" s="69" t="s">
        <v>259</v>
      </c>
      <c r="J221" s="11"/>
    </row>
    <row r="222" spans="1:10" s="22" customFormat="1" ht="16.5" customHeight="1" x14ac:dyDescent="0.25">
      <c r="A222" s="69">
        <v>9</v>
      </c>
      <c r="B222" s="69" t="s">
        <v>172</v>
      </c>
      <c r="C222" s="69">
        <v>2021</v>
      </c>
      <c r="D222" s="47">
        <v>675.7</v>
      </c>
      <c r="E222" s="69"/>
      <c r="F222" s="69"/>
      <c r="G222" s="69"/>
      <c r="H222" s="69"/>
      <c r="I222" s="69" t="s">
        <v>259</v>
      </c>
      <c r="J222" s="11"/>
    </row>
    <row r="223" spans="1:10" s="22" customFormat="1" ht="15.75" customHeight="1" x14ac:dyDescent="0.25">
      <c r="A223" s="69">
        <v>10</v>
      </c>
      <c r="B223" s="69" t="s">
        <v>167</v>
      </c>
      <c r="C223" s="69">
        <v>2021</v>
      </c>
      <c r="D223" s="47">
        <v>30749.8</v>
      </c>
      <c r="E223" s="69"/>
      <c r="F223" s="69"/>
      <c r="G223" s="69"/>
      <c r="H223" s="69"/>
      <c r="I223" s="69" t="s">
        <v>259</v>
      </c>
      <c r="J223" s="11"/>
    </row>
    <row r="224" spans="1:10" s="22" customFormat="1" ht="15" customHeight="1" x14ac:dyDescent="0.25">
      <c r="A224" s="69">
        <v>11</v>
      </c>
      <c r="B224" s="69" t="s">
        <v>171</v>
      </c>
      <c r="C224" s="69">
        <v>2021</v>
      </c>
      <c r="D224" s="47">
        <v>6474.8</v>
      </c>
      <c r="E224" s="69"/>
      <c r="F224" s="69"/>
      <c r="G224" s="69"/>
      <c r="H224" s="69"/>
      <c r="I224" s="69" t="s">
        <v>259</v>
      </c>
      <c r="J224" s="11"/>
    </row>
    <row r="225" spans="1:10" s="22" customFormat="1" ht="15" customHeight="1" x14ac:dyDescent="0.25">
      <c r="A225" s="69">
        <v>12</v>
      </c>
      <c r="B225" s="69" t="s">
        <v>170</v>
      </c>
      <c r="C225" s="69">
        <v>2021</v>
      </c>
      <c r="D225" s="47">
        <v>5731.7</v>
      </c>
      <c r="E225" s="69"/>
      <c r="F225" s="69"/>
      <c r="G225" s="69"/>
      <c r="H225" s="69"/>
      <c r="I225" s="69" t="s">
        <v>259</v>
      </c>
      <c r="J225" s="11"/>
    </row>
    <row r="226" spans="1:10" s="22" customFormat="1" ht="15" customHeight="1" x14ac:dyDescent="0.25">
      <c r="A226" s="69">
        <v>13</v>
      </c>
      <c r="B226" s="69" t="s">
        <v>169</v>
      </c>
      <c r="C226" s="69">
        <v>2021</v>
      </c>
      <c r="D226" s="47">
        <v>4210.7</v>
      </c>
      <c r="E226" s="69"/>
      <c r="F226" s="69"/>
      <c r="G226" s="69"/>
      <c r="H226" s="69"/>
      <c r="I226" s="69" t="s">
        <v>259</v>
      </c>
      <c r="J226" s="11"/>
    </row>
    <row r="227" spans="1:10" s="22" customFormat="1" ht="15" customHeight="1" x14ac:dyDescent="0.25">
      <c r="A227" s="69">
        <v>14</v>
      </c>
      <c r="B227" s="69" t="s">
        <v>168</v>
      </c>
      <c r="C227" s="69">
        <v>2021</v>
      </c>
      <c r="D227" s="47">
        <v>549.5</v>
      </c>
      <c r="E227" s="69"/>
      <c r="F227" s="69"/>
      <c r="G227" s="69"/>
      <c r="H227" s="69"/>
      <c r="I227" s="69" t="s">
        <v>259</v>
      </c>
      <c r="J227" s="11"/>
    </row>
    <row r="228" spans="1:10" s="22" customFormat="1" ht="28.5" customHeight="1" x14ac:dyDescent="0.25">
      <c r="A228" s="69"/>
      <c r="B228" s="69" t="s">
        <v>393</v>
      </c>
      <c r="C228" s="69">
        <v>2021</v>
      </c>
      <c r="D228" s="47">
        <v>70.099999999999994</v>
      </c>
      <c r="E228" s="69"/>
      <c r="F228" s="69"/>
      <c r="G228" s="69"/>
      <c r="H228" s="69"/>
      <c r="I228" s="69"/>
      <c r="J228" s="11"/>
    </row>
    <row r="229" spans="1:10" s="22" customFormat="1" ht="38.25" hidden="1" customHeight="1" x14ac:dyDescent="0.25">
      <c r="A229" s="74">
        <v>15</v>
      </c>
      <c r="B229" s="74" t="s">
        <v>175</v>
      </c>
      <c r="C229" s="74">
        <v>2020</v>
      </c>
      <c r="D229" s="31"/>
      <c r="E229" s="74"/>
      <c r="F229" s="74"/>
      <c r="G229" s="74"/>
      <c r="H229" s="74"/>
      <c r="I229" s="74" t="s">
        <v>259</v>
      </c>
      <c r="J229" s="11"/>
    </row>
    <row r="230" spans="1:10" s="22" customFormat="1" ht="18" customHeight="1" x14ac:dyDescent="0.25">
      <c r="A230" s="69">
        <v>16</v>
      </c>
      <c r="B230" s="64" t="s">
        <v>260</v>
      </c>
      <c r="C230" s="69">
        <v>2021</v>
      </c>
      <c r="D230" s="47">
        <v>1618.9</v>
      </c>
      <c r="E230" s="62"/>
      <c r="F230" s="62"/>
      <c r="G230" s="62"/>
      <c r="H230" s="62"/>
      <c r="I230" s="62"/>
      <c r="J230" s="11"/>
    </row>
    <row r="231" spans="1:10" s="22" customFormat="1" ht="27" customHeight="1" x14ac:dyDescent="0.25">
      <c r="A231" s="69">
        <v>16</v>
      </c>
      <c r="B231" s="64" t="s">
        <v>232</v>
      </c>
      <c r="C231" s="69">
        <v>2021</v>
      </c>
      <c r="D231" s="47">
        <v>73.28</v>
      </c>
      <c r="E231" s="66"/>
      <c r="F231" s="66"/>
      <c r="G231" s="66"/>
      <c r="H231" s="66"/>
      <c r="I231" s="62" t="s">
        <v>326</v>
      </c>
      <c r="J231" s="11"/>
    </row>
    <row r="232" spans="1:10" s="22" customFormat="1" ht="12" customHeight="1" x14ac:dyDescent="0.25">
      <c r="A232" s="133"/>
      <c r="B232" s="133" t="s">
        <v>381</v>
      </c>
      <c r="C232" s="133">
        <v>2021</v>
      </c>
      <c r="D232" s="47">
        <v>2323.8000000000002</v>
      </c>
      <c r="E232" s="138"/>
      <c r="F232" s="138"/>
      <c r="G232" s="138"/>
      <c r="H232" s="138"/>
      <c r="I232" s="133" t="s">
        <v>380</v>
      </c>
      <c r="J232" s="11"/>
    </row>
    <row r="233" spans="1:10" s="22" customFormat="1" ht="12" customHeight="1" x14ac:dyDescent="0.25">
      <c r="A233" s="134"/>
      <c r="B233" s="134"/>
      <c r="C233" s="134"/>
      <c r="D233" s="47">
        <v>148.30000000000001</v>
      </c>
      <c r="E233" s="139"/>
      <c r="F233" s="139"/>
      <c r="G233" s="139"/>
      <c r="H233" s="139"/>
      <c r="I233" s="134"/>
      <c r="J233" s="11"/>
    </row>
    <row r="234" spans="1:10" s="22" customFormat="1" ht="7.5" customHeight="1" thickBot="1" x14ac:dyDescent="0.3">
      <c r="A234" s="135"/>
      <c r="B234" s="201"/>
      <c r="C234" s="135"/>
      <c r="D234" s="47">
        <v>248.6</v>
      </c>
      <c r="E234" s="140"/>
      <c r="F234" s="140"/>
      <c r="G234" s="140"/>
      <c r="H234" s="140"/>
      <c r="I234" s="135"/>
      <c r="J234" s="11"/>
    </row>
    <row r="235" spans="1:10" s="22" customFormat="1" x14ac:dyDescent="0.25">
      <c r="A235" s="109"/>
      <c r="B235" s="89" t="s">
        <v>42</v>
      </c>
      <c r="C235" s="109"/>
      <c r="D235" s="110">
        <f>D229+D227+D226+D225+D224+D223+D222+D221+D220+D219+D218+D216+D215+D213+D211+D230+D232+D214+D228</f>
        <v>77268.899999999994</v>
      </c>
      <c r="E235" s="152" t="s">
        <v>249</v>
      </c>
      <c r="F235" s="152" t="s">
        <v>248</v>
      </c>
      <c r="G235" s="152" t="s">
        <v>250</v>
      </c>
      <c r="H235" s="206"/>
      <c r="I235" s="206"/>
    </row>
    <row r="236" spans="1:10" s="22" customFormat="1" x14ac:dyDescent="0.25">
      <c r="A236" s="109"/>
      <c r="B236" s="17" t="s">
        <v>43</v>
      </c>
      <c r="C236" s="109"/>
      <c r="D236" s="110">
        <f>D233</f>
        <v>148.30000000000001</v>
      </c>
      <c r="E236" s="153"/>
      <c r="F236" s="153"/>
      <c r="G236" s="153"/>
      <c r="H236" s="207"/>
      <c r="I236" s="207"/>
    </row>
    <row r="237" spans="1:10" s="22" customFormat="1" x14ac:dyDescent="0.25">
      <c r="A237" s="109"/>
      <c r="B237" s="17" t="s">
        <v>44</v>
      </c>
      <c r="C237" s="109"/>
      <c r="D237" s="110"/>
      <c r="E237" s="153"/>
      <c r="F237" s="153"/>
      <c r="G237" s="153"/>
      <c r="H237" s="207"/>
      <c r="I237" s="207"/>
    </row>
    <row r="238" spans="1:10" s="22" customFormat="1" x14ac:dyDescent="0.25">
      <c r="A238" s="109"/>
      <c r="B238" s="17" t="s">
        <v>45</v>
      </c>
      <c r="C238" s="109"/>
      <c r="D238" s="110">
        <f>D231+D234</f>
        <v>321.88</v>
      </c>
      <c r="E238" s="153"/>
      <c r="F238" s="153"/>
      <c r="G238" s="153"/>
      <c r="H238" s="207"/>
      <c r="I238" s="207"/>
    </row>
    <row r="239" spans="1:10" s="22" customFormat="1" x14ac:dyDescent="0.25">
      <c r="A239" s="109"/>
      <c r="B239" s="17" t="s">
        <v>46</v>
      </c>
      <c r="C239" s="109"/>
      <c r="D239" s="110">
        <v>0</v>
      </c>
      <c r="E239" s="153"/>
      <c r="F239" s="153"/>
      <c r="G239" s="153"/>
      <c r="H239" s="207"/>
      <c r="I239" s="207"/>
    </row>
    <row r="240" spans="1:10" s="22" customFormat="1" ht="15.75" thickBot="1" x14ac:dyDescent="0.3">
      <c r="A240" s="109"/>
      <c r="B240" s="91" t="s">
        <v>177</v>
      </c>
      <c r="C240" s="109"/>
      <c r="D240" s="110">
        <f>SUM(D235:D239)</f>
        <v>77739.08</v>
      </c>
      <c r="E240" s="154"/>
      <c r="F240" s="154"/>
      <c r="G240" s="154"/>
      <c r="H240" s="208"/>
      <c r="I240" s="208"/>
    </row>
    <row r="241" spans="1:9" s="22" customFormat="1" ht="28.5" customHeight="1" x14ac:dyDescent="0.25">
      <c r="A241" s="149" t="s">
        <v>193</v>
      </c>
      <c r="B241" s="150"/>
      <c r="C241" s="150"/>
      <c r="D241" s="150"/>
      <c r="E241" s="150"/>
      <c r="F241" s="150"/>
      <c r="G241" s="150"/>
      <c r="H241" s="150"/>
      <c r="I241" s="151"/>
    </row>
    <row r="242" spans="1:9" s="11" customFormat="1" ht="15" customHeight="1" x14ac:dyDescent="0.25">
      <c r="A242" s="180" t="s">
        <v>87</v>
      </c>
      <c r="B242" s="181"/>
      <c r="C242" s="181"/>
      <c r="D242" s="181"/>
      <c r="E242" s="181"/>
      <c r="F242" s="181"/>
      <c r="G242" s="181"/>
      <c r="H242" s="181"/>
      <c r="I242" s="181"/>
    </row>
    <row r="243" spans="1:9" s="11" customFormat="1" ht="45.75" customHeight="1" x14ac:dyDescent="0.25">
      <c r="A243" s="69">
        <v>1</v>
      </c>
      <c r="B243" s="69" t="s">
        <v>237</v>
      </c>
      <c r="C243" s="69">
        <v>2021</v>
      </c>
      <c r="D243" s="47">
        <v>25</v>
      </c>
      <c r="E243" s="133"/>
      <c r="F243" s="133"/>
      <c r="G243" s="133"/>
      <c r="H243" s="133"/>
      <c r="I243" s="133" t="s">
        <v>92</v>
      </c>
    </row>
    <row r="244" spans="1:9" s="11" customFormat="1" ht="1.5" hidden="1" customHeight="1" x14ac:dyDescent="0.25">
      <c r="A244" s="69">
        <v>2</v>
      </c>
      <c r="B244" s="69"/>
      <c r="C244" s="69"/>
      <c r="D244" s="47"/>
      <c r="E244" s="134"/>
      <c r="F244" s="134"/>
      <c r="G244" s="134"/>
      <c r="H244" s="134"/>
      <c r="I244" s="134"/>
    </row>
    <row r="245" spans="1:9" s="11" customFormat="1" ht="12" hidden="1" customHeight="1" x14ac:dyDescent="0.25">
      <c r="A245" s="69">
        <v>3</v>
      </c>
      <c r="B245" s="69"/>
      <c r="C245" s="69"/>
      <c r="D245" s="47"/>
      <c r="E245" s="135"/>
      <c r="F245" s="135"/>
      <c r="G245" s="135"/>
      <c r="H245" s="135"/>
      <c r="I245" s="135"/>
    </row>
    <row r="246" spans="1:9" s="11" customFormat="1" ht="23.25" hidden="1" customHeight="1" x14ac:dyDescent="0.25">
      <c r="A246" s="182" t="s">
        <v>88</v>
      </c>
      <c r="B246" s="182"/>
      <c r="C246" s="182"/>
      <c r="D246" s="182"/>
      <c r="E246" s="182"/>
      <c r="F246" s="182"/>
      <c r="G246" s="182"/>
      <c r="H246" s="182"/>
      <c r="I246" s="182"/>
    </row>
    <row r="247" spans="1:9" s="11" customFormat="1" ht="20.25" hidden="1" customHeight="1" x14ac:dyDescent="0.25">
      <c r="A247" s="182">
        <v>1</v>
      </c>
      <c r="B247" s="182" t="s">
        <v>93</v>
      </c>
      <c r="C247" s="182">
        <v>2019</v>
      </c>
      <c r="D247" s="48"/>
      <c r="E247" s="146"/>
      <c r="F247" s="146"/>
      <c r="G247" s="146"/>
      <c r="H247" s="146"/>
      <c r="I247" s="182" t="s">
        <v>92</v>
      </c>
    </row>
    <row r="248" spans="1:9" s="11" customFormat="1" ht="20.25" hidden="1" customHeight="1" x14ac:dyDescent="0.25">
      <c r="A248" s="182"/>
      <c r="B248" s="182"/>
      <c r="C248" s="182"/>
      <c r="D248" s="48"/>
      <c r="E248" s="147"/>
      <c r="F248" s="147"/>
      <c r="G248" s="147"/>
      <c r="H248" s="147"/>
      <c r="I248" s="182"/>
    </row>
    <row r="249" spans="1:9" s="11" customFormat="1" ht="42" hidden="1" customHeight="1" x14ac:dyDescent="0.25">
      <c r="A249" s="76">
        <v>2</v>
      </c>
      <c r="B249" s="51" t="s">
        <v>94</v>
      </c>
      <c r="C249" s="76">
        <v>2019</v>
      </c>
      <c r="D249" s="48"/>
      <c r="E249" s="148"/>
      <c r="F249" s="148"/>
      <c r="G249" s="148"/>
      <c r="H249" s="148"/>
      <c r="I249" s="69" t="s">
        <v>92</v>
      </c>
    </row>
    <row r="250" spans="1:9" s="11" customFormat="1" ht="14.25" hidden="1" customHeight="1" x14ac:dyDescent="0.25">
      <c r="A250" s="133">
        <v>3</v>
      </c>
      <c r="B250" s="133" t="s">
        <v>63</v>
      </c>
      <c r="C250" s="133">
        <v>2019</v>
      </c>
      <c r="D250" s="47">
        <v>0</v>
      </c>
      <c r="E250" s="70"/>
      <c r="F250" s="70"/>
      <c r="G250" s="70"/>
      <c r="H250" s="70"/>
      <c r="I250" s="133" t="s">
        <v>155</v>
      </c>
    </row>
    <row r="251" spans="1:9" s="11" customFormat="1" ht="12.75" hidden="1" customHeight="1" x14ac:dyDescent="0.25">
      <c r="A251" s="134"/>
      <c r="B251" s="134"/>
      <c r="C251" s="134"/>
      <c r="D251" s="47"/>
      <c r="E251" s="70"/>
      <c r="F251" s="70"/>
      <c r="G251" s="70"/>
      <c r="H251" s="70"/>
      <c r="I251" s="134"/>
    </row>
    <row r="252" spans="1:9" s="11" customFormat="1" ht="12.75" hidden="1" customHeight="1" x14ac:dyDescent="0.25">
      <c r="A252" s="135"/>
      <c r="B252" s="135"/>
      <c r="C252" s="135"/>
      <c r="D252" s="47"/>
      <c r="E252" s="70"/>
      <c r="F252" s="70"/>
      <c r="G252" s="70"/>
      <c r="H252" s="70"/>
      <c r="I252" s="135"/>
    </row>
    <row r="253" spans="1:9" s="11" customFormat="1" ht="12.75" hidden="1" customHeight="1" x14ac:dyDescent="0.25">
      <c r="A253" s="64"/>
      <c r="B253" s="64" t="s">
        <v>159</v>
      </c>
      <c r="C253" s="64"/>
      <c r="D253" s="47">
        <f>SUM(D247:D252)</f>
        <v>0</v>
      </c>
      <c r="E253" s="70"/>
      <c r="F253" s="70"/>
      <c r="G253" s="70"/>
      <c r="H253" s="70"/>
      <c r="I253" s="64"/>
    </row>
    <row r="254" spans="1:9" s="11" customFormat="1" ht="49.5" hidden="1" customHeight="1" x14ac:dyDescent="0.25">
      <c r="A254" s="183" t="s">
        <v>89</v>
      </c>
      <c r="B254" s="183"/>
      <c r="C254" s="183"/>
      <c r="D254" s="183"/>
      <c r="E254" s="183"/>
      <c r="F254" s="183"/>
      <c r="G254" s="183"/>
      <c r="H254" s="183"/>
      <c r="I254" s="183"/>
    </row>
    <row r="255" spans="1:9" s="24" customFormat="1" ht="17.25" hidden="1" customHeight="1" x14ac:dyDescent="0.25">
      <c r="A255" s="146">
        <v>1</v>
      </c>
      <c r="B255" s="146" t="s">
        <v>238</v>
      </c>
      <c r="C255" s="146">
        <v>2020</v>
      </c>
      <c r="D255" s="48"/>
      <c r="E255" s="146"/>
      <c r="F255" s="146"/>
      <c r="G255" s="146"/>
      <c r="H255" s="146"/>
      <c r="I255" s="133" t="s">
        <v>253</v>
      </c>
    </row>
    <row r="256" spans="1:9" s="24" customFormat="1" ht="17.25" hidden="1" customHeight="1" x14ac:dyDescent="0.25">
      <c r="A256" s="148"/>
      <c r="B256" s="148"/>
      <c r="C256" s="148"/>
      <c r="D256" s="48"/>
      <c r="E256" s="148"/>
      <c r="F256" s="148"/>
      <c r="G256" s="148"/>
      <c r="H256" s="148"/>
      <c r="I256" s="135"/>
    </row>
    <row r="257" spans="1:9" s="24" customFormat="1" ht="16.5" hidden="1" customHeight="1" x14ac:dyDescent="0.25">
      <c r="A257" s="70">
        <v>2</v>
      </c>
      <c r="B257" s="70"/>
      <c r="C257" s="70"/>
      <c r="D257" s="48"/>
      <c r="E257" s="70"/>
      <c r="F257" s="70"/>
      <c r="G257" s="70"/>
      <c r="H257" s="70"/>
      <c r="I257" s="64"/>
    </row>
    <row r="258" spans="1:9" s="11" customFormat="1" ht="15" customHeight="1" x14ac:dyDescent="0.25">
      <c r="A258" s="182" t="s">
        <v>90</v>
      </c>
      <c r="B258" s="182"/>
      <c r="C258" s="182"/>
      <c r="D258" s="182"/>
      <c r="E258" s="182"/>
      <c r="F258" s="182"/>
      <c r="G258" s="182"/>
      <c r="H258" s="182"/>
      <c r="I258" s="182"/>
    </row>
    <row r="259" spans="1:9" s="11" customFormat="1" ht="18.75" hidden="1" customHeight="1" x14ac:dyDescent="0.25">
      <c r="A259" s="171" t="s">
        <v>91</v>
      </c>
      <c r="B259" s="171"/>
      <c r="C259" s="171"/>
      <c r="D259" s="171"/>
      <c r="E259" s="171"/>
      <c r="F259" s="171"/>
      <c r="G259" s="171"/>
      <c r="H259" s="171"/>
      <c r="I259" s="171"/>
    </row>
    <row r="260" spans="1:9" ht="75.75" hidden="1" customHeight="1" x14ac:dyDescent="0.25">
      <c r="A260" s="75">
        <v>1</v>
      </c>
      <c r="B260" s="75"/>
      <c r="C260" s="75"/>
      <c r="D260" s="32"/>
      <c r="E260" s="164"/>
      <c r="F260" s="164"/>
      <c r="G260" s="164"/>
      <c r="H260" s="164"/>
      <c r="I260" s="75"/>
    </row>
    <row r="261" spans="1:9" ht="17.25" hidden="1" customHeight="1" x14ac:dyDescent="0.25">
      <c r="A261" s="75">
        <v>2</v>
      </c>
      <c r="B261" s="75"/>
      <c r="C261" s="75"/>
      <c r="D261" s="32"/>
      <c r="E261" s="165"/>
      <c r="F261" s="165"/>
      <c r="G261" s="165"/>
      <c r="H261" s="165"/>
      <c r="I261" s="75" t="s">
        <v>95</v>
      </c>
    </row>
    <row r="262" spans="1:9" s="11" customFormat="1" ht="13.5" hidden="1" customHeight="1" x14ac:dyDescent="0.25">
      <c r="A262" s="75">
        <v>3</v>
      </c>
      <c r="B262" s="75" t="s">
        <v>96</v>
      </c>
      <c r="C262" s="75">
        <v>2020</v>
      </c>
      <c r="D262" s="32"/>
      <c r="E262" s="165"/>
      <c r="F262" s="165"/>
      <c r="G262" s="165"/>
      <c r="H262" s="165"/>
      <c r="I262" s="75" t="s">
        <v>95</v>
      </c>
    </row>
    <row r="263" spans="1:9" s="11" customFormat="1" ht="14.25" hidden="1" customHeight="1" x14ac:dyDescent="0.25">
      <c r="A263" s="75">
        <v>4</v>
      </c>
      <c r="B263" s="75" t="s">
        <v>217</v>
      </c>
      <c r="C263" s="75">
        <v>2020</v>
      </c>
      <c r="D263" s="32"/>
      <c r="E263" s="166"/>
      <c r="F263" s="166"/>
      <c r="G263" s="166"/>
      <c r="H263" s="166"/>
      <c r="I263" s="75" t="s">
        <v>95</v>
      </c>
    </row>
    <row r="264" spans="1:9" s="11" customFormat="1" ht="14.25" customHeight="1" x14ac:dyDescent="0.25">
      <c r="A264" s="213" t="s">
        <v>313</v>
      </c>
      <c r="B264" s="214"/>
      <c r="C264" s="214"/>
      <c r="D264" s="214"/>
      <c r="E264" s="214"/>
      <c r="F264" s="214"/>
      <c r="G264" s="214"/>
      <c r="H264" s="214"/>
      <c r="I264" s="215"/>
    </row>
    <row r="265" spans="1:9" s="11" customFormat="1" ht="57" customHeight="1" x14ac:dyDescent="0.25">
      <c r="A265" s="77">
        <v>1</v>
      </c>
      <c r="B265" s="77" t="s">
        <v>308</v>
      </c>
      <c r="C265" s="77">
        <v>2021</v>
      </c>
      <c r="D265" s="52">
        <v>1000</v>
      </c>
      <c r="E265" s="49"/>
      <c r="F265" s="49"/>
      <c r="G265" s="49"/>
      <c r="H265" s="49"/>
      <c r="I265" s="50" t="s">
        <v>309</v>
      </c>
    </row>
    <row r="266" spans="1:9" s="11" customFormat="1" ht="38.25" customHeight="1" x14ac:dyDescent="0.25">
      <c r="A266" s="77">
        <v>2</v>
      </c>
      <c r="B266" s="77" t="s">
        <v>314</v>
      </c>
      <c r="C266" s="77">
        <v>2021</v>
      </c>
      <c r="D266" s="52">
        <v>150</v>
      </c>
      <c r="E266" s="49"/>
      <c r="F266" s="49"/>
      <c r="G266" s="49"/>
      <c r="H266" s="49"/>
      <c r="I266" s="50" t="s">
        <v>92</v>
      </c>
    </row>
    <row r="267" spans="1:9" s="11" customFormat="1" ht="50.25" customHeight="1" x14ac:dyDescent="0.25">
      <c r="A267" s="77">
        <v>3</v>
      </c>
      <c r="B267" s="77" t="s">
        <v>315</v>
      </c>
      <c r="C267" s="77">
        <v>2021</v>
      </c>
      <c r="D267" s="52">
        <v>300</v>
      </c>
      <c r="E267" s="49"/>
      <c r="F267" s="49"/>
      <c r="G267" s="49"/>
      <c r="H267" s="49"/>
      <c r="I267" s="50" t="s">
        <v>92</v>
      </c>
    </row>
    <row r="268" spans="1:9" s="11" customFormat="1" ht="22.5" customHeight="1" x14ac:dyDescent="0.25">
      <c r="A268" s="77"/>
      <c r="B268" s="77" t="s">
        <v>329</v>
      </c>
      <c r="C268" s="77">
        <v>2021</v>
      </c>
      <c r="D268" s="52">
        <f>145+71</f>
        <v>216</v>
      </c>
      <c r="E268" s="49"/>
      <c r="F268" s="49"/>
      <c r="G268" s="49"/>
      <c r="H268" s="49"/>
      <c r="I268" s="50" t="s">
        <v>378</v>
      </c>
    </row>
    <row r="269" spans="1:9" s="11" customFormat="1" ht="13.5" customHeight="1" x14ac:dyDescent="0.25">
      <c r="A269" s="77"/>
      <c r="B269" s="77" t="s">
        <v>331</v>
      </c>
      <c r="C269" s="77">
        <v>2021</v>
      </c>
      <c r="D269" s="52">
        <v>45.28</v>
      </c>
      <c r="E269" s="49"/>
      <c r="F269" s="49"/>
      <c r="G269" s="49"/>
      <c r="H269" s="49"/>
      <c r="I269" s="50" t="s">
        <v>330</v>
      </c>
    </row>
    <row r="270" spans="1:9" s="11" customFormat="1" ht="13.5" customHeight="1" x14ac:dyDescent="0.25">
      <c r="A270" s="77"/>
      <c r="B270" s="77" t="s">
        <v>332</v>
      </c>
      <c r="C270" s="77">
        <v>2021</v>
      </c>
      <c r="D270" s="52">
        <v>44</v>
      </c>
      <c r="E270" s="49"/>
      <c r="F270" s="49"/>
      <c r="G270" s="49"/>
      <c r="H270" s="49"/>
      <c r="I270" s="50" t="s">
        <v>330</v>
      </c>
    </row>
    <row r="271" spans="1:9" s="11" customFormat="1" ht="13.5" customHeight="1" x14ac:dyDescent="0.25">
      <c r="A271" s="77"/>
      <c r="B271" s="77" t="s">
        <v>333</v>
      </c>
      <c r="C271" s="77">
        <v>2021</v>
      </c>
      <c r="D271" s="52">
        <v>108.84</v>
      </c>
      <c r="E271" s="49"/>
      <c r="F271" s="49"/>
      <c r="G271" s="49"/>
      <c r="H271" s="49"/>
      <c r="I271" s="50" t="s">
        <v>330</v>
      </c>
    </row>
    <row r="272" spans="1:9" s="11" customFormat="1" ht="13.5" customHeight="1" x14ac:dyDescent="0.25">
      <c r="A272" s="77"/>
      <c r="B272" s="77" t="s">
        <v>379</v>
      </c>
      <c r="C272" s="77">
        <v>2021</v>
      </c>
      <c r="D272" s="52">
        <v>38.6</v>
      </c>
      <c r="E272" s="49"/>
      <c r="F272" s="49"/>
      <c r="G272" s="49"/>
      <c r="H272" s="49"/>
      <c r="I272" s="50" t="s">
        <v>380</v>
      </c>
    </row>
    <row r="273" spans="1:9" s="11" customFormat="1" ht="13.5" customHeight="1" x14ac:dyDescent="0.25">
      <c r="A273" s="77"/>
      <c r="B273" s="77" t="s">
        <v>96</v>
      </c>
      <c r="C273" s="77">
        <v>2021</v>
      </c>
      <c r="D273" s="52">
        <v>197</v>
      </c>
      <c r="E273" s="49"/>
      <c r="F273" s="49"/>
      <c r="G273" s="49"/>
      <c r="H273" s="49"/>
      <c r="I273" s="50" t="s">
        <v>380</v>
      </c>
    </row>
    <row r="274" spans="1:9" s="13" customFormat="1" ht="17.25" customHeight="1" x14ac:dyDescent="0.25">
      <c r="A274" s="109"/>
      <c r="B274" s="17" t="s">
        <v>42</v>
      </c>
      <c r="C274" s="109"/>
      <c r="D274" s="110">
        <f>D250</f>
        <v>0</v>
      </c>
      <c r="E274" s="152" t="s">
        <v>182</v>
      </c>
      <c r="F274" s="152" t="s">
        <v>183</v>
      </c>
      <c r="G274" s="152" t="s">
        <v>388</v>
      </c>
      <c r="H274" s="143"/>
      <c r="I274" s="152" t="s">
        <v>92</v>
      </c>
    </row>
    <row r="275" spans="1:9" s="13" customFormat="1" ht="17.25" customHeight="1" x14ac:dyDescent="0.25">
      <c r="A275" s="109"/>
      <c r="B275" s="17" t="s">
        <v>43</v>
      </c>
      <c r="C275" s="109"/>
      <c r="D275" s="110">
        <f>D247+D251</f>
        <v>0</v>
      </c>
      <c r="E275" s="153"/>
      <c r="F275" s="153"/>
      <c r="G275" s="144"/>
      <c r="H275" s="144"/>
      <c r="I275" s="153"/>
    </row>
    <row r="276" spans="1:9" s="13" customFormat="1" ht="17.25" customHeight="1" x14ac:dyDescent="0.25">
      <c r="A276" s="109"/>
      <c r="B276" s="17" t="s">
        <v>44</v>
      </c>
      <c r="C276" s="109"/>
      <c r="D276" s="110">
        <f>D243+D265+D266+D267</f>
        <v>1475</v>
      </c>
      <c r="E276" s="153"/>
      <c r="F276" s="153"/>
      <c r="G276" s="144"/>
      <c r="H276" s="144"/>
      <c r="I276" s="153"/>
    </row>
    <row r="277" spans="1:9" s="13" customFormat="1" ht="17.25" customHeight="1" x14ac:dyDescent="0.25">
      <c r="A277" s="109"/>
      <c r="B277" s="17" t="s">
        <v>45</v>
      </c>
      <c r="C277" s="109"/>
      <c r="D277" s="110">
        <f>D271+D270+D268+D272+D273</f>
        <v>604.44000000000005</v>
      </c>
      <c r="E277" s="153"/>
      <c r="F277" s="153"/>
      <c r="G277" s="144"/>
      <c r="H277" s="144"/>
      <c r="I277" s="153"/>
    </row>
    <row r="278" spans="1:9" s="13" customFormat="1" ht="17.25" customHeight="1" x14ac:dyDescent="0.25">
      <c r="A278" s="109"/>
      <c r="B278" s="17" t="s">
        <v>46</v>
      </c>
      <c r="C278" s="109"/>
      <c r="D278" s="110">
        <f>D269</f>
        <v>45.28</v>
      </c>
      <c r="E278" s="153"/>
      <c r="F278" s="153"/>
      <c r="G278" s="144"/>
      <c r="H278" s="144"/>
      <c r="I278" s="153"/>
    </row>
    <row r="279" spans="1:9" s="13" customFormat="1" ht="17.25" customHeight="1" thickBot="1" x14ac:dyDescent="0.3">
      <c r="A279" s="109"/>
      <c r="B279" s="91" t="s">
        <v>97</v>
      </c>
      <c r="C279" s="109"/>
      <c r="D279" s="110">
        <f>SUM(D274:D278)</f>
        <v>2124.7200000000003</v>
      </c>
      <c r="E279" s="154"/>
      <c r="F279" s="154"/>
      <c r="G279" s="145"/>
      <c r="H279" s="145"/>
      <c r="I279" s="154"/>
    </row>
    <row r="280" spans="1:9" s="22" customFormat="1" x14ac:dyDescent="0.25">
      <c r="A280" s="155" t="s">
        <v>194</v>
      </c>
      <c r="B280" s="155"/>
      <c r="C280" s="155"/>
      <c r="D280" s="155"/>
      <c r="E280" s="155"/>
      <c r="F280" s="155"/>
      <c r="G280" s="155"/>
      <c r="H280" s="155"/>
      <c r="I280" s="155"/>
    </row>
    <row r="281" spans="1:9" s="11" customFormat="1" ht="15.75" customHeight="1" x14ac:dyDescent="0.25">
      <c r="A281" s="142" t="s">
        <v>74</v>
      </c>
      <c r="B281" s="142"/>
      <c r="C281" s="142"/>
      <c r="D281" s="142"/>
      <c r="E281" s="142"/>
      <c r="F281" s="142"/>
      <c r="G281" s="142"/>
      <c r="H281" s="142"/>
      <c r="I281" s="142"/>
    </row>
    <row r="282" spans="1:9" s="11" customFormat="1" ht="23.25" customHeight="1" x14ac:dyDescent="0.25">
      <c r="A282" s="69">
        <v>1</v>
      </c>
      <c r="B282" s="69" t="s">
        <v>319</v>
      </c>
      <c r="C282" s="69">
        <v>2021</v>
      </c>
      <c r="D282" s="47">
        <v>14400</v>
      </c>
      <c r="E282" s="69"/>
      <c r="F282" s="69"/>
      <c r="G282" s="69"/>
      <c r="H282" s="69"/>
      <c r="I282" s="69" t="s">
        <v>136</v>
      </c>
    </row>
    <row r="283" spans="1:9" s="11" customFormat="1" ht="23.25" hidden="1" customHeight="1" x14ac:dyDescent="0.25">
      <c r="A283" s="74"/>
      <c r="B283" s="74"/>
      <c r="C283" s="74"/>
      <c r="D283" s="31"/>
      <c r="E283" s="66"/>
      <c r="F283" s="66"/>
      <c r="G283" s="66"/>
      <c r="H283" s="66"/>
      <c r="I283" s="74" t="s">
        <v>136</v>
      </c>
    </row>
    <row r="284" spans="1:9" s="11" customFormat="1" ht="14.25" customHeight="1" x14ac:dyDescent="0.25">
      <c r="A284" s="69"/>
      <c r="B284" s="69" t="s">
        <v>320</v>
      </c>
      <c r="C284" s="69">
        <v>2021</v>
      </c>
      <c r="D284" s="47">
        <v>2400</v>
      </c>
      <c r="E284" s="62"/>
      <c r="F284" s="62"/>
      <c r="G284" s="62"/>
      <c r="H284" s="62"/>
      <c r="I284" s="69" t="s">
        <v>136</v>
      </c>
    </row>
    <row r="285" spans="1:9" s="11" customFormat="1" ht="23.25" hidden="1" customHeight="1" x14ac:dyDescent="0.25">
      <c r="A285" s="74"/>
      <c r="B285" s="74"/>
      <c r="C285" s="74"/>
      <c r="D285" s="31"/>
      <c r="E285" s="66"/>
      <c r="F285" s="66"/>
      <c r="G285" s="66"/>
      <c r="H285" s="66"/>
      <c r="I285" s="74" t="s">
        <v>136</v>
      </c>
    </row>
    <row r="286" spans="1:9" s="11" customFormat="1" ht="23.25" hidden="1" customHeight="1" x14ac:dyDescent="0.25">
      <c r="A286" s="74"/>
      <c r="B286" s="74"/>
      <c r="C286" s="74"/>
      <c r="D286" s="31"/>
      <c r="E286" s="66"/>
      <c r="F286" s="66"/>
      <c r="G286" s="66"/>
      <c r="H286" s="66"/>
      <c r="I286" s="66" t="s">
        <v>92</v>
      </c>
    </row>
    <row r="287" spans="1:9" s="11" customFormat="1" ht="15" hidden="1" customHeight="1" x14ac:dyDescent="0.25">
      <c r="A287" s="74">
        <v>3</v>
      </c>
      <c r="B287" s="74"/>
      <c r="C287" s="74"/>
      <c r="D287" s="31"/>
      <c r="E287" s="66"/>
      <c r="F287" s="66"/>
      <c r="G287" s="66"/>
      <c r="H287" s="66"/>
      <c r="I287" s="62" t="s">
        <v>92</v>
      </c>
    </row>
    <row r="288" spans="1:9" s="22" customFormat="1" x14ac:dyDescent="0.25">
      <c r="A288" s="109"/>
      <c r="B288" s="17" t="s">
        <v>42</v>
      </c>
      <c r="C288" s="109"/>
      <c r="D288" s="110">
        <v>0</v>
      </c>
      <c r="E288" s="152" t="s">
        <v>123</v>
      </c>
      <c r="F288" s="152" t="s">
        <v>124</v>
      </c>
      <c r="G288" s="152" t="s">
        <v>321</v>
      </c>
      <c r="H288" s="152"/>
      <c r="I288" s="152" t="s">
        <v>136</v>
      </c>
    </row>
    <row r="289" spans="1:9" s="22" customFormat="1" x14ac:dyDescent="0.25">
      <c r="A289" s="109"/>
      <c r="B289" s="17" t="s">
        <v>43</v>
      </c>
      <c r="C289" s="109"/>
      <c r="D289" s="110">
        <f>D287</f>
        <v>0</v>
      </c>
      <c r="E289" s="153"/>
      <c r="F289" s="153"/>
      <c r="G289" s="153"/>
      <c r="H289" s="153"/>
      <c r="I289" s="153"/>
    </row>
    <row r="290" spans="1:9" s="22" customFormat="1" x14ac:dyDescent="0.25">
      <c r="A290" s="109"/>
      <c r="B290" s="17" t="s">
        <v>44</v>
      </c>
      <c r="C290" s="109"/>
      <c r="D290" s="110">
        <f>D286</f>
        <v>0</v>
      </c>
      <c r="E290" s="153"/>
      <c r="F290" s="153"/>
      <c r="G290" s="153"/>
      <c r="H290" s="153"/>
      <c r="I290" s="153"/>
    </row>
    <row r="291" spans="1:9" s="22" customFormat="1" x14ac:dyDescent="0.25">
      <c r="A291" s="109"/>
      <c r="B291" s="17" t="s">
        <v>45</v>
      </c>
      <c r="C291" s="109"/>
      <c r="D291" s="110"/>
      <c r="E291" s="153"/>
      <c r="F291" s="153"/>
      <c r="G291" s="153"/>
      <c r="H291" s="153"/>
      <c r="I291" s="153"/>
    </row>
    <row r="292" spans="1:9" s="22" customFormat="1" x14ac:dyDescent="0.25">
      <c r="A292" s="109"/>
      <c r="B292" s="17" t="s">
        <v>46</v>
      </c>
      <c r="C292" s="109"/>
      <c r="D292" s="110">
        <f>D282+D283+D284+D285</f>
        <v>16800</v>
      </c>
      <c r="E292" s="153"/>
      <c r="F292" s="153"/>
      <c r="G292" s="153"/>
      <c r="H292" s="153"/>
      <c r="I292" s="153"/>
    </row>
    <row r="293" spans="1:9" s="22" customFormat="1" ht="15.75" thickBot="1" x14ac:dyDescent="0.3">
      <c r="A293" s="109"/>
      <c r="B293" s="91" t="s">
        <v>75</v>
      </c>
      <c r="C293" s="109"/>
      <c r="D293" s="110">
        <f>SUM(D288:D292)</f>
        <v>16800</v>
      </c>
      <c r="E293" s="154"/>
      <c r="F293" s="154"/>
      <c r="G293" s="154"/>
      <c r="H293" s="154"/>
      <c r="I293" s="154"/>
    </row>
    <row r="294" spans="1:9" s="22" customFormat="1" ht="16.5" customHeight="1" x14ac:dyDescent="0.25">
      <c r="A294" s="149" t="s">
        <v>195</v>
      </c>
      <c r="B294" s="150"/>
      <c r="C294" s="150"/>
      <c r="D294" s="150"/>
      <c r="E294" s="150"/>
      <c r="F294" s="150"/>
      <c r="G294" s="150"/>
      <c r="H294" s="150"/>
      <c r="I294" s="151"/>
    </row>
    <row r="295" spans="1:9" s="11" customFormat="1" ht="14.25" customHeight="1" x14ac:dyDescent="0.25">
      <c r="A295" s="156" t="s">
        <v>80</v>
      </c>
      <c r="B295" s="157"/>
      <c r="C295" s="157"/>
      <c r="D295" s="157"/>
      <c r="E295" s="157"/>
      <c r="F295" s="157"/>
      <c r="G295" s="157"/>
      <c r="H295" s="157"/>
      <c r="I295" s="158"/>
    </row>
    <row r="296" spans="1:9" s="11" customFormat="1" ht="16.5" hidden="1" customHeight="1" x14ac:dyDescent="0.25">
      <c r="A296" s="74">
        <v>1</v>
      </c>
      <c r="B296" s="74" t="s">
        <v>152</v>
      </c>
      <c r="C296" s="74">
        <v>2019</v>
      </c>
      <c r="D296" s="31"/>
      <c r="E296" s="138"/>
      <c r="F296" s="138"/>
      <c r="G296" s="138"/>
      <c r="H296" s="138"/>
      <c r="I296" s="74" t="s">
        <v>143</v>
      </c>
    </row>
    <row r="297" spans="1:9" s="11" customFormat="1" hidden="1" x14ac:dyDescent="0.25">
      <c r="A297" s="74">
        <v>2</v>
      </c>
      <c r="B297" s="74" t="s">
        <v>153</v>
      </c>
      <c r="C297" s="74">
        <v>2019</v>
      </c>
      <c r="D297" s="31"/>
      <c r="E297" s="139"/>
      <c r="F297" s="139"/>
      <c r="G297" s="139"/>
      <c r="H297" s="139"/>
      <c r="I297" s="74" t="s">
        <v>144</v>
      </c>
    </row>
    <row r="298" spans="1:9" s="11" customFormat="1" ht="14.25" customHeight="1" x14ac:dyDescent="0.25">
      <c r="A298" s="133">
        <v>1</v>
      </c>
      <c r="B298" s="133" t="s">
        <v>327</v>
      </c>
      <c r="C298" s="133">
        <v>2021</v>
      </c>
      <c r="D298" s="47">
        <v>1250.45</v>
      </c>
      <c r="E298" s="139"/>
      <c r="F298" s="139"/>
      <c r="G298" s="139"/>
      <c r="H298" s="139"/>
      <c r="I298" s="133" t="s">
        <v>326</v>
      </c>
    </row>
    <row r="299" spans="1:9" s="11" customFormat="1" ht="12" customHeight="1" x14ac:dyDescent="0.25">
      <c r="A299" s="134"/>
      <c r="B299" s="134"/>
      <c r="C299" s="134"/>
      <c r="D299" s="47">
        <v>25.52</v>
      </c>
      <c r="E299" s="139"/>
      <c r="F299" s="139"/>
      <c r="G299" s="139"/>
      <c r="H299" s="139"/>
      <c r="I299" s="134"/>
    </row>
    <row r="300" spans="1:9" s="11" customFormat="1" ht="12" customHeight="1" x14ac:dyDescent="0.25">
      <c r="A300" s="134"/>
      <c r="B300" s="134"/>
      <c r="C300" s="134"/>
      <c r="D300" s="47">
        <v>41.93</v>
      </c>
      <c r="E300" s="139"/>
      <c r="F300" s="139"/>
      <c r="G300" s="139"/>
      <c r="H300" s="139"/>
      <c r="I300" s="134"/>
    </row>
    <row r="301" spans="1:9" s="11" customFormat="1" ht="11.25" customHeight="1" x14ac:dyDescent="0.25">
      <c r="A301" s="135"/>
      <c r="B301" s="135"/>
      <c r="C301" s="135"/>
      <c r="D301" s="47">
        <v>390.64</v>
      </c>
      <c r="E301" s="139"/>
      <c r="F301" s="139"/>
      <c r="G301" s="139"/>
      <c r="H301" s="139"/>
      <c r="I301" s="135"/>
    </row>
    <row r="302" spans="1:9" s="11" customFormat="1" ht="17.25" hidden="1" customHeight="1" x14ac:dyDescent="0.25">
      <c r="A302" s="64"/>
      <c r="B302" s="64"/>
      <c r="C302" s="64"/>
      <c r="D302" s="47"/>
      <c r="E302" s="139"/>
      <c r="F302" s="139"/>
      <c r="G302" s="139"/>
      <c r="H302" s="139"/>
      <c r="I302" s="64" t="s">
        <v>373</v>
      </c>
    </row>
    <row r="303" spans="1:9" s="11" customFormat="1" ht="38.25" customHeight="1" x14ac:dyDescent="0.25">
      <c r="A303" s="64"/>
      <c r="B303" s="64" t="s">
        <v>355</v>
      </c>
      <c r="C303" s="64">
        <v>2021</v>
      </c>
      <c r="D303" s="47">
        <v>9860</v>
      </c>
      <c r="E303" s="139"/>
      <c r="F303" s="139"/>
      <c r="G303" s="139"/>
      <c r="H303" s="139"/>
      <c r="I303" s="64" t="s">
        <v>356</v>
      </c>
    </row>
    <row r="304" spans="1:9" s="11" customFormat="1" ht="12" customHeight="1" x14ac:dyDescent="0.25">
      <c r="A304" s="64"/>
      <c r="B304" s="64" t="s">
        <v>328</v>
      </c>
      <c r="C304" s="64">
        <v>2021</v>
      </c>
      <c r="D304" s="47">
        <v>83.85</v>
      </c>
      <c r="E304" s="139"/>
      <c r="F304" s="139"/>
      <c r="G304" s="139"/>
      <c r="H304" s="139"/>
      <c r="I304" s="64" t="s">
        <v>377</v>
      </c>
    </row>
    <row r="305" spans="1:9" s="11" customFormat="1" x14ac:dyDescent="0.25">
      <c r="A305" s="69">
        <v>2</v>
      </c>
      <c r="B305" s="69" t="s">
        <v>251</v>
      </c>
      <c r="C305" s="69">
        <v>2021</v>
      </c>
      <c r="D305" s="47">
        <v>50</v>
      </c>
      <c r="E305" s="139"/>
      <c r="F305" s="139"/>
      <c r="G305" s="139"/>
      <c r="H305" s="139"/>
      <c r="I305" s="69" t="s">
        <v>252</v>
      </c>
    </row>
    <row r="306" spans="1:9" s="11" customFormat="1" ht="10.5" customHeight="1" x14ac:dyDescent="0.25">
      <c r="A306" s="133">
        <v>3</v>
      </c>
      <c r="B306" s="133" t="s">
        <v>229</v>
      </c>
      <c r="C306" s="133">
        <v>2021</v>
      </c>
      <c r="D306" s="56">
        <v>74.7</v>
      </c>
      <c r="E306" s="139"/>
      <c r="F306" s="139"/>
      <c r="G306" s="139"/>
      <c r="H306" s="139"/>
      <c r="I306" s="130" t="s">
        <v>376</v>
      </c>
    </row>
    <row r="307" spans="1:9" s="11" customFormat="1" ht="10.5" customHeight="1" x14ac:dyDescent="0.25">
      <c r="A307" s="134"/>
      <c r="B307" s="134"/>
      <c r="C307" s="134"/>
      <c r="D307" s="56">
        <v>108.8</v>
      </c>
      <c r="E307" s="139"/>
      <c r="F307" s="139"/>
      <c r="G307" s="139"/>
      <c r="H307" s="139"/>
      <c r="I307" s="131"/>
    </row>
    <row r="308" spans="1:9" s="12" customFormat="1" ht="10.5" customHeight="1" x14ac:dyDescent="0.25">
      <c r="A308" s="134"/>
      <c r="B308" s="134"/>
      <c r="C308" s="134"/>
      <c r="D308" s="47">
        <v>4.8</v>
      </c>
      <c r="E308" s="139"/>
      <c r="F308" s="139"/>
      <c r="G308" s="139"/>
      <c r="H308" s="139"/>
      <c r="I308" s="131"/>
    </row>
    <row r="309" spans="1:9" s="12" customFormat="1" ht="10.5" customHeight="1" x14ac:dyDescent="0.25">
      <c r="A309" s="135"/>
      <c r="B309" s="135"/>
      <c r="C309" s="135"/>
      <c r="D309" s="47">
        <v>1.3</v>
      </c>
      <c r="E309" s="139"/>
      <c r="F309" s="139"/>
      <c r="G309" s="139"/>
      <c r="H309" s="139"/>
      <c r="I309" s="132"/>
    </row>
    <row r="310" spans="1:9" s="11" customFormat="1" x14ac:dyDescent="0.25">
      <c r="A310" s="64">
        <v>5</v>
      </c>
      <c r="B310" s="64" t="s">
        <v>349</v>
      </c>
      <c r="C310" s="64">
        <v>2021</v>
      </c>
      <c r="D310" s="54">
        <v>2140</v>
      </c>
      <c r="E310" s="139"/>
      <c r="F310" s="139"/>
      <c r="G310" s="139"/>
      <c r="H310" s="139"/>
      <c r="I310" s="64" t="s">
        <v>82</v>
      </c>
    </row>
    <row r="311" spans="1:9" s="11" customFormat="1" ht="24" x14ac:dyDescent="0.25">
      <c r="A311" s="69"/>
      <c r="B311" s="64" t="s">
        <v>325</v>
      </c>
      <c r="C311" s="69">
        <v>2021</v>
      </c>
      <c r="D311" s="47">
        <f>765.6+600</f>
        <v>1365.6</v>
      </c>
      <c r="E311" s="139"/>
      <c r="F311" s="139"/>
      <c r="G311" s="139"/>
      <c r="H311" s="139"/>
      <c r="I311" s="69" t="s">
        <v>375</v>
      </c>
    </row>
    <row r="312" spans="1:9" s="11" customFormat="1" ht="60" x14ac:dyDescent="0.25">
      <c r="A312" s="69">
        <v>7</v>
      </c>
      <c r="B312" s="64" t="s">
        <v>231</v>
      </c>
      <c r="C312" s="69">
        <v>2021</v>
      </c>
      <c r="D312" s="47">
        <v>581.07000000000005</v>
      </c>
      <c r="E312" s="139"/>
      <c r="F312" s="139"/>
      <c r="G312" s="139"/>
      <c r="H312" s="139"/>
      <c r="I312" s="69" t="s">
        <v>142</v>
      </c>
    </row>
    <row r="313" spans="1:9" s="11" customFormat="1" ht="57" customHeight="1" x14ac:dyDescent="0.25">
      <c r="A313" s="69">
        <v>8</v>
      </c>
      <c r="B313" s="64" t="s">
        <v>323</v>
      </c>
      <c r="C313" s="69">
        <v>2021</v>
      </c>
      <c r="D313" s="47">
        <v>249.43</v>
      </c>
      <c r="E313" s="140"/>
      <c r="F313" s="140"/>
      <c r="G313" s="140"/>
      <c r="H313" s="140"/>
      <c r="I313" s="69" t="s">
        <v>142</v>
      </c>
    </row>
    <row r="314" spans="1:9" s="11" customFormat="1" ht="12" customHeight="1" x14ac:dyDescent="0.25">
      <c r="A314" s="156" t="s">
        <v>83</v>
      </c>
      <c r="B314" s="157"/>
      <c r="C314" s="157"/>
      <c r="D314" s="157"/>
      <c r="E314" s="157"/>
      <c r="F314" s="157"/>
      <c r="G314" s="157"/>
      <c r="H314" s="157"/>
      <c r="I314" s="158"/>
    </row>
    <row r="315" spans="1:9" s="11" customFormat="1" ht="14.25" customHeight="1" x14ac:dyDescent="0.25">
      <c r="A315" s="133">
        <v>1</v>
      </c>
      <c r="B315" s="133" t="s">
        <v>137</v>
      </c>
      <c r="C315" s="133">
        <v>2021</v>
      </c>
      <c r="D315" s="47">
        <v>30351</v>
      </c>
      <c r="E315" s="138"/>
      <c r="F315" s="138"/>
      <c r="G315" s="138"/>
      <c r="H315" s="138"/>
      <c r="I315" s="133" t="s">
        <v>225</v>
      </c>
    </row>
    <row r="316" spans="1:9" s="11" customFormat="1" ht="14.25" customHeight="1" x14ac:dyDescent="0.25">
      <c r="A316" s="134"/>
      <c r="B316" s="134"/>
      <c r="C316" s="134"/>
      <c r="D316" s="47">
        <v>361.6</v>
      </c>
      <c r="E316" s="139"/>
      <c r="F316" s="139"/>
      <c r="G316" s="139"/>
      <c r="H316" s="139"/>
      <c r="I316" s="134"/>
    </row>
    <row r="317" spans="1:9" s="11" customFormat="1" ht="14.25" customHeight="1" x14ac:dyDescent="0.25">
      <c r="A317" s="135"/>
      <c r="B317" s="135"/>
      <c r="C317" s="135"/>
      <c r="D317" s="47">
        <v>0</v>
      </c>
      <c r="E317" s="139"/>
      <c r="F317" s="139"/>
      <c r="G317" s="139"/>
      <c r="H317" s="139"/>
      <c r="I317" s="135"/>
    </row>
    <row r="318" spans="1:9" s="11" customFormat="1" hidden="1" x14ac:dyDescent="0.25">
      <c r="A318" s="74"/>
      <c r="B318" s="74"/>
      <c r="C318" s="74"/>
      <c r="D318" s="31"/>
      <c r="E318" s="139"/>
      <c r="F318" s="139"/>
      <c r="G318" s="139"/>
      <c r="H318" s="139"/>
      <c r="I318" s="74"/>
    </row>
    <row r="319" spans="1:9" s="11" customFormat="1" hidden="1" x14ac:dyDescent="0.25">
      <c r="A319" s="74"/>
      <c r="B319" s="74"/>
      <c r="C319" s="74"/>
      <c r="D319" s="31"/>
      <c r="E319" s="139"/>
      <c r="F319" s="139"/>
      <c r="G319" s="139"/>
      <c r="H319" s="139"/>
      <c r="I319" s="74"/>
    </row>
    <row r="320" spans="1:9" s="11" customFormat="1" hidden="1" x14ac:dyDescent="0.25">
      <c r="A320" s="74"/>
      <c r="B320" s="74"/>
      <c r="C320" s="74"/>
      <c r="D320" s="31"/>
      <c r="E320" s="139"/>
      <c r="F320" s="139"/>
      <c r="G320" s="139"/>
      <c r="H320" s="139"/>
      <c r="I320" s="74"/>
    </row>
    <row r="321" spans="1:9" s="11" customFormat="1" hidden="1" x14ac:dyDescent="0.25">
      <c r="A321" s="74"/>
      <c r="B321" s="74"/>
      <c r="C321" s="74"/>
      <c r="D321" s="31"/>
      <c r="E321" s="140"/>
      <c r="F321" s="140"/>
      <c r="G321" s="140"/>
      <c r="H321" s="140"/>
      <c r="I321" s="74"/>
    </row>
    <row r="322" spans="1:9" s="11" customFormat="1" ht="12" customHeight="1" x14ac:dyDescent="0.25">
      <c r="A322" s="156" t="s">
        <v>84</v>
      </c>
      <c r="B322" s="157"/>
      <c r="C322" s="157"/>
      <c r="D322" s="157"/>
      <c r="E322" s="157"/>
      <c r="F322" s="157"/>
      <c r="G322" s="157"/>
      <c r="H322" s="157"/>
      <c r="I322" s="158"/>
    </row>
    <row r="323" spans="1:9" s="11" customFormat="1" ht="75.75" hidden="1" customHeight="1" x14ac:dyDescent="0.25">
      <c r="A323" s="74">
        <v>1</v>
      </c>
      <c r="B323" s="68" t="s">
        <v>230</v>
      </c>
      <c r="C323" s="74"/>
      <c r="D323" s="31"/>
      <c r="E323" s="74"/>
      <c r="F323" s="74"/>
      <c r="G323" s="74"/>
      <c r="H323" s="74"/>
      <c r="I323" s="74" t="s">
        <v>142</v>
      </c>
    </row>
    <row r="324" spans="1:9" s="11" customFormat="1" ht="51.75" customHeight="1" thickBot="1" x14ac:dyDescent="0.3">
      <c r="A324" s="69">
        <v>2</v>
      </c>
      <c r="B324" s="64" t="s">
        <v>322</v>
      </c>
      <c r="C324" s="69">
        <v>2021</v>
      </c>
      <c r="D324" s="47">
        <v>2.89</v>
      </c>
      <c r="E324" s="62"/>
      <c r="F324" s="62"/>
      <c r="G324" s="62"/>
      <c r="H324" s="62"/>
      <c r="I324" s="69" t="s">
        <v>142</v>
      </c>
    </row>
    <row r="325" spans="1:9" s="22" customFormat="1" x14ac:dyDescent="0.25">
      <c r="A325" s="112"/>
      <c r="B325" s="89" t="s">
        <v>42</v>
      </c>
      <c r="C325" s="109"/>
      <c r="D325" s="110">
        <f>D298+D306</f>
        <v>1325.15</v>
      </c>
      <c r="E325" s="152" t="s">
        <v>119</v>
      </c>
      <c r="F325" s="152" t="s">
        <v>118</v>
      </c>
      <c r="G325" s="152" t="s">
        <v>387</v>
      </c>
      <c r="H325" s="152"/>
      <c r="I325" s="152" t="s">
        <v>154</v>
      </c>
    </row>
    <row r="326" spans="1:9" s="13" customFormat="1" x14ac:dyDescent="0.25">
      <c r="A326" s="112"/>
      <c r="B326" s="17" t="s">
        <v>43</v>
      </c>
      <c r="C326" s="109"/>
      <c r="D326" s="110">
        <f>D299+D315+D308+D311</f>
        <v>31746.92</v>
      </c>
      <c r="E326" s="153"/>
      <c r="F326" s="153"/>
      <c r="G326" s="153"/>
      <c r="H326" s="153"/>
      <c r="I326" s="153"/>
    </row>
    <row r="327" spans="1:9" s="13" customFormat="1" x14ac:dyDescent="0.25">
      <c r="A327" s="112"/>
      <c r="B327" s="17" t="s">
        <v>44</v>
      </c>
      <c r="C327" s="109"/>
      <c r="D327" s="110">
        <f>D300+D316+D309+D303</f>
        <v>10264.83</v>
      </c>
      <c r="E327" s="153"/>
      <c r="F327" s="153"/>
      <c r="G327" s="153"/>
      <c r="H327" s="153"/>
      <c r="I327" s="153"/>
    </row>
    <row r="328" spans="1:9" s="13" customFormat="1" x14ac:dyDescent="0.25">
      <c r="A328" s="112"/>
      <c r="B328" s="17" t="s">
        <v>45</v>
      </c>
      <c r="C328" s="109"/>
      <c r="D328" s="110">
        <f>D301+D307+D312+D313+D317+D323+D324+D305+D304</f>
        <v>1466.68</v>
      </c>
      <c r="E328" s="153"/>
      <c r="F328" s="153"/>
      <c r="G328" s="153"/>
      <c r="H328" s="153"/>
      <c r="I328" s="153"/>
    </row>
    <row r="329" spans="1:9" s="13" customFormat="1" x14ac:dyDescent="0.25">
      <c r="A329" s="112"/>
      <c r="B329" s="17" t="s">
        <v>46</v>
      </c>
      <c r="C329" s="109"/>
      <c r="D329" s="110">
        <f>D310</f>
        <v>2140</v>
      </c>
      <c r="E329" s="153"/>
      <c r="F329" s="153"/>
      <c r="G329" s="153"/>
      <c r="H329" s="153"/>
      <c r="I329" s="153"/>
    </row>
    <row r="330" spans="1:9" s="13" customFormat="1" ht="24.75" thickBot="1" x14ac:dyDescent="0.3">
      <c r="A330" s="112"/>
      <c r="B330" s="91" t="s">
        <v>81</v>
      </c>
      <c r="C330" s="109"/>
      <c r="D330" s="110">
        <f>SUM(D325:D329)</f>
        <v>46943.58</v>
      </c>
      <c r="E330" s="154"/>
      <c r="F330" s="154"/>
      <c r="G330" s="154"/>
      <c r="H330" s="154"/>
      <c r="I330" s="154"/>
    </row>
    <row r="331" spans="1:9" s="22" customFormat="1" x14ac:dyDescent="0.25">
      <c r="A331" s="149" t="s">
        <v>196</v>
      </c>
      <c r="B331" s="150"/>
      <c r="C331" s="150"/>
      <c r="D331" s="150"/>
      <c r="E331" s="150"/>
      <c r="F331" s="150"/>
      <c r="G331" s="150"/>
      <c r="H331" s="150"/>
      <c r="I331" s="151"/>
    </row>
    <row r="332" spans="1:9" s="11" customFormat="1" ht="23.25" customHeight="1" x14ac:dyDescent="0.25">
      <c r="A332" s="156" t="s">
        <v>62</v>
      </c>
      <c r="B332" s="157"/>
      <c r="C332" s="157"/>
      <c r="D332" s="157"/>
      <c r="E332" s="157"/>
      <c r="F332" s="157"/>
      <c r="G332" s="157"/>
      <c r="H332" s="157"/>
      <c r="I332" s="158"/>
    </row>
    <row r="333" spans="1:9" s="11" customFormat="1" ht="18" hidden="1" customHeight="1" x14ac:dyDescent="0.25">
      <c r="A333" s="146">
        <v>1</v>
      </c>
      <c r="B333" s="146" t="s">
        <v>310</v>
      </c>
      <c r="C333" s="146">
        <v>2021</v>
      </c>
      <c r="D333" s="31"/>
      <c r="E333" s="138"/>
      <c r="F333" s="138"/>
      <c r="G333" s="138"/>
      <c r="H333" s="138"/>
      <c r="I333" s="146" t="s">
        <v>312</v>
      </c>
    </row>
    <row r="334" spans="1:9" s="11" customFormat="1" ht="84" customHeight="1" x14ac:dyDescent="0.25">
      <c r="A334" s="147"/>
      <c r="B334" s="147"/>
      <c r="C334" s="147"/>
      <c r="D334" s="48">
        <f>14021.92-D335</f>
        <v>12619.72</v>
      </c>
      <c r="E334" s="139"/>
      <c r="F334" s="139"/>
      <c r="G334" s="139"/>
      <c r="H334" s="139"/>
      <c r="I334" s="147"/>
    </row>
    <row r="335" spans="1:9" s="11" customFormat="1" ht="48.75" customHeight="1" x14ac:dyDescent="0.25">
      <c r="A335" s="148"/>
      <c r="B335" s="148"/>
      <c r="C335" s="148"/>
      <c r="D335" s="48">
        <v>1402.2</v>
      </c>
      <c r="E335" s="139"/>
      <c r="F335" s="139"/>
      <c r="G335" s="139"/>
      <c r="H335" s="139"/>
      <c r="I335" s="148"/>
    </row>
    <row r="336" spans="1:9" s="11" customFormat="1" ht="27" customHeight="1" x14ac:dyDescent="0.25">
      <c r="A336" s="146">
        <v>2</v>
      </c>
      <c r="B336" s="146" t="s">
        <v>311</v>
      </c>
      <c r="C336" s="146">
        <v>2021</v>
      </c>
      <c r="D336" s="48">
        <v>14956.78</v>
      </c>
      <c r="E336" s="139"/>
      <c r="F336" s="139"/>
      <c r="G336" s="139"/>
      <c r="H336" s="139"/>
      <c r="I336" s="133" t="s">
        <v>236</v>
      </c>
    </row>
    <row r="337" spans="1:9" s="11" customFormat="1" ht="16.5" hidden="1" customHeight="1" x14ac:dyDescent="0.25">
      <c r="A337" s="147"/>
      <c r="B337" s="147"/>
      <c r="C337" s="147"/>
      <c r="D337" s="48"/>
      <c r="E337" s="139"/>
      <c r="F337" s="139"/>
      <c r="G337" s="139"/>
      <c r="H337" s="139"/>
      <c r="I337" s="134"/>
    </row>
    <row r="338" spans="1:9" s="11" customFormat="1" ht="12" customHeight="1" x14ac:dyDescent="0.25">
      <c r="A338" s="148"/>
      <c r="B338" s="148"/>
      <c r="C338" s="148"/>
      <c r="D338" s="48">
        <v>151.08000000000001</v>
      </c>
      <c r="E338" s="140"/>
      <c r="F338" s="140"/>
      <c r="G338" s="140"/>
      <c r="H338" s="140"/>
      <c r="I338" s="135"/>
    </row>
    <row r="339" spans="1:9" s="11" customFormat="1" ht="14.25" customHeight="1" x14ac:dyDescent="0.25">
      <c r="A339" s="133">
        <v>3</v>
      </c>
      <c r="B339" s="133" t="s">
        <v>305</v>
      </c>
      <c r="C339" s="133">
        <v>2021</v>
      </c>
      <c r="D339" s="48">
        <f>1060.92+295.1</f>
        <v>1356.02</v>
      </c>
      <c r="E339" s="70"/>
      <c r="F339" s="70"/>
      <c r="G339" s="70"/>
      <c r="H339" s="70"/>
      <c r="I339" s="138" t="s">
        <v>374</v>
      </c>
    </row>
    <row r="340" spans="1:9" ht="14.25" customHeight="1" x14ac:dyDescent="0.25">
      <c r="A340" s="135"/>
      <c r="B340" s="135"/>
      <c r="C340" s="135"/>
      <c r="D340" s="47">
        <v>21.78</v>
      </c>
      <c r="E340" s="70"/>
      <c r="F340" s="70"/>
      <c r="G340" s="70"/>
      <c r="H340" s="70"/>
      <c r="I340" s="140"/>
    </row>
    <row r="341" spans="1:9" s="11" customFormat="1" ht="18.75" customHeight="1" x14ac:dyDescent="0.25">
      <c r="A341" s="62">
        <v>1</v>
      </c>
      <c r="B341" s="62" t="s">
        <v>307</v>
      </c>
      <c r="C341" s="62">
        <v>2021</v>
      </c>
      <c r="D341" s="47">
        <v>16555.599999999999</v>
      </c>
      <c r="E341" s="138"/>
      <c r="F341" s="138"/>
      <c r="G341" s="138"/>
      <c r="H341" s="138"/>
      <c r="I341" s="62" t="s">
        <v>92</v>
      </c>
    </row>
    <row r="342" spans="1:9" s="11" customFormat="1" ht="18.75" customHeight="1" x14ac:dyDescent="0.25">
      <c r="A342" s="62">
        <v>3</v>
      </c>
      <c r="B342" s="62" t="s">
        <v>226</v>
      </c>
      <c r="C342" s="62">
        <v>2021</v>
      </c>
      <c r="D342" s="47">
        <v>2100</v>
      </c>
      <c r="E342" s="139"/>
      <c r="F342" s="139"/>
      <c r="G342" s="139"/>
      <c r="H342" s="139"/>
      <c r="I342" s="62" t="s">
        <v>92</v>
      </c>
    </row>
    <row r="343" spans="1:9" s="11" customFormat="1" ht="18.75" hidden="1" customHeight="1" x14ac:dyDescent="0.25">
      <c r="A343" s="74">
        <v>2</v>
      </c>
      <c r="B343" s="74" t="s">
        <v>65</v>
      </c>
      <c r="C343" s="74">
        <v>2019</v>
      </c>
      <c r="D343" s="31"/>
      <c r="E343" s="140"/>
      <c r="F343" s="140"/>
      <c r="G343" s="140"/>
      <c r="H343" s="140"/>
      <c r="I343" s="74" t="s">
        <v>143</v>
      </c>
    </row>
    <row r="344" spans="1:9" s="11" customFormat="1" ht="18.75" customHeight="1" x14ac:dyDescent="0.25">
      <c r="A344" s="69">
        <v>4</v>
      </c>
      <c r="B344" s="64" t="s">
        <v>162</v>
      </c>
      <c r="C344" s="69">
        <v>2021</v>
      </c>
      <c r="D344" s="47">
        <v>525.95000000000005</v>
      </c>
      <c r="E344" s="63"/>
      <c r="F344" s="63"/>
      <c r="G344" s="63"/>
      <c r="H344" s="63"/>
      <c r="I344" s="69" t="s">
        <v>385</v>
      </c>
    </row>
    <row r="345" spans="1:9" s="11" customFormat="1" ht="0.75" customHeight="1" thickBot="1" x14ac:dyDescent="0.3">
      <c r="A345" s="138">
        <v>4</v>
      </c>
      <c r="B345" s="138" t="s">
        <v>163</v>
      </c>
      <c r="C345" s="138">
        <v>2019</v>
      </c>
      <c r="D345" s="31"/>
      <c r="E345" s="67"/>
      <c r="F345" s="67"/>
      <c r="G345" s="67"/>
      <c r="H345" s="67"/>
      <c r="I345" s="138" t="s">
        <v>143</v>
      </c>
    </row>
    <row r="346" spans="1:9" s="11" customFormat="1" ht="15.75" hidden="1" thickBot="1" x14ac:dyDescent="0.3">
      <c r="A346" s="140"/>
      <c r="B346" s="140"/>
      <c r="C346" s="140"/>
      <c r="D346" s="31"/>
      <c r="E346" s="67"/>
      <c r="F346" s="67"/>
      <c r="G346" s="67"/>
      <c r="H346" s="67"/>
      <c r="I346" s="140"/>
    </row>
    <row r="347" spans="1:9" s="11" customFormat="1" ht="16.5" hidden="1" customHeight="1" thickBot="1" x14ac:dyDescent="0.3">
      <c r="A347" s="138">
        <v>5</v>
      </c>
      <c r="B347" s="138" t="s">
        <v>164</v>
      </c>
      <c r="C347" s="138">
        <v>2019</v>
      </c>
      <c r="D347" s="31"/>
      <c r="E347" s="67"/>
      <c r="F347" s="67"/>
      <c r="G347" s="67"/>
      <c r="H347" s="67"/>
      <c r="I347" s="138" t="s">
        <v>143</v>
      </c>
    </row>
    <row r="348" spans="1:9" s="11" customFormat="1" ht="16.5" hidden="1" customHeight="1" thickBot="1" x14ac:dyDescent="0.3">
      <c r="A348" s="140"/>
      <c r="B348" s="176"/>
      <c r="C348" s="140"/>
      <c r="D348" s="31"/>
      <c r="E348" s="67"/>
      <c r="F348" s="67"/>
      <c r="G348" s="67"/>
      <c r="H348" s="67"/>
      <c r="I348" s="140"/>
    </row>
    <row r="349" spans="1:9" s="11" customFormat="1" ht="15" hidden="1" customHeight="1" thickBot="1" x14ac:dyDescent="0.3">
      <c r="A349" s="138">
        <v>6</v>
      </c>
      <c r="B349" s="210" t="s">
        <v>202</v>
      </c>
      <c r="C349" s="138">
        <v>2020</v>
      </c>
      <c r="D349" s="31"/>
      <c r="E349" s="67"/>
      <c r="F349" s="67"/>
      <c r="G349" s="67"/>
      <c r="H349" s="67"/>
      <c r="I349" s="67"/>
    </row>
    <row r="350" spans="1:9" s="11" customFormat="1" ht="15" hidden="1" customHeight="1" thickBot="1" x14ac:dyDescent="0.3">
      <c r="A350" s="139"/>
      <c r="B350" s="211"/>
      <c r="C350" s="139"/>
      <c r="D350" s="31"/>
      <c r="E350" s="67"/>
      <c r="F350" s="67"/>
      <c r="G350" s="67"/>
      <c r="H350" s="67"/>
      <c r="I350" s="67"/>
    </row>
    <row r="351" spans="1:9" s="11" customFormat="1" ht="15" hidden="1" customHeight="1" thickBot="1" x14ac:dyDescent="0.3">
      <c r="A351" s="140"/>
      <c r="B351" s="212"/>
      <c r="C351" s="140"/>
      <c r="D351" s="31"/>
      <c r="E351" s="67"/>
      <c r="F351" s="67"/>
      <c r="G351" s="67"/>
      <c r="H351" s="67"/>
      <c r="I351" s="67"/>
    </row>
    <row r="352" spans="1:9" s="22" customFormat="1" ht="27.75" customHeight="1" x14ac:dyDescent="0.25">
      <c r="A352" s="109"/>
      <c r="B352" s="89" t="s">
        <v>42</v>
      </c>
      <c r="C352" s="109"/>
      <c r="D352" s="110">
        <f>D336</f>
        <v>14956.78</v>
      </c>
      <c r="E352" s="152" t="s">
        <v>181</v>
      </c>
      <c r="F352" s="152" t="s">
        <v>184</v>
      </c>
      <c r="G352" s="143" t="s">
        <v>389</v>
      </c>
      <c r="H352" s="143"/>
      <c r="I352" s="143"/>
    </row>
    <row r="353" spans="1:10" s="22" customFormat="1" ht="27.75" customHeight="1" x14ac:dyDescent="0.25">
      <c r="A353" s="109"/>
      <c r="B353" s="17" t="s">
        <v>43</v>
      </c>
      <c r="C353" s="109"/>
      <c r="D353" s="110">
        <f>D334</f>
        <v>12619.72</v>
      </c>
      <c r="E353" s="153"/>
      <c r="F353" s="153"/>
      <c r="G353" s="144"/>
      <c r="H353" s="144"/>
      <c r="I353" s="144"/>
    </row>
    <row r="354" spans="1:10" s="13" customFormat="1" ht="27.75" customHeight="1" x14ac:dyDescent="0.25">
      <c r="A354" s="109"/>
      <c r="B354" s="17" t="s">
        <v>44</v>
      </c>
      <c r="C354" s="109"/>
      <c r="D354" s="110">
        <f>D335+D338+D341</f>
        <v>18108.879999999997</v>
      </c>
      <c r="E354" s="153"/>
      <c r="F354" s="153"/>
      <c r="G354" s="144"/>
      <c r="H354" s="144"/>
      <c r="I354" s="144"/>
    </row>
    <row r="355" spans="1:10" s="13" customFormat="1" ht="27.75" customHeight="1" x14ac:dyDescent="0.25">
      <c r="A355" s="109"/>
      <c r="B355" s="17" t="s">
        <v>45</v>
      </c>
      <c r="C355" s="109"/>
      <c r="D355" s="110">
        <f>D339+D344</f>
        <v>1881.97</v>
      </c>
      <c r="E355" s="153"/>
      <c r="F355" s="153"/>
      <c r="G355" s="144"/>
      <c r="H355" s="144"/>
      <c r="I355" s="144"/>
    </row>
    <row r="356" spans="1:10" s="13" customFormat="1" ht="27.75" customHeight="1" x14ac:dyDescent="0.25">
      <c r="A356" s="109"/>
      <c r="B356" s="17" t="s">
        <v>46</v>
      </c>
      <c r="C356" s="109"/>
      <c r="D356" s="110">
        <f>D342</f>
        <v>2100</v>
      </c>
      <c r="E356" s="153"/>
      <c r="F356" s="153"/>
      <c r="G356" s="144"/>
      <c r="H356" s="144"/>
      <c r="I356" s="144"/>
    </row>
    <row r="357" spans="1:10" s="13" customFormat="1" ht="27.75" customHeight="1" thickBot="1" x14ac:dyDescent="0.3">
      <c r="A357" s="109"/>
      <c r="B357" s="91" t="s">
        <v>79</v>
      </c>
      <c r="C357" s="109"/>
      <c r="D357" s="110">
        <f>SUM(D352:D356)</f>
        <v>49667.35</v>
      </c>
      <c r="E357" s="154"/>
      <c r="F357" s="154"/>
      <c r="G357" s="145"/>
      <c r="H357" s="145"/>
      <c r="I357" s="145"/>
    </row>
    <row r="358" spans="1:10" s="22" customFormat="1" x14ac:dyDescent="0.25">
      <c r="A358" s="149" t="s">
        <v>185</v>
      </c>
      <c r="B358" s="150"/>
      <c r="C358" s="150"/>
      <c r="D358" s="150"/>
      <c r="E358" s="150"/>
      <c r="F358" s="150"/>
      <c r="G358" s="150"/>
      <c r="H358" s="150"/>
      <c r="I358" s="151"/>
    </row>
    <row r="359" spans="1:10" s="14" customFormat="1" ht="27" customHeight="1" x14ac:dyDescent="0.25">
      <c r="A359" s="177" t="s">
        <v>85</v>
      </c>
      <c r="B359" s="178"/>
      <c r="C359" s="178"/>
      <c r="D359" s="178"/>
      <c r="E359" s="178"/>
      <c r="F359" s="178"/>
      <c r="G359" s="178"/>
      <c r="H359" s="178"/>
      <c r="I359" s="179"/>
    </row>
    <row r="360" spans="1:10" s="22" customFormat="1" ht="12" customHeight="1" x14ac:dyDescent="0.25">
      <c r="A360" s="133">
        <v>1</v>
      </c>
      <c r="B360" s="133" t="s">
        <v>48</v>
      </c>
      <c r="C360" s="133">
        <v>2021</v>
      </c>
      <c r="D360" s="47">
        <v>7179.6</v>
      </c>
      <c r="E360" s="138"/>
      <c r="F360" s="138"/>
      <c r="G360" s="138"/>
      <c r="H360" s="138"/>
      <c r="I360" s="136" t="s">
        <v>49</v>
      </c>
      <c r="J360" s="11"/>
    </row>
    <row r="361" spans="1:10" s="11" customFormat="1" ht="12" customHeight="1" x14ac:dyDescent="0.25">
      <c r="A361" s="135"/>
      <c r="B361" s="135"/>
      <c r="C361" s="135"/>
      <c r="D361" s="47">
        <v>50081.1</v>
      </c>
      <c r="E361" s="139"/>
      <c r="F361" s="139"/>
      <c r="G361" s="139"/>
      <c r="H361" s="139"/>
      <c r="I361" s="137"/>
    </row>
    <row r="362" spans="1:10" s="11" customFormat="1" ht="23.25" customHeight="1" x14ac:dyDescent="0.25">
      <c r="A362" s="69">
        <v>2</v>
      </c>
      <c r="B362" s="69" t="s">
        <v>50</v>
      </c>
      <c r="C362" s="69">
        <v>2021</v>
      </c>
      <c r="D362" s="47">
        <v>2020</v>
      </c>
      <c r="E362" s="140"/>
      <c r="F362" s="140"/>
      <c r="G362" s="140"/>
      <c r="H362" s="140"/>
      <c r="I362" s="79" t="s">
        <v>49</v>
      </c>
    </row>
    <row r="363" spans="1:10" s="11" customFormat="1" ht="15.75" customHeight="1" x14ac:dyDescent="0.25">
      <c r="A363" s="133">
        <v>3</v>
      </c>
      <c r="B363" s="133" t="s">
        <v>228</v>
      </c>
      <c r="C363" s="133">
        <v>2021</v>
      </c>
      <c r="D363" s="47">
        <v>198691.1</v>
      </c>
      <c r="E363" s="63"/>
      <c r="F363" s="63"/>
      <c r="G363" s="63"/>
      <c r="H363" s="63"/>
      <c r="I363" s="136" t="s">
        <v>317</v>
      </c>
    </row>
    <row r="364" spans="1:10" s="11" customFormat="1" ht="10.5" customHeight="1" x14ac:dyDescent="0.25">
      <c r="A364" s="135"/>
      <c r="B364" s="135"/>
      <c r="C364" s="135"/>
      <c r="D364" s="47">
        <v>60584.5</v>
      </c>
      <c r="E364" s="63"/>
      <c r="F364" s="63"/>
      <c r="G364" s="63"/>
      <c r="H364" s="63"/>
      <c r="I364" s="137"/>
    </row>
    <row r="365" spans="1:10" s="11" customFormat="1" ht="18.75" customHeight="1" x14ac:dyDescent="0.25">
      <c r="A365" s="133">
        <v>4</v>
      </c>
      <c r="B365" s="133" t="s">
        <v>227</v>
      </c>
      <c r="C365" s="133">
        <v>2021</v>
      </c>
      <c r="D365" s="47">
        <v>10484.5</v>
      </c>
      <c r="E365" s="63"/>
      <c r="F365" s="63"/>
      <c r="G365" s="63"/>
      <c r="H365" s="63"/>
      <c r="I365" s="136" t="s">
        <v>316</v>
      </c>
    </row>
    <row r="366" spans="1:10" s="11" customFormat="1" ht="13.5" customHeight="1" thickBot="1" x14ac:dyDescent="0.3">
      <c r="A366" s="135"/>
      <c r="B366" s="201"/>
      <c r="C366" s="135"/>
      <c r="D366" s="47">
        <v>17356.099999999999</v>
      </c>
      <c r="E366" s="63"/>
      <c r="F366" s="63"/>
      <c r="G366" s="63"/>
      <c r="H366" s="63"/>
      <c r="I366" s="137"/>
    </row>
    <row r="367" spans="1:10" s="22" customFormat="1" ht="12" customHeight="1" x14ac:dyDescent="0.25">
      <c r="A367" s="72"/>
      <c r="B367" s="89" t="s">
        <v>42</v>
      </c>
      <c r="C367" s="72"/>
      <c r="D367" s="18">
        <v>0</v>
      </c>
      <c r="E367" s="152" t="s">
        <v>116</v>
      </c>
      <c r="F367" s="152" t="s">
        <v>115</v>
      </c>
      <c r="G367" s="152" t="s">
        <v>318</v>
      </c>
      <c r="H367" s="143"/>
      <c r="I367" s="152" t="s">
        <v>49</v>
      </c>
    </row>
    <row r="368" spans="1:10" s="22" customFormat="1" ht="16.5" customHeight="1" x14ac:dyDescent="0.25">
      <c r="A368" s="72"/>
      <c r="B368" s="17" t="s">
        <v>43</v>
      </c>
      <c r="C368" s="72"/>
      <c r="D368" s="18">
        <f>D360</f>
        <v>7179.6</v>
      </c>
      <c r="E368" s="153"/>
      <c r="F368" s="153"/>
      <c r="G368" s="144"/>
      <c r="H368" s="144"/>
      <c r="I368" s="153"/>
    </row>
    <row r="369" spans="1:9" s="22" customFormat="1" ht="14.25" customHeight="1" x14ac:dyDescent="0.25">
      <c r="A369" s="72"/>
      <c r="B369" s="17" t="s">
        <v>44</v>
      </c>
      <c r="C369" s="72"/>
      <c r="D369" s="18">
        <f>D361+D363+D365</f>
        <v>259256.7</v>
      </c>
      <c r="E369" s="153"/>
      <c r="F369" s="153"/>
      <c r="G369" s="144"/>
      <c r="H369" s="144"/>
      <c r="I369" s="153"/>
    </row>
    <row r="370" spans="1:9" s="22" customFormat="1" ht="12.75" customHeight="1" x14ac:dyDescent="0.25">
      <c r="A370" s="72"/>
      <c r="B370" s="17" t="s">
        <v>45</v>
      </c>
      <c r="C370" s="72"/>
      <c r="D370" s="18">
        <f>D366+D364</f>
        <v>77940.600000000006</v>
      </c>
      <c r="E370" s="153"/>
      <c r="F370" s="153"/>
      <c r="G370" s="144"/>
      <c r="H370" s="144"/>
      <c r="I370" s="153"/>
    </row>
    <row r="371" spans="1:9" s="22" customFormat="1" ht="15" customHeight="1" x14ac:dyDescent="0.25">
      <c r="A371" s="71"/>
      <c r="B371" s="17" t="s">
        <v>46</v>
      </c>
      <c r="C371" s="72"/>
      <c r="D371" s="18">
        <v>0</v>
      </c>
      <c r="E371" s="153"/>
      <c r="F371" s="153"/>
      <c r="G371" s="144"/>
      <c r="H371" s="144"/>
      <c r="I371" s="153"/>
    </row>
    <row r="372" spans="1:9" s="22" customFormat="1" ht="11.25" customHeight="1" thickBot="1" x14ac:dyDescent="0.3">
      <c r="A372" s="71"/>
      <c r="B372" s="91" t="s">
        <v>51</v>
      </c>
      <c r="C372" s="72"/>
      <c r="D372" s="18">
        <f>SUM(D367:D371)</f>
        <v>344376.9</v>
      </c>
      <c r="E372" s="154"/>
      <c r="F372" s="154"/>
      <c r="G372" s="145"/>
      <c r="H372" s="145"/>
      <c r="I372" s="154"/>
    </row>
    <row r="373" spans="1:9" s="22" customFormat="1" ht="9.75" customHeight="1" x14ac:dyDescent="0.25">
      <c r="A373" s="149" t="s">
        <v>359</v>
      </c>
      <c r="B373" s="150"/>
      <c r="C373" s="150"/>
      <c r="D373" s="150"/>
      <c r="E373" s="150"/>
      <c r="F373" s="150"/>
      <c r="G373" s="150"/>
      <c r="H373" s="150"/>
      <c r="I373" s="151"/>
    </row>
    <row r="374" spans="1:9" s="22" customFormat="1" ht="10.5" customHeight="1" x14ac:dyDescent="0.25">
      <c r="A374" s="149" t="s">
        <v>197</v>
      </c>
      <c r="B374" s="150"/>
      <c r="C374" s="150"/>
      <c r="D374" s="150"/>
      <c r="E374" s="150"/>
      <c r="F374" s="150"/>
      <c r="G374" s="150"/>
      <c r="H374" s="150"/>
      <c r="I374" s="151"/>
    </row>
    <row r="375" spans="1:9" s="11" customFormat="1" ht="25.5" customHeight="1" x14ac:dyDescent="0.25">
      <c r="A375" s="177" t="s">
        <v>53</v>
      </c>
      <c r="B375" s="178"/>
      <c r="C375" s="178"/>
      <c r="D375" s="178"/>
      <c r="E375" s="178"/>
      <c r="F375" s="178"/>
      <c r="G375" s="178"/>
      <c r="H375" s="178"/>
      <c r="I375" s="179"/>
    </row>
    <row r="376" spans="1:9" s="11" customFormat="1" ht="15" customHeight="1" x14ac:dyDescent="0.25">
      <c r="A376" s="69">
        <v>1</v>
      </c>
      <c r="B376" s="69" t="s">
        <v>54</v>
      </c>
      <c r="C376" s="69">
        <v>2021</v>
      </c>
      <c r="D376" s="47">
        <v>0</v>
      </c>
      <c r="E376" s="133"/>
      <c r="F376" s="133"/>
      <c r="G376" s="133"/>
      <c r="H376" s="133"/>
      <c r="I376" s="69" t="s">
        <v>56</v>
      </c>
    </row>
    <row r="377" spans="1:9" s="15" customFormat="1" ht="15" customHeight="1" x14ac:dyDescent="0.25">
      <c r="A377" s="69">
        <v>2</v>
      </c>
      <c r="B377" s="69" t="s">
        <v>57</v>
      </c>
      <c r="C377" s="69">
        <v>2021</v>
      </c>
      <c r="D377" s="47">
        <v>12.6</v>
      </c>
      <c r="E377" s="134"/>
      <c r="F377" s="134"/>
      <c r="G377" s="134"/>
      <c r="H377" s="134"/>
      <c r="I377" s="69" t="s">
        <v>56</v>
      </c>
    </row>
    <row r="378" spans="1:9" s="11" customFormat="1" ht="15" customHeight="1" x14ac:dyDescent="0.25">
      <c r="A378" s="69">
        <v>3</v>
      </c>
      <c r="B378" s="69" t="s">
        <v>55</v>
      </c>
      <c r="C378" s="69">
        <v>2021</v>
      </c>
      <c r="D378" s="47">
        <v>350</v>
      </c>
      <c r="E378" s="134"/>
      <c r="F378" s="134"/>
      <c r="G378" s="134"/>
      <c r="H378" s="134"/>
      <c r="I378" s="69" t="s">
        <v>56</v>
      </c>
    </row>
    <row r="379" spans="1:9" s="11" customFormat="1" ht="29.25" customHeight="1" thickBot="1" x14ac:dyDescent="0.3">
      <c r="A379" s="69">
        <v>4</v>
      </c>
      <c r="B379" s="69" t="s">
        <v>58</v>
      </c>
      <c r="C379" s="69">
        <v>2021</v>
      </c>
      <c r="D379" s="47">
        <v>2787.1</v>
      </c>
      <c r="E379" s="135"/>
      <c r="F379" s="135"/>
      <c r="G379" s="135"/>
      <c r="H379" s="135"/>
      <c r="I379" s="69" t="s">
        <v>56</v>
      </c>
    </row>
    <row r="380" spans="1:9" s="22" customFormat="1" x14ac:dyDescent="0.25">
      <c r="A380" s="72"/>
      <c r="B380" s="89" t="s">
        <v>42</v>
      </c>
      <c r="C380" s="72"/>
      <c r="D380" s="18">
        <v>0</v>
      </c>
      <c r="E380" s="152" t="s">
        <v>125</v>
      </c>
      <c r="F380" s="152" t="s">
        <v>117</v>
      </c>
      <c r="G380" s="152" t="s">
        <v>394</v>
      </c>
      <c r="H380" s="152"/>
      <c r="I380" s="152" t="s">
        <v>56</v>
      </c>
    </row>
    <row r="381" spans="1:9" s="22" customFormat="1" ht="16.5" customHeight="1" x14ac:dyDescent="0.25">
      <c r="A381" s="72"/>
      <c r="B381" s="17" t="s">
        <v>43</v>
      </c>
      <c r="C381" s="72"/>
      <c r="D381" s="18">
        <v>0</v>
      </c>
      <c r="E381" s="153"/>
      <c r="F381" s="153"/>
      <c r="G381" s="153"/>
      <c r="H381" s="153"/>
      <c r="I381" s="153"/>
    </row>
    <row r="382" spans="1:9" s="22" customFormat="1" ht="14.25" customHeight="1" x14ac:dyDescent="0.25">
      <c r="A382" s="72"/>
      <c r="B382" s="17" t="s">
        <v>44</v>
      </c>
      <c r="C382" s="72"/>
      <c r="D382" s="18">
        <f>D379+D378+D377+D376</f>
        <v>3149.7</v>
      </c>
      <c r="E382" s="153"/>
      <c r="F382" s="153"/>
      <c r="G382" s="153"/>
      <c r="H382" s="153"/>
      <c r="I382" s="153"/>
    </row>
    <row r="383" spans="1:9" s="22" customFormat="1" ht="12.75" customHeight="1" x14ac:dyDescent="0.25">
      <c r="A383" s="72"/>
      <c r="B383" s="17" t="s">
        <v>45</v>
      </c>
      <c r="C383" s="72"/>
      <c r="D383" s="18">
        <v>0</v>
      </c>
      <c r="E383" s="153"/>
      <c r="F383" s="153"/>
      <c r="G383" s="153"/>
      <c r="H383" s="153"/>
      <c r="I383" s="153"/>
    </row>
    <row r="384" spans="1:9" s="22" customFormat="1" ht="15" customHeight="1" x14ac:dyDescent="0.25">
      <c r="A384" s="71"/>
      <c r="B384" s="17" t="s">
        <v>46</v>
      </c>
      <c r="C384" s="72"/>
      <c r="D384" s="18">
        <v>0</v>
      </c>
      <c r="E384" s="153"/>
      <c r="F384" s="153"/>
      <c r="G384" s="153"/>
      <c r="H384" s="153"/>
      <c r="I384" s="153"/>
    </row>
    <row r="385" spans="1:9" s="22" customFormat="1" ht="11.25" customHeight="1" thickBot="1" x14ac:dyDescent="0.3">
      <c r="A385" s="71"/>
      <c r="B385" s="91" t="s">
        <v>77</v>
      </c>
      <c r="C385" s="72"/>
      <c r="D385" s="18">
        <f>SUM(D380:D384)</f>
        <v>3149.7</v>
      </c>
      <c r="E385" s="154"/>
      <c r="F385" s="154"/>
      <c r="G385" s="154"/>
      <c r="H385" s="154"/>
      <c r="I385" s="154"/>
    </row>
    <row r="386" spans="1:9" s="22" customFormat="1" ht="13.5" customHeight="1" x14ac:dyDescent="0.25">
      <c r="A386" s="149" t="s">
        <v>198</v>
      </c>
      <c r="B386" s="150"/>
      <c r="C386" s="150"/>
      <c r="D386" s="150"/>
      <c r="E386" s="150"/>
      <c r="F386" s="150"/>
      <c r="G386" s="150"/>
      <c r="H386" s="150"/>
      <c r="I386" s="151"/>
    </row>
    <row r="387" spans="1:9" s="11" customFormat="1" ht="24" customHeight="1" x14ac:dyDescent="0.25">
      <c r="A387" s="156" t="s">
        <v>33</v>
      </c>
      <c r="B387" s="157"/>
      <c r="C387" s="157"/>
      <c r="D387" s="157"/>
      <c r="E387" s="157"/>
      <c r="F387" s="157"/>
      <c r="G387" s="157"/>
      <c r="H387" s="157"/>
      <c r="I387" s="158"/>
    </row>
    <row r="388" spans="1:9" s="11" customFormat="1" ht="14.25" customHeight="1" x14ac:dyDescent="0.25">
      <c r="A388" s="62">
        <v>1</v>
      </c>
      <c r="B388" s="62" t="s">
        <v>264</v>
      </c>
      <c r="C388" s="62">
        <v>2021</v>
      </c>
      <c r="D388" s="47">
        <v>80.319999999999993</v>
      </c>
      <c r="E388" s="66"/>
      <c r="F388" s="66"/>
      <c r="G388" s="66"/>
      <c r="H388" s="66"/>
      <c r="I388" s="65" t="s">
        <v>204</v>
      </c>
    </row>
    <row r="389" spans="1:9" s="11" customFormat="1" ht="14.25" hidden="1" customHeight="1" x14ac:dyDescent="0.25">
      <c r="A389" s="63"/>
      <c r="B389" s="63"/>
      <c r="C389" s="63"/>
      <c r="D389" s="56"/>
      <c r="E389" s="67"/>
      <c r="F389" s="67"/>
      <c r="G389" s="67"/>
      <c r="H389" s="67"/>
      <c r="I389" s="80"/>
    </row>
    <row r="390" spans="1:9" s="11" customFormat="1" ht="15" customHeight="1" x14ac:dyDescent="0.25">
      <c r="A390" s="69">
        <v>2</v>
      </c>
      <c r="B390" s="69" t="s">
        <v>221</v>
      </c>
      <c r="C390" s="69">
        <v>2021</v>
      </c>
      <c r="D390" s="47">
        <v>158</v>
      </c>
      <c r="E390" s="74"/>
      <c r="F390" s="74"/>
      <c r="G390" s="74"/>
      <c r="H390" s="74"/>
      <c r="I390" s="79" t="s">
        <v>350</v>
      </c>
    </row>
    <row r="391" spans="1:9" s="11" customFormat="1" ht="35.25" customHeight="1" x14ac:dyDescent="0.25">
      <c r="A391" s="69"/>
      <c r="B391" s="69" t="s">
        <v>353</v>
      </c>
      <c r="C391" s="69">
        <v>2021</v>
      </c>
      <c r="D391" s="47">
        <v>594.48400000000004</v>
      </c>
      <c r="E391" s="74"/>
      <c r="F391" s="74"/>
      <c r="G391" s="74"/>
      <c r="H391" s="74"/>
      <c r="I391" s="79" t="s">
        <v>354</v>
      </c>
    </row>
    <row r="392" spans="1:9" s="11" customFormat="1" ht="13.5" customHeight="1" x14ac:dyDescent="0.25">
      <c r="A392" s="78">
        <v>3</v>
      </c>
      <c r="B392" s="69" t="s">
        <v>254</v>
      </c>
      <c r="C392" s="78">
        <v>2021</v>
      </c>
      <c r="D392" s="93">
        <v>22</v>
      </c>
      <c r="E392" s="172"/>
      <c r="F392" s="172"/>
      <c r="G392" s="172"/>
      <c r="H392" s="172"/>
      <c r="I392" s="79" t="s">
        <v>224</v>
      </c>
    </row>
    <row r="393" spans="1:9" s="11" customFormat="1" ht="28.5" customHeight="1" x14ac:dyDescent="0.25">
      <c r="A393" s="78">
        <v>4</v>
      </c>
      <c r="B393" s="69" t="s">
        <v>156</v>
      </c>
      <c r="C393" s="78">
        <v>2021</v>
      </c>
      <c r="D393" s="93">
        <v>23.7</v>
      </c>
      <c r="E393" s="173"/>
      <c r="F393" s="173"/>
      <c r="G393" s="173"/>
      <c r="H393" s="173"/>
      <c r="I393" s="79" t="s">
        <v>223</v>
      </c>
    </row>
    <row r="394" spans="1:9" s="11" customFormat="1" ht="12.75" customHeight="1" x14ac:dyDescent="0.25">
      <c r="A394" s="78">
        <v>5</v>
      </c>
      <c r="B394" s="69" t="s">
        <v>306</v>
      </c>
      <c r="C394" s="78">
        <v>2021</v>
      </c>
      <c r="D394" s="93">
        <v>55</v>
      </c>
      <c r="E394" s="173"/>
      <c r="F394" s="173"/>
      <c r="G394" s="173"/>
      <c r="H394" s="173"/>
      <c r="I394" s="79" t="s">
        <v>224</v>
      </c>
    </row>
    <row r="395" spans="1:9" s="11" customFormat="1" ht="12.75" customHeight="1" x14ac:dyDescent="0.25">
      <c r="A395" s="78" t="s">
        <v>386</v>
      </c>
      <c r="B395" s="69" t="s">
        <v>157</v>
      </c>
      <c r="C395" s="78">
        <v>2021</v>
      </c>
      <c r="D395" s="93">
        <v>1206.32</v>
      </c>
      <c r="E395" s="173"/>
      <c r="F395" s="173"/>
      <c r="G395" s="173"/>
      <c r="H395" s="173"/>
      <c r="I395" s="79" t="s">
        <v>32</v>
      </c>
    </row>
    <row r="396" spans="1:9" s="11" customFormat="1" ht="12" customHeight="1" x14ac:dyDescent="0.25">
      <c r="A396" s="78">
        <v>7</v>
      </c>
      <c r="B396" s="69" t="s">
        <v>138</v>
      </c>
      <c r="C396" s="78">
        <v>2021</v>
      </c>
      <c r="D396" s="93">
        <v>9298.3590000000004</v>
      </c>
      <c r="E396" s="173"/>
      <c r="F396" s="173"/>
      <c r="G396" s="173"/>
      <c r="H396" s="173"/>
      <c r="I396" s="79" t="s">
        <v>32</v>
      </c>
    </row>
    <row r="397" spans="1:9" s="11" customFormat="1" ht="11.25" customHeight="1" x14ac:dyDescent="0.25">
      <c r="A397" s="78">
        <v>8</v>
      </c>
      <c r="B397" s="69" t="s">
        <v>139</v>
      </c>
      <c r="C397" s="78">
        <v>2021</v>
      </c>
      <c r="D397" s="93">
        <v>5721.0950000000003</v>
      </c>
      <c r="E397" s="173"/>
      <c r="F397" s="173"/>
      <c r="G397" s="173"/>
      <c r="H397" s="173"/>
      <c r="I397" s="79" t="s">
        <v>32</v>
      </c>
    </row>
    <row r="398" spans="1:9" s="11" customFormat="1" ht="20.25" customHeight="1" x14ac:dyDescent="0.25">
      <c r="A398" s="78">
        <v>9</v>
      </c>
      <c r="B398" s="69" t="s">
        <v>140</v>
      </c>
      <c r="C398" s="78">
        <v>2021</v>
      </c>
      <c r="D398" s="93">
        <v>1389</v>
      </c>
      <c r="E398" s="173"/>
      <c r="F398" s="173"/>
      <c r="G398" s="173"/>
      <c r="H398" s="173"/>
      <c r="I398" s="79" t="s">
        <v>32</v>
      </c>
    </row>
    <row r="399" spans="1:9" s="11" customFormat="1" ht="32.25" hidden="1" customHeight="1" x14ac:dyDescent="0.25">
      <c r="A399" s="78">
        <v>10</v>
      </c>
      <c r="B399" s="69" t="s">
        <v>141</v>
      </c>
      <c r="C399" s="78">
        <v>2021</v>
      </c>
      <c r="D399" s="93"/>
      <c r="E399" s="173"/>
      <c r="F399" s="173"/>
      <c r="G399" s="173"/>
      <c r="H399" s="173"/>
      <c r="I399" s="79" t="s">
        <v>32</v>
      </c>
    </row>
    <row r="400" spans="1:9" s="11" customFormat="1" ht="32.25" hidden="1" customHeight="1" x14ac:dyDescent="0.25">
      <c r="A400" s="175">
        <v>11</v>
      </c>
      <c r="B400" s="175"/>
      <c r="C400" s="78">
        <v>2021</v>
      </c>
      <c r="D400" s="93"/>
      <c r="E400" s="173"/>
      <c r="F400" s="173"/>
      <c r="G400" s="173"/>
      <c r="H400" s="173"/>
      <c r="I400" s="133"/>
    </row>
    <row r="401" spans="1:9" s="11" customFormat="1" ht="33" hidden="1" customHeight="1" x14ac:dyDescent="0.25">
      <c r="A401" s="175"/>
      <c r="B401" s="175"/>
      <c r="C401" s="78">
        <v>2021</v>
      </c>
      <c r="D401" s="93"/>
      <c r="E401" s="174"/>
      <c r="F401" s="174"/>
      <c r="G401" s="174"/>
      <c r="H401" s="174"/>
      <c r="I401" s="135"/>
    </row>
    <row r="402" spans="1:9" s="11" customFormat="1" ht="33" hidden="1" customHeight="1" x14ac:dyDescent="0.25">
      <c r="A402" s="78">
        <v>12</v>
      </c>
      <c r="B402" s="64"/>
      <c r="C402" s="78">
        <v>2021</v>
      </c>
      <c r="D402" s="93"/>
      <c r="E402" s="61"/>
      <c r="F402" s="61"/>
      <c r="G402" s="61"/>
      <c r="H402" s="61"/>
      <c r="I402" s="64" t="s">
        <v>160</v>
      </c>
    </row>
    <row r="403" spans="1:9" s="11" customFormat="1" ht="33" hidden="1" customHeight="1" x14ac:dyDescent="0.25">
      <c r="A403" s="78">
        <v>13</v>
      </c>
      <c r="B403" s="64"/>
      <c r="C403" s="78">
        <v>2021</v>
      </c>
      <c r="D403" s="93"/>
      <c r="E403" s="61"/>
      <c r="F403" s="61"/>
      <c r="G403" s="61"/>
      <c r="H403" s="61"/>
      <c r="I403" s="64" t="s">
        <v>161</v>
      </c>
    </row>
    <row r="404" spans="1:9" s="11" customFormat="1" ht="0.75" customHeight="1" x14ac:dyDescent="0.25">
      <c r="A404" s="78">
        <v>14</v>
      </c>
      <c r="B404" s="64"/>
      <c r="C404" s="78"/>
      <c r="D404" s="93"/>
      <c r="E404" s="61"/>
      <c r="F404" s="61"/>
      <c r="G404" s="61"/>
      <c r="H404" s="61"/>
      <c r="I404" s="64" t="s">
        <v>222</v>
      </c>
    </row>
    <row r="405" spans="1:9" s="11" customFormat="1" ht="22.5" customHeight="1" x14ac:dyDescent="0.25">
      <c r="A405" s="78">
        <v>15</v>
      </c>
      <c r="B405" s="64" t="s">
        <v>261</v>
      </c>
      <c r="C405" s="78">
        <v>2021</v>
      </c>
      <c r="D405" s="93">
        <v>1993.83</v>
      </c>
      <c r="E405" s="61"/>
      <c r="F405" s="61"/>
      <c r="G405" s="61"/>
      <c r="H405" s="61"/>
      <c r="I405" s="79" t="s">
        <v>32</v>
      </c>
    </row>
    <row r="406" spans="1:9" s="11" customFormat="1" ht="18.75" customHeight="1" thickBot="1" x14ac:dyDescent="0.3">
      <c r="A406" s="59">
        <v>16</v>
      </c>
      <c r="B406" s="62" t="s">
        <v>262</v>
      </c>
      <c r="C406" s="78">
        <v>2021</v>
      </c>
      <c r="D406" s="93">
        <v>284227</v>
      </c>
      <c r="E406" s="61"/>
      <c r="F406" s="61"/>
      <c r="G406" s="61"/>
      <c r="H406" s="61"/>
      <c r="I406" s="79" t="s">
        <v>32</v>
      </c>
    </row>
    <row r="407" spans="1:9" s="22" customFormat="1" x14ac:dyDescent="0.25">
      <c r="A407" s="72"/>
      <c r="B407" s="89" t="s">
        <v>42</v>
      </c>
      <c r="C407" s="72"/>
      <c r="D407" s="18">
        <v>0</v>
      </c>
      <c r="E407" s="72"/>
      <c r="F407" s="72"/>
      <c r="G407" s="72"/>
      <c r="H407" s="72"/>
      <c r="I407" s="58"/>
    </row>
    <row r="408" spans="1:9" s="22" customFormat="1" x14ac:dyDescent="0.25">
      <c r="A408" s="72"/>
      <c r="B408" s="17" t="s">
        <v>43</v>
      </c>
      <c r="C408" s="72"/>
      <c r="D408" s="18">
        <f>D390+D391</f>
        <v>752.48400000000004</v>
      </c>
      <c r="E408" s="72"/>
      <c r="F408" s="72"/>
      <c r="G408" s="72"/>
      <c r="H408" s="72"/>
      <c r="I408" s="58"/>
    </row>
    <row r="409" spans="1:9" s="22" customFormat="1" ht="14.25" customHeight="1" x14ac:dyDescent="0.25">
      <c r="A409" s="72"/>
      <c r="B409" s="17" t="s">
        <v>44</v>
      </c>
      <c r="C409" s="72"/>
      <c r="D409" s="18">
        <f>D392+D393+D394</f>
        <v>100.7</v>
      </c>
      <c r="E409" s="72"/>
      <c r="F409" s="72"/>
      <c r="G409" s="72"/>
      <c r="H409" s="72"/>
      <c r="I409" s="58"/>
    </row>
    <row r="410" spans="1:9" s="22" customFormat="1" ht="12.75" customHeight="1" x14ac:dyDescent="0.25">
      <c r="A410" s="72"/>
      <c r="B410" s="17" t="s">
        <v>45</v>
      </c>
      <c r="C410" s="72"/>
      <c r="D410" s="18">
        <f>D388</f>
        <v>80.319999999999993</v>
      </c>
      <c r="E410" s="72"/>
      <c r="F410" s="72"/>
      <c r="G410" s="72"/>
      <c r="H410" s="72"/>
      <c r="I410" s="58"/>
    </row>
    <row r="411" spans="1:9" s="22" customFormat="1" ht="15" customHeight="1" x14ac:dyDescent="0.25">
      <c r="A411" s="71"/>
      <c r="B411" s="17" t="s">
        <v>46</v>
      </c>
      <c r="C411" s="72"/>
      <c r="D411" s="18">
        <f>D395+D396+D397+D398+D405+D406</f>
        <v>303835.60399999999</v>
      </c>
      <c r="E411" s="72"/>
      <c r="F411" s="72"/>
      <c r="G411" s="72"/>
      <c r="H411" s="72"/>
      <c r="I411" s="58"/>
    </row>
    <row r="412" spans="1:9" s="22" customFormat="1" ht="11.25" customHeight="1" x14ac:dyDescent="0.25">
      <c r="A412" s="113"/>
      <c r="B412" s="114" t="s">
        <v>78</v>
      </c>
      <c r="C412" s="115"/>
      <c r="D412" s="116">
        <f>SUM(D407:D411)</f>
        <v>304769.10800000001</v>
      </c>
      <c r="E412" s="115"/>
      <c r="F412" s="115"/>
      <c r="G412" s="115"/>
      <c r="H412" s="115"/>
      <c r="I412" s="117"/>
    </row>
    <row r="413" spans="1:9" s="22" customFormat="1" ht="14.25" customHeight="1" x14ac:dyDescent="0.25">
      <c r="A413" s="155" t="s">
        <v>199</v>
      </c>
      <c r="B413" s="155"/>
      <c r="C413" s="155"/>
      <c r="D413" s="155"/>
      <c r="E413" s="155"/>
      <c r="F413" s="155"/>
      <c r="G413" s="155"/>
      <c r="H413" s="155"/>
      <c r="I413" s="155"/>
    </row>
    <row r="414" spans="1:9" s="11" customFormat="1" ht="12.75" customHeight="1" x14ac:dyDescent="0.25">
      <c r="A414" s="177" t="s">
        <v>86</v>
      </c>
      <c r="B414" s="178"/>
      <c r="C414" s="178"/>
      <c r="D414" s="178"/>
      <c r="E414" s="178"/>
      <c r="F414" s="178"/>
      <c r="G414" s="178"/>
      <c r="H414" s="178"/>
      <c r="I414" s="179"/>
    </row>
    <row r="415" spans="1:9" s="11" customFormat="1" ht="71.25" customHeight="1" x14ac:dyDescent="0.25">
      <c r="A415" s="69">
        <v>1</v>
      </c>
      <c r="B415" s="69" t="s">
        <v>341</v>
      </c>
      <c r="C415" s="69">
        <v>2021</v>
      </c>
      <c r="D415" s="47">
        <v>122.83</v>
      </c>
      <c r="E415" s="69"/>
      <c r="F415" s="69"/>
      <c r="G415" s="69"/>
      <c r="H415" s="69"/>
      <c r="I415" s="28" t="s">
        <v>342</v>
      </c>
    </row>
    <row r="416" spans="1:9" s="11" customFormat="1" ht="45" customHeight="1" x14ac:dyDescent="0.25">
      <c r="A416" s="64"/>
      <c r="B416" s="69" t="s">
        <v>233</v>
      </c>
      <c r="C416" s="64">
        <v>2021</v>
      </c>
      <c r="D416" s="54">
        <v>3</v>
      </c>
      <c r="E416" s="62"/>
      <c r="F416" s="62"/>
      <c r="G416" s="62"/>
      <c r="H416" s="62"/>
      <c r="I416" s="28" t="s">
        <v>343</v>
      </c>
    </row>
    <row r="417" spans="1:9" s="13" customFormat="1" x14ac:dyDescent="0.25">
      <c r="A417" s="118"/>
      <c r="B417" s="97" t="s">
        <v>42</v>
      </c>
      <c r="C417" s="118"/>
      <c r="D417" s="98">
        <v>0</v>
      </c>
      <c r="E417" s="152" t="s">
        <v>128</v>
      </c>
      <c r="F417" s="152" t="s">
        <v>129</v>
      </c>
      <c r="G417" s="152" t="s">
        <v>344</v>
      </c>
      <c r="H417" s="152"/>
      <c r="I417" s="152"/>
    </row>
    <row r="418" spans="1:9" s="13" customFormat="1" x14ac:dyDescent="0.25">
      <c r="A418" s="72"/>
      <c r="B418" s="17" t="s">
        <v>43</v>
      </c>
      <c r="C418" s="72"/>
      <c r="D418" s="18">
        <v>0</v>
      </c>
      <c r="E418" s="153"/>
      <c r="F418" s="153"/>
      <c r="G418" s="153"/>
      <c r="H418" s="153"/>
      <c r="I418" s="153"/>
    </row>
    <row r="419" spans="1:9" s="22" customFormat="1" ht="14.25" customHeight="1" x14ac:dyDescent="0.25">
      <c r="A419" s="72"/>
      <c r="B419" s="17" t="s">
        <v>44</v>
      </c>
      <c r="C419" s="72"/>
      <c r="D419" s="18">
        <v>0</v>
      </c>
      <c r="E419" s="153"/>
      <c r="F419" s="153"/>
      <c r="G419" s="153"/>
      <c r="H419" s="153"/>
      <c r="I419" s="153"/>
    </row>
    <row r="420" spans="1:9" s="22" customFormat="1" ht="12.75" customHeight="1" x14ac:dyDescent="0.25">
      <c r="A420" s="72"/>
      <c r="B420" s="17" t="s">
        <v>45</v>
      </c>
      <c r="C420" s="72"/>
      <c r="D420" s="18">
        <f>D415+D416</f>
        <v>125.83</v>
      </c>
      <c r="E420" s="153"/>
      <c r="F420" s="153"/>
      <c r="G420" s="153"/>
      <c r="H420" s="153"/>
      <c r="I420" s="153"/>
    </row>
    <row r="421" spans="1:9" s="22" customFormat="1" ht="15" customHeight="1" x14ac:dyDescent="0.25">
      <c r="A421" s="71"/>
      <c r="B421" s="17" t="s">
        <v>46</v>
      </c>
      <c r="C421" s="72"/>
      <c r="D421" s="18">
        <v>0</v>
      </c>
      <c r="E421" s="153"/>
      <c r="F421" s="153"/>
      <c r="G421" s="153"/>
      <c r="H421" s="153"/>
      <c r="I421" s="153"/>
    </row>
    <row r="422" spans="1:9" s="22" customFormat="1" ht="24.75" customHeight="1" thickBot="1" x14ac:dyDescent="0.3">
      <c r="A422" s="71"/>
      <c r="B422" s="91" t="s">
        <v>98</v>
      </c>
      <c r="C422" s="72"/>
      <c r="D422" s="18">
        <f>SUM(D417:D421)</f>
        <v>125.83</v>
      </c>
      <c r="E422" s="154"/>
      <c r="F422" s="154"/>
      <c r="G422" s="154"/>
      <c r="H422" s="154"/>
      <c r="I422" s="154"/>
    </row>
    <row r="423" spans="1:9" s="11" customFormat="1" ht="4.5" customHeight="1" x14ac:dyDescent="0.25">
      <c r="A423" s="170"/>
      <c r="B423" s="170"/>
      <c r="C423" s="170"/>
      <c r="D423" s="170"/>
      <c r="E423" s="170"/>
      <c r="F423" s="170"/>
      <c r="G423" s="170"/>
      <c r="H423" s="170"/>
      <c r="I423" s="170"/>
    </row>
    <row r="424" spans="1:9" s="11" customFormat="1" ht="3.75" customHeight="1" x14ac:dyDescent="0.25">
      <c r="A424" s="33"/>
      <c r="B424" s="34"/>
      <c r="C424" s="33"/>
      <c r="D424" s="35"/>
      <c r="E424" s="33"/>
      <c r="F424" s="33"/>
      <c r="G424" s="33"/>
      <c r="H424" s="33"/>
      <c r="I424" s="44"/>
    </row>
    <row r="425" spans="1:9" s="13" customFormat="1" ht="12" customHeight="1" thickBot="1" x14ac:dyDescent="0.3">
      <c r="A425" s="119"/>
      <c r="B425" s="119"/>
      <c r="C425" s="119"/>
      <c r="D425" s="120" t="s">
        <v>110</v>
      </c>
      <c r="E425" s="119"/>
      <c r="F425" s="119" t="s">
        <v>109</v>
      </c>
      <c r="G425" s="121"/>
      <c r="H425" s="121"/>
      <c r="I425" s="122"/>
    </row>
    <row r="426" spans="1:9" s="13" customFormat="1" x14ac:dyDescent="0.25">
      <c r="A426" s="72"/>
      <c r="B426" s="89" t="s">
        <v>103</v>
      </c>
      <c r="C426" s="72"/>
      <c r="D426" s="18">
        <f>D15+D29+D82+D148+D169+D203+D235+D274+D288+D325+D352+D367+D380+D407+D417+D96</f>
        <v>125711.65999999999</v>
      </c>
      <c r="E426" s="18">
        <f>(D426/F426)*100</f>
        <v>108.52658395699395</v>
      </c>
      <c r="F426" s="72">
        <v>115834.9</v>
      </c>
      <c r="G426" s="23"/>
      <c r="H426" s="23"/>
      <c r="I426" s="43"/>
    </row>
    <row r="427" spans="1:9" s="22" customFormat="1" x14ac:dyDescent="0.25">
      <c r="A427" s="72"/>
      <c r="B427" s="17" t="s">
        <v>104</v>
      </c>
      <c r="C427" s="72"/>
      <c r="D427" s="18">
        <f>D16+D30+D83+D149+D170+D204+D236+D275+D289+D326+D353+D368+D381+D408+D418+D97</f>
        <v>160137.47400000002</v>
      </c>
      <c r="E427" s="18">
        <f t="shared" ref="E427:E431" si="0">(D427/F427)*100</f>
        <v>60.865029079910279</v>
      </c>
      <c r="F427" s="72">
        <v>263102.59999999998</v>
      </c>
      <c r="G427" s="23"/>
      <c r="H427" s="23"/>
      <c r="I427" s="43"/>
    </row>
    <row r="428" spans="1:9" s="22" customFormat="1" ht="14.25" customHeight="1" x14ac:dyDescent="0.25">
      <c r="A428" s="72"/>
      <c r="B428" s="17" t="s">
        <v>105</v>
      </c>
      <c r="C428" s="72"/>
      <c r="D428" s="18">
        <f>D17+D31+D84+D150+D171+D205+D237+D276+D290+D327+D354+D369+D382+D409+D419+D98</f>
        <v>306829.04000000004</v>
      </c>
      <c r="E428" s="18">
        <f t="shared" si="0"/>
        <v>868.59876686501775</v>
      </c>
      <c r="F428" s="72">
        <v>35324.6</v>
      </c>
      <c r="G428" s="23"/>
      <c r="H428" s="23"/>
      <c r="I428" s="43"/>
    </row>
    <row r="429" spans="1:9" s="22" customFormat="1" ht="12.75" customHeight="1" x14ac:dyDescent="0.25">
      <c r="A429" s="72"/>
      <c r="B429" s="17" t="s">
        <v>106</v>
      </c>
      <c r="C429" s="72"/>
      <c r="D429" s="18">
        <f>D18+D32+D85+D151+D172+D206+D238+D277+D291+D328+D355+D370+D383+D410+D420+D99</f>
        <v>83247.200000000012</v>
      </c>
      <c r="E429" s="18">
        <f t="shared" si="0"/>
        <v>1339.1329526260761</v>
      </c>
      <c r="F429" s="72">
        <v>6216.5</v>
      </c>
      <c r="G429" s="23"/>
      <c r="H429" s="23"/>
      <c r="I429" s="43"/>
    </row>
    <row r="430" spans="1:9" s="22" customFormat="1" ht="15" customHeight="1" x14ac:dyDescent="0.25">
      <c r="A430" s="71"/>
      <c r="B430" s="17" t="s">
        <v>107</v>
      </c>
      <c r="C430" s="72"/>
      <c r="D430" s="18">
        <f>D19+D33+D86+D152+D173+D207+D239+D278+D292+D329+D356+D371+D384+D411+D421+D100</f>
        <v>1030004.3740000001</v>
      </c>
      <c r="E430" s="18">
        <f t="shared" si="0"/>
        <v>144.1175084399332</v>
      </c>
      <c r="F430" s="72">
        <v>714697.6</v>
      </c>
      <c r="G430" s="23"/>
      <c r="H430" s="23"/>
      <c r="I430" s="43"/>
    </row>
    <row r="431" spans="1:9" s="22" customFormat="1" ht="11.25" customHeight="1" thickBot="1" x14ac:dyDescent="0.3">
      <c r="A431" s="71"/>
      <c r="B431" s="91" t="s">
        <v>108</v>
      </c>
      <c r="C431" s="72"/>
      <c r="D431" s="18">
        <f>SUM(D426:D430)</f>
        <v>1705929.7480000001</v>
      </c>
      <c r="E431" s="18">
        <f t="shared" si="0"/>
        <v>150.27885080747819</v>
      </c>
      <c r="F431" s="72">
        <f t="shared" ref="F431" si="1">SUM(F426:F430)</f>
        <v>1135176.2</v>
      </c>
      <c r="G431" s="23"/>
      <c r="H431" s="23"/>
      <c r="I431" s="43"/>
    </row>
    <row r="432" spans="1:9" x14ac:dyDescent="0.25">
      <c r="D432" s="124" t="s">
        <v>395</v>
      </c>
      <c r="F432" s="125">
        <f>F431-D431</f>
        <v>-570753.54800000018</v>
      </c>
    </row>
    <row r="433" spans="6:6" ht="13.5" customHeight="1" x14ac:dyDescent="0.25">
      <c r="F433" s="123">
        <f>D431/F431*100</f>
        <v>150.27885080747819</v>
      </c>
    </row>
  </sheetData>
  <mergeCells count="448">
    <mergeCell ref="A163:A164"/>
    <mergeCell ref="B163:B164"/>
    <mergeCell ref="C163:C164"/>
    <mergeCell ref="G156:G161"/>
    <mergeCell ref="A162:I162"/>
    <mergeCell ref="A198:A199"/>
    <mergeCell ref="B198:B199"/>
    <mergeCell ref="C198:C199"/>
    <mergeCell ref="I196:I199"/>
    <mergeCell ref="A190:A191"/>
    <mergeCell ref="B190:B191"/>
    <mergeCell ref="C190:C191"/>
    <mergeCell ref="I190:I191"/>
    <mergeCell ref="I167:I168"/>
    <mergeCell ref="E156:E161"/>
    <mergeCell ref="H163:H164"/>
    <mergeCell ref="I156:I161"/>
    <mergeCell ref="F163:F164"/>
    <mergeCell ref="H156:H161"/>
    <mergeCell ref="C184:C186"/>
    <mergeCell ref="B184:B186"/>
    <mergeCell ref="A184:A186"/>
    <mergeCell ref="I184:I186"/>
    <mergeCell ref="A177:A179"/>
    <mergeCell ref="C142:C144"/>
    <mergeCell ref="E142:E144"/>
    <mergeCell ref="F142:F144"/>
    <mergeCell ref="A91:I91"/>
    <mergeCell ref="A92:I92"/>
    <mergeCell ref="E96:E101"/>
    <mergeCell ref="F96:F101"/>
    <mergeCell ref="G96:G101"/>
    <mergeCell ref="H96:H101"/>
    <mergeCell ref="I96:I101"/>
    <mergeCell ref="A93:A94"/>
    <mergeCell ref="B93:B94"/>
    <mergeCell ref="C93:C94"/>
    <mergeCell ref="I93:I94"/>
    <mergeCell ref="G142:G144"/>
    <mergeCell ref="C138:C139"/>
    <mergeCell ref="G127:G129"/>
    <mergeCell ref="F105:F110"/>
    <mergeCell ref="H148:H153"/>
    <mergeCell ref="I163:I164"/>
    <mergeCell ref="F156:F161"/>
    <mergeCell ref="A74:I74"/>
    <mergeCell ref="I75:I79"/>
    <mergeCell ref="A75:A79"/>
    <mergeCell ref="B75:B79"/>
    <mergeCell ref="C75:C79"/>
    <mergeCell ref="H142:H144"/>
    <mergeCell ref="C140:C141"/>
    <mergeCell ref="B140:B141"/>
    <mergeCell ref="A140:A141"/>
    <mergeCell ref="E140:E141"/>
    <mergeCell ref="F140:F141"/>
    <mergeCell ref="G140:G141"/>
    <mergeCell ref="H140:H141"/>
    <mergeCell ref="I140:I141"/>
    <mergeCell ref="A142:A144"/>
    <mergeCell ref="B142:B144"/>
    <mergeCell ref="I142:I144"/>
    <mergeCell ref="I138:I139"/>
    <mergeCell ref="E138:E139"/>
    <mergeCell ref="F138:F139"/>
    <mergeCell ref="G138:G139"/>
    <mergeCell ref="B177:B179"/>
    <mergeCell ref="C177:C179"/>
    <mergeCell ref="E177:E179"/>
    <mergeCell ref="F177:F179"/>
    <mergeCell ref="G177:G179"/>
    <mergeCell ref="H177:H179"/>
    <mergeCell ref="I177:I179"/>
    <mergeCell ref="B180:B181"/>
    <mergeCell ref="C180:C181"/>
    <mergeCell ref="A180:A181"/>
    <mergeCell ref="I180:I181"/>
    <mergeCell ref="F182:F192"/>
    <mergeCell ref="E163:E164"/>
    <mergeCell ref="I148:I153"/>
    <mergeCell ref="E376:E379"/>
    <mergeCell ref="G376:G379"/>
    <mergeCell ref="H376:H379"/>
    <mergeCell ref="H360:H362"/>
    <mergeCell ref="E260:E263"/>
    <mergeCell ref="G325:G330"/>
    <mergeCell ref="H325:H330"/>
    <mergeCell ref="I325:I330"/>
    <mergeCell ref="A322:I322"/>
    <mergeCell ref="E296:E313"/>
    <mergeCell ref="F296:F313"/>
    <mergeCell ref="G296:G313"/>
    <mergeCell ref="A294:I294"/>
    <mergeCell ref="A264:I264"/>
    <mergeCell ref="B247:B248"/>
    <mergeCell ref="C247:C248"/>
    <mergeCell ref="E243:E245"/>
    <mergeCell ref="F243:F245"/>
    <mergeCell ref="G243:G245"/>
    <mergeCell ref="A387:I387"/>
    <mergeCell ref="A349:A351"/>
    <mergeCell ref="B349:B351"/>
    <mergeCell ref="F376:F379"/>
    <mergeCell ref="B360:B361"/>
    <mergeCell ref="C349:C351"/>
    <mergeCell ref="A365:A366"/>
    <mergeCell ref="C360:C361"/>
    <mergeCell ref="E360:E362"/>
    <mergeCell ref="F360:F362"/>
    <mergeCell ref="B365:B366"/>
    <mergeCell ref="C365:C366"/>
    <mergeCell ref="I365:I366"/>
    <mergeCell ref="G360:G362"/>
    <mergeCell ref="A363:A364"/>
    <mergeCell ref="B363:B364"/>
    <mergeCell ref="C363:C364"/>
    <mergeCell ref="I363:I364"/>
    <mergeCell ref="I243:I245"/>
    <mergeCell ref="E247:E249"/>
    <mergeCell ref="I255:I256"/>
    <mergeCell ref="B255:B256"/>
    <mergeCell ref="C255:C256"/>
    <mergeCell ref="E255:E256"/>
    <mergeCell ref="F255:F256"/>
    <mergeCell ref="G255:G256"/>
    <mergeCell ref="H255:H256"/>
    <mergeCell ref="F235:F240"/>
    <mergeCell ref="F247:F249"/>
    <mergeCell ref="H127:H129"/>
    <mergeCell ref="I127:I129"/>
    <mergeCell ref="E148:E153"/>
    <mergeCell ref="F148:F153"/>
    <mergeCell ref="H235:H240"/>
    <mergeCell ref="I235:I240"/>
    <mergeCell ref="G247:G249"/>
    <mergeCell ref="A210:I210"/>
    <mergeCell ref="I169:I174"/>
    <mergeCell ref="E169:E174"/>
    <mergeCell ref="A165:I165"/>
    <mergeCell ref="A247:A248"/>
    <mergeCell ref="C187:C189"/>
    <mergeCell ref="F169:F174"/>
    <mergeCell ref="E203:E208"/>
    <mergeCell ref="F203:F208"/>
    <mergeCell ref="F196:F202"/>
    <mergeCell ref="G196:G202"/>
    <mergeCell ref="A187:A189"/>
    <mergeCell ref="B187:B189"/>
    <mergeCell ref="I247:I248"/>
    <mergeCell ref="H243:H245"/>
    <mergeCell ref="E417:E422"/>
    <mergeCell ref="F417:F422"/>
    <mergeCell ref="G417:G422"/>
    <mergeCell ref="H417:H422"/>
    <mergeCell ref="I417:I422"/>
    <mergeCell ref="F352:F357"/>
    <mergeCell ref="G352:G357"/>
    <mergeCell ref="H352:H357"/>
    <mergeCell ref="I352:I357"/>
    <mergeCell ref="E380:E385"/>
    <mergeCell ref="F380:F385"/>
    <mergeCell ref="G380:G385"/>
    <mergeCell ref="H380:H385"/>
    <mergeCell ref="I380:I385"/>
    <mergeCell ref="E367:E372"/>
    <mergeCell ref="F367:F372"/>
    <mergeCell ref="A358:I358"/>
    <mergeCell ref="G367:G372"/>
    <mergeCell ref="H367:H372"/>
    <mergeCell ref="I367:I372"/>
    <mergeCell ref="E352:E357"/>
    <mergeCell ref="A359:I359"/>
    <mergeCell ref="A413:I413"/>
    <mergeCell ref="A386:I386"/>
    <mergeCell ref="E196:E202"/>
    <mergeCell ref="A135:I135"/>
    <mergeCell ref="A175:I175"/>
    <mergeCell ref="E167:E168"/>
    <mergeCell ref="F167:F168"/>
    <mergeCell ref="G167:G168"/>
    <mergeCell ref="H167:H168"/>
    <mergeCell ref="E235:E240"/>
    <mergeCell ref="H196:H202"/>
    <mergeCell ref="H169:H174"/>
    <mergeCell ref="G182:G192"/>
    <mergeCell ref="H182:H192"/>
    <mergeCell ref="G169:G174"/>
    <mergeCell ref="A232:A234"/>
    <mergeCell ref="B232:B234"/>
    <mergeCell ref="C232:C234"/>
    <mergeCell ref="I232:I234"/>
    <mergeCell ref="E232:E234"/>
    <mergeCell ref="F232:F234"/>
    <mergeCell ref="G232:G234"/>
    <mergeCell ref="H232:H234"/>
    <mergeCell ref="G203:G208"/>
    <mergeCell ref="I203:I208"/>
    <mergeCell ref="H203:H208"/>
    <mergeCell ref="B38:B39"/>
    <mergeCell ref="C38:C39"/>
    <mergeCell ref="I38:I39"/>
    <mergeCell ref="A59:I59"/>
    <mergeCell ref="A255:A256"/>
    <mergeCell ref="H105:H110"/>
    <mergeCell ref="B44:B45"/>
    <mergeCell ref="E37:E45"/>
    <mergeCell ref="F37:F45"/>
    <mergeCell ref="G37:G45"/>
    <mergeCell ref="H37:H45"/>
    <mergeCell ref="E50:E58"/>
    <mergeCell ref="E70:E72"/>
    <mergeCell ref="A69:I69"/>
    <mergeCell ref="F70:F72"/>
    <mergeCell ref="G70:G72"/>
    <mergeCell ref="H70:H72"/>
    <mergeCell ref="I70:I72"/>
    <mergeCell ref="B50:B51"/>
    <mergeCell ref="C50:C51"/>
    <mergeCell ref="I50:I51"/>
    <mergeCell ref="A176:I176"/>
    <mergeCell ref="E182:E192"/>
    <mergeCell ref="G235:G240"/>
    <mergeCell ref="G15:G20"/>
    <mergeCell ref="A22:I22"/>
    <mergeCell ref="A25:I25"/>
    <mergeCell ref="C40:C41"/>
    <mergeCell ref="B40:B41"/>
    <mergeCell ref="A40:A41"/>
    <mergeCell ref="I40:I41"/>
    <mergeCell ref="A52:A53"/>
    <mergeCell ref="B52:B53"/>
    <mergeCell ref="C52:C53"/>
    <mergeCell ref="I52:I53"/>
    <mergeCell ref="H26:H27"/>
    <mergeCell ref="I44:I45"/>
    <mergeCell ref="A49:I49"/>
    <mergeCell ref="A50:A51"/>
    <mergeCell ref="H15:H20"/>
    <mergeCell ref="A42:A43"/>
    <mergeCell ref="B42:B43"/>
    <mergeCell ref="C42:C43"/>
    <mergeCell ref="E26:E27"/>
    <mergeCell ref="F26:F27"/>
    <mergeCell ref="G26:G27"/>
    <mergeCell ref="E29:E34"/>
    <mergeCell ref="A38:A39"/>
    <mergeCell ref="A4:I4"/>
    <mergeCell ref="A5:I5"/>
    <mergeCell ref="A65:I65"/>
    <mergeCell ref="B127:B129"/>
    <mergeCell ref="C127:C129"/>
    <mergeCell ref="E127:E129"/>
    <mergeCell ref="A104:I104"/>
    <mergeCell ref="A119:I119"/>
    <mergeCell ref="F127:F129"/>
    <mergeCell ref="A124:A126"/>
    <mergeCell ref="B124:B126"/>
    <mergeCell ref="C124:C126"/>
    <mergeCell ref="I124:I126"/>
    <mergeCell ref="F125:F126"/>
    <mergeCell ref="G125:G126"/>
    <mergeCell ref="H125:H126"/>
    <mergeCell ref="G105:G110"/>
    <mergeCell ref="E125:E126"/>
    <mergeCell ref="A127:A129"/>
    <mergeCell ref="I106:I108"/>
    <mergeCell ref="E105:E110"/>
    <mergeCell ref="H66:H68"/>
    <mergeCell ref="I66:I68"/>
    <mergeCell ref="I15:I20"/>
    <mergeCell ref="A154:I154"/>
    <mergeCell ref="A155:I155"/>
    <mergeCell ref="A8:I8"/>
    <mergeCell ref="A13:I13"/>
    <mergeCell ref="A21:I21"/>
    <mergeCell ref="A35:I35"/>
    <mergeCell ref="A88:I88"/>
    <mergeCell ref="A89:I89"/>
    <mergeCell ref="A90:I90"/>
    <mergeCell ref="A102:I102"/>
    <mergeCell ref="A103:I103"/>
    <mergeCell ref="A106:A108"/>
    <mergeCell ref="B106:B108"/>
    <mergeCell ref="C106:C108"/>
    <mergeCell ref="I57:I58"/>
    <mergeCell ref="H138:H139"/>
    <mergeCell ref="A70:A73"/>
    <mergeCell ref="E15:E20"/>
    <mergeCell ref="F29:F34"/>
    <mergeCell ref="G29:G34"/>
    <mergeCell ref="H29:H34"/>
    <mergeCell ref="C44:C45"/>
    <mergeCell ref="A9:I9"/>
    <mergeCell ref="F15:F20"/>
    <mergeCell ref="A423:I423"/>
    <mergeCell ref="A414:I414"/>
    <mergeCell ref="I360:I361"/>
    <mergeCell ref="A242:I242"/>
    <mergeCell ref="A246:I246"/>
    <mergeCell ref="A254:I254"/>
    <mergeCell ref="A375:I375"/>
    <mergeCell ref="A373:I373"/>
    <mergeCell ref="A374:I374"/>
    <mergeCell ref="A360:A361"/>
    <mergeCell ref="I400:I401"/>
    <mergeCell ref="A250:A252"/>
    <mergeCell ref="B250:B252"/>
    <mergeCell ref="C250:C252"/>
    <mergeCell ref="I250:I252"/>
    <mergeCell ref="E274:E279"/>
    <mergeCell ref="F274:F279"/>
    <mergeCell ref="G274:G279"/>
    <mergeCell ref="H288:H293"/>
    <mergeCell ref="A258:I258"/>
    <mergeCell ref="I345:I346"/>
    <mergeCell ref="F260:F263"/>
    <mergeCell ref="G260:G263"/>
    <mergeCell ref="I288:I293"/>
    <mergeCell ref="I347:I348"/>
    <mergeCell ref="A347:A348"/>
    <mergeCell ref="A339:A340"/>
    <mergeCell ref="A333:A335"/>
    <mergeCell ref="H315:H321"/>
    <mergeCell ref="F315:F321"/>
    <mergeCell ref="H341:H343"/>
    <mergeCell ref="A345:A346"/>
    <mergeCell ref="B345:B346"/>
    <mergeCell ref="B347:B348"/>
    <mergeCell ref="C345:C346"/>
    <mergeCell ref="F341:F343"/>
    <mergeCell ref="G341:G343"/>
    <mergeCell ref="A315:A317"/>
    <mergeCell ref="B315:B317"/>
    <mergeCell ref="B339:B340"/>
    <mergeCell ref="G333:G338"/>
    <mergeCell ref="H333:H338"/>
    <mergeCell ref="I333:I335"/>
    <mergeCell ref="C315:C317"/>
    <mergeCell ref="I339:I340"/>
    <mergeCell ref="B336:B338"/>
    <mergeCell ref="I336:I338"/>
    <mergeCell ref="E333:E338"/>
    <mergeCell ref="I200:I201"/>
    <mergeCell ref="A259:I259"/>
    <mergeCell ref="E392:E401"/>
    <mergeCell ref="F392:F401"/>
    <mergeCell ref="G392:G401"/>
    <mergeCell ref="H392:H401"/>
    <mergeCell ref="A400:A401"/>
    <mergeCell ref="B400:B401"/>
    <mergeCell ref="C339:C340"/>
    <mergeCell ref="A332:I332"/>
    <mergeCell ref="A295:I295"/>
    <mergeCell ref="A314:I314"/>
    <mergeCell ref="A298:A301"/>
    <mergeCell ref="B298:B301"/>
    <mergeCell ref="C298:C301"/>
    <mergeCell ref="E315:E321"/>
    <mergeCell ref="I315:I317"/>
    <mergeCell ref="H247:H249"/>
    <mergeCell ref="F288:F293"/>
    <mergeCell ref="C347:C348"/>
    <mergeCell ref="E341:E343"/>
    <mergeCell ref="G288:G293"/>
    <mergeCell ref="I298:I301"/>
    <mergeCell ref="A336:A338"/>
    <mergeCell ref="A23:I23"/>
    <mergeCell ref="E82:E87"/>
    <mergeCell ref="F82:F87"/>
    <mergeCell ref="G82:G87"/>
    <mergeCell ref="H82:H87"/>
    <mergeCell ref="I82:I87"/>
    <mergeCell ref="A281:I281"/>
    <mergeCell ref="G148:G153"/>
    <mergeCell ref="A209:I209"/>
    <mergeCell ref="A241:I241"/>
    <mergeCell ref="I274:I279"/>
    <mergeCell ref="H260:H263"/>
    <mergeCell ref="A194:I194"/>
    <mergeCell ref="A195:I195"/>
    <mergeCell ref="I42:I43"/>
    <mergeCell ref="A44:A45"/>
    <mergeCell ref="G163:G164"/>
    <mergeCell ref="A137:I137"/>
    <mergeCell ref="A138:A139"/>
    <mergeCell ref="B138:B139"/>
    <mergeCell ref="I187:I189"/>
    <mergeCell ref="A57:A58"/>
    <mergeCell ref="I29:I34"/>
    <mergeCell ref="A36:I36"/>
    <mergeCell ref="F333:F338"/>
    <mergeCell ref="H274:H279"/>
    <mergeCell ref="H296:H313"/>
    <mergeCell ref="A306:A309"/>
    <mergeCell ref="B306:B309"/>
    <mergeCell ref="C306:C309"/>
    <mergeCell ref="I306:I309"/>
    <mergeCell ref="C336:C338"/>
    <mergeCell ref="G315:G321"/>
    <mergeCell ref="B333:B335"/>
    <mergeCell ref="C333:C335"/>
    <mergeCell ref="A331:I331"/>
    <mergeCell ref="E288:E293"/>
    <mergeCell ref="A280:I280"/>
    <mergeCell ref="E325:E330"/>
    <mergeCell ref="F325:F330"/>
    <mergeCell ref="B60:B62"/>
    <mergeCell ref="A55:A56"/>
    <mergeCell ref="B55:B56"/>
    <mergeCell ref="C55:C56"/>
    <mergeCell ref="I55:I56"/>
    <mergeCell ref="A46:A47"/>
    <mergeCell ref="B46:B47"/>
    <mergeCell ref="C46:C47"/>
    <mergeCell ref="I46:I47"/>
    <mergeCell ref="E46:E47"/>
    <mergeCell ref="F46:F47"/>
    <mergeCell ref="G46:G47"/>
    <mergeCell ref="H46:H47"/>
    <mergeCell ref="F50:F58"/>
    <mergeCell ref="G50:G58"/>
    <mergeCell ref="H50:H58"/>
    <mergeCell ref="B57:B58"/>
    <mergeCell ref="C57:C58"/>
    <mergeCell ref="B2:I2"/>
    <mergeCell ref="E60:E62"/>
    <mergeCell ref="F60:F62"/>
    <mergeCell ref="G60:G62"/>
    <mergeCell ref="H60:H62"/>
    <mergeCell ref="I60:I62"/>
    <mergeCell ref="C113:C114"/>
    <mergeCell ref="B113:B114"/>
    <mergeCell ref="A113:A114"/>
    <mergeCell ref="I113:I114"/>
    <mergeCell ref="E113:E114"/>
    <mergeCell ref="F113:F114"/>
    <mergeCell ref="G113:G114"/>
    <mergeCell ref="H113:H114"/>
    <mergeCell ref="B70:B73"/>
    <mergeCell ref="C70:C73"/>
    <mergeCell ref="A66:A68"/>
    <mergeCell ref="B66:B68"/>
    <mergeCell ref="C66:C68"/>
    <mergeCell ref="E66:E68"/>
    <mergeCell ref="F66:F68"/>
    <mergeCell ref="G66:G68"/>
    <mergeCell ref="C60:C62"/>
    <mergeCell ref="A60:A62"/>
  </mergeCells>
  <pageMargins left="0.23622047244094491" right="0.23622047244094491" top="0.59055118110236227" bottom="0.59055118110236227" header="0.31496062992125984" footer="0.31496062992125984"/>
  <pageSetup paperSize="9" scale="74" fitToHeight="13" orientation="landscape" r:id="rId1"/>
  <headerFooter>
    <oddFooter>&amp;R&amp;P</oddFooter>
  </headerFooter>
  <rowBreaks count="12" manualBreakCount="12">
    <brk id="34" max="8" man="1"/>
    <brk id="89" max="8" man="1"/>
    <brk id="118" max="8" man="1"/>
    <brk id="134" max="8" man="1"/>
    <brk id="164" max="8" man="1"/>
    <brk id="208" max="8" man="1"/>
    <brk id="258" max="8" man="1"/>
    <brk id="293" max="8" man="1"/>
    <brk id="330" max="8" man="1"/>
    <brk id="357" max="8" man="1"/>
    <brk id="385" max="8" man="1"/>
    <brk id="4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0"/>
  <sheetViews>
    <sheetView workbookViewId="0">
      <selection activeCell="H8" sqref="H8"/>
    </sheetView>
  </sheetViews>
  <sheetFormatPr defaultRowHeight="15" x14ac:dyDescent="0.25"/>
  <cols>
    <col min="2" max="2" width="17.28515625" customWidth="1"/>
    <col min="3" max="3" width="17.7109375" customWidth="1"/>
    <col min="4" max="4" width="13.42578125" customWidth="1"/>
    <col min="5" max="5" width="13.28515625" customWidth="1"/>
    <col min="6" max="6" width="11.7109375" customWidth="1"/>
    <col min="7" max="7" width="13.28515625" customWidth="1"/>
    <col min="8" max="8" width="17.5703125" customWidth="1"/>
    <col min="9" max="9" width="17.85546875" customWidth="1"/>
  </cols>
  <sheetData>
    <row r="1" spans="1:11" ht="18.75" x14ac:dyDescent="0.25">
      <c r="C1" s="9"/>
      <c r="D1" s="9"/>
      <c r="E1" s="9"/>
      <c r="J1" s="8" t="s">
        <v>17</v>
      </c>
      <c r="K1" s="9"/>
    </row>
    <row r="2" spans="1:11" ht="18.75" x14ac:dyDescent="0.25">
      <c r="C2" s="9"/>
      <c r="D2" s="9"/>
      <c r="E2" s="9"/>
      <c r="J2" s="8" t="s">
        <v>20</v>
      </c>
      <c r="K2" s="9"/>
    </row>
    <row r="3" spans="1:11" ht="18.75" x14ac:dyDescent="0.25">
      <c r="C3" s="9"/>
      <c r="D3" s="9"/>
      <c r="E3" s="9"/>
      <c r="J3" s="8" t="s">
        <v>21</v>
      </c>
      <c r="K3" s="9"/>
    </row>
    <row r="4" spans="1:11" ht="18.75" x14ac:dyDescent="0.25">
      <c r="C4" s="9"/>
      <c r="D4" s="9"/>
      <c r="E4" s="9"/>
      <c r="J4" s="8" t="s">
        <v>0</v>
      </c>
      <c r="K4" s="9"/>
    </row>
    <row r="5" spans="1:11" ht="18.75" x14ac:dyDescent="0.25">
      <c r="A5" s="234" t="s">
        <v>18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1" ht="57.75" customHeight="1" x14ac:dyDescent="0.25">
      <c r="A6" s="233" t="s">
        <v>19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1" ht="19.5" thickBot="1" x14ac:dyDescent="0.3">
      <c r="A7" s="1"/>
    </row>
    <row r="8" spans="1:11" ht="87.75" customHeight="1" thickBot="1" x14ac:dyDescent="0.3">
      <c r="A8" s="6" t="s">
        <v>1</v>
      </c>
      <c r="B8" s="7" t="s">
        <v>13</v>
      </c>
      <c r="C8" s="7" t="s">
        <v>2</v>
      </c>
      <c r="D8" s="7" t="s">
        <v>3</v>
      </c>
      <c r="E8" s="7" t="s">
        <v>5</v>
      </c>
      <c r="F8" s="7" t="s">
        <v>14</v>
      </c>
      <c r="G8" s="7" t="s">
        <v>15</v>
      </c>
      <c r="H8" s="7" t="s">
        <v>16</v>
      </c>
      <c r="I8" s="7" t="s">
        <v>4</v>
      </c>
    </row>
    <row r="9" spans="1:11" ht="16.5" thickBot="1" x14ac:dyDescent="0.3">
      <c r="A9" s="228" t="s">
        <v>6</v>
      </c>
      <c r="B9" s="229"/>
      <c r="C9" s="229"/>
      <c r="D9" s="229"/>
      <c r="E9" s="229"/>
      <c r="F9" s="229"/>
      <c r="G9" s="229"/>
      <c r="H9" s="229"/>
      <c r="I9" s="230"/>
    </row>
    <row r="10" spans="1:11" ht="16.5" thickBot="1" x14ac:dyDescent="0.3">
      <c r="A10" s="228" t="s">
        <v>7</v>
      </c>
      <c r="B10" s="229"/>
      <c r="C10" s="229"/>
      <c r="D10" s="229"/>
      <c r="E10" s="229"/>
      <c r="F10" s="229"/>
      <c r="G10" s="229"/>
      <c r="H10" s="229"/>
      <c r="I10" s="230"/>
    </row>
    <row r="11" spans="1:11" ht="19.5" thickBot="1" x14ac:dyDescent="0.3">
      <c r="A11" s="3"/>
      <c r="B11" s="4" t="s">
        <v>8</v>
      </c>
      <c r="C11" s="5"/>
      <c r="D11" s="2"/>
      <c r="E11" s="231"/>
      <c r="F11" s="231"/>
      <c r="G11" s="231"/>
      <c r="H11" s="2"/>
      <c r="I11" s="2"/>
    </row>
    <row r="12" spans="1:11" ht="19.5" thickBot="1" x14ac:dyDescent="0.3">
      <c r="A12" s="3"/>
      <c r="B12" s="4" t="s">
        <v>9</v>
      </c>
      <c r="C12" s="5"/>
      <c r="D12" s="2"/>
      <c r="E12" s="232"/>
      <c r="F12" s="232"/>
      <c r="G12" s="232"/>
      <c r="H12" s="2"/>
      <c r="I12" s="2"/>
    </row>
    <row r="13" spans="1:11" ht="16.5" thickBot="1" x14ac:dyDescent="0.3">
      <c r="A13" s="228" t="s">
        <v>10</v>
      </c>
      <c r="B13" s="229"/>
      <c r="C13" s="229"/>
      <c r="D13" s="229"/>
      <c r="E13" s="229"/>
      <c r="F13" s="229"/>
      <c r="G13" s="229"/>
      <c r="H13" s="229"/>
      <c r="I13" s="230"/>
    </row>
    <row r="14" spans="1:11" ht="19.5" thickBot="1" x14ac:dyDescent="0.3">
      <c r="A14" s="3"/>
      <c r="B14" s="4" t="s">
        <v>8</v>
      </c>
      <c r="C14" s="5"/>
      <c r="D14" s="2"/>
      <c r="E14" s="231"/>
      <c r="F14" s="231"/>
      <c r="G14" s="231"/>
      <c r="H14" s="2"/>
      <c r="I14" s="2"/>
    </row>
    <row r="15" spans="1:11" ht="19.5" thickBot="1" x14ac:dyDescent="0.3">
      <c r="A15" s="3"/>
      <c r="B15" s="4" t="s">
        <v>9</v>
      </c>
      <c r="C15" s="5"/>
      <c r="D15" s="2"/>
      <c r="E15" s="232"/>
      <c r="F15" s="232"/>
      <c r="G15" s="232"/>
      <c r="H15" s="2"/>
      <c r="I15" s="2"/>
    </row>
    <row r="16" spans="1:11" ht="16.5" thickBot="1" x14ac:dyDescent="0.3">
      <c r="A16" s="228" t="s">
        <v>11</v>
      </c>
      <c r="B16" s="229"/>
      <c r="C16" s="229"/>
      <c r="D16" s="229"/>
      <c r="E16" s="229"/>
      <c r="F16" s="229"/>
      <c r="G16" s="229"/>
      <c r="H16" s="229"/>
      <c r="I16" s="230"/>
    </row>
    <row r="17" spans="1:9" ht="16.5" thickBot="1" x14ac:dyDescent="0.3">
      <c r="A17" s="228" t="s">
        <v>7</v>
      </c>
      <c r="B17" s="229"/>
      <c r="C17" s="229"/>
      <c r="D17" s="229"/>
      <c r="E17" s="229"/>
      <c r="F17" s="229"/>
      <c r="G17" s="229"/>
      <c r="H17" s="229"/>
      <c r="I17" s="230"/>
    </row>
    <row r="18" spans="1:9" ht="19.5" thickBot="1" x14ac:dyDescent="0.3">
      <c r="A18" s="3"/>
      <c r="B18" s="4" t="s">
        <v>8</v>
      </c>
      <c r="C18" s="5"/>
      <c r="D18" s="2"/>
      <c r="E18" s="231"/>
      <c r="F18" s="231"/>
      <c r="G18" s="231"/>
      <c r="H18" s="2"/>
      <c r="I18" s="2"/>
    </row>
    <row r="19" spans="1:9" ht="19.5" thickBot="1" x14ac:dyDescent="0.3">
      <c r="A19" s="3"/>
      <c r="B19" s="4" t="s">
        <v>9</v>
      </c>
      <c r="C19" s="5"/>
      <c r="D19" s="2"/>
      <c r="E19" s="232"/>
      <c r="F19" s="232"/>
      <c r="G19" s="232"/>
      <c r="H19" s="2"/>
      <c r="I19" s="2"/>
    </row>
    <row r="20" spans="1:9" ht="18.75" x14ac:dyDescent="0.25">
      <c r="A20" s="1"/>
    </row>
  </sheetData>
  <mergeCells count="16">
    <mergeCell ref="A6:J6"/>
    <mergeCell ref="A5:J5"/>
    <mergeCell ref="A9:I9"/>
    <mergeCell ref="A10:I10"/>
    <mergeCell ref="E11:E12"/>
    <mergeCell ref="F11:F12"/>
    <mergeCell ref="G11:G12"/>
    <mergeCell ref="A17:I17"/>
    <mergeCell ref="E18:E19"/>
    <mergeCell ref="F18:F19"/>
    <mergeCell ref="G18:G19"/>
    <mergeCell ref="A13:I13"/>
    <mergeCell ref="E14:E15"/>
    <mergeCell ref="F14:F15"/>
    <mergeCell ref="G14:G15"/>
    <mergeCell ref="A16:I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прилож3 годовая форма</vt:lpstr>
      <vt:lpstr>прилож4</vt:lpstr>
      <vt:lpstr>'прилож3 годовая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2022-09-21T06:55:53Z</dcterms:modified>
</cp:coreProperties>
</file>