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8195" windowHeight="9210"/>
  </bookViews>
  <sheets>
    <sheet name="приложение 1" sheetId="1" r:id="rId1"/>
    <sheet name="приложение 2" sheetId="3" r:id="rId2"/>
    <sheet name="Лист1" sheetId="4" r:id="rId3"/>
    <sheet name="расчет" sheetId="5" r:id="rId4"/>
  </sheets>
  <definedNames>
    <definedName name="_xlnm.Print_Area" localSheetId="0">'приложение 1'!$A$1:$J$26</definedName>
    <definedName name="_xlnm.Print_Area" localSheetId="1">'приложение 2'!$A$1:$G$27</definedName>
  </definedNames>
  <calcPr calcId="145621"/>
</workbook>
</file>

<file path=xl/calcChain.xml><?xml version="1.0" encoding="utf-8"?>
<calcChain xmlns="http://schemas.openxmlformats.org/spreadsheetml/2006/main">
  <c r="F16" i="1" l="1"/>
  <c r="D13" i="3" l="1"/>
  <c r="E20" i="3"/>
  <c r="F20" i="3" s="1"/>
  <c r="C14" i="3"/>
  <c r="C13" i="3" s="1"/>
  <c r="D14" i="3"/>
  <c r="B14" i="3"/>
  <c r="B13" i="3" s="1"/>
  <c r="G20" i="3" l="1"/>
  <c r="F17" i="1" l="1"/>
  <c r="G16" i="1"/>
  <c r="G17" i="1" s="1"/>
  <c r="H30" i="1"/>
  <c r="I30" i="1" s="1"/>
  <c r="E16" i="1"/>
  <c r="E17" i="1"/>
  <c r="H21" i="1"/>
  <c r="F21" i="1"/>
  <c r="G21" i="1"/>
  <c r="E21" i="1"/>
  <c r="I20" i="1"/>
  <c r="J20" i="1" s="1"/>
  <c r="J21" i="1" s="1"/>
  <c r="H20" i="1"/>
  <c r="G14" i="1"/>
  <c r="H14" i="1"/>
  <c r="I14" i="1"/>
  <c r="J14" i="1"/>
  <c r="F14" i="1"/>
  <c r="J30" i="1" l="1"/>
  <c r="J16" i="1" s="1"/>
  <c r="J17" i="1" s="1"/>
  <c r="I16" i="1"/>
  <c r="I17" i="1" s="1"/>
  <c r="H16" i="1"/>
  <c r="H17" i="1" s="1"/>
  <c r="I21" i="1"/>
  <c r="C20" i="5"/>
  <c r="B14" i="5" l="1"/>
  <c r="E16" i="3" l="1"/>
  <c r="F16" i="3" s="1"/>
  <c r="G16" i="3" s="1"/>
  <c r="E17" i="3"/>
  <c r="F17" i="3" s="1"/>
  <c r="G17" i="3" s="1"/>
  <c r="E18" i="3"/>
  <c r="F18" i="3" s="1"/>
  <c r="G18" i="3" s="1"/>
  <c r="E19" i="3"/>
  <c r="F19" i="3" s="1"/>
  <c r="G19" i="3" s="1"/>
  <c r="E15" i="3"/>
  <c r="F15" i="3" l="1"/>
  <c r="E14" i="3"/>
  <c r="E13" i="3" s="1"/>
  <c r="C14" i="5"/>
  <c r="D14" i="5"/>
  <c r="G15" i="3" l="1"/>
  <c r="G14" i="3" s="1"/>
  <c r="G13" i="3" s="1"/>
  <c r="F14" i="3"/>
  <c r="F13" i="3" s="1"/>
  <c r="D13" i="5"/>
  <c r="D16" i="5" l="1"/>
  <c r="D15" i="5"/>
  <c r="D17" i="5" l="1"/>
  <c r="D20" i="5" s="1"/>
  <c r="D21" i="5" s="1"/>
  <c r="C16" i="5" l="1"/>
  <c r="C15" i="5"/>
  <c r="C13" i="5"/>
  <c r="C17" i="5" l="1"/>
  <c r="B16" i="5"/>
  <c r="B15" i="5"/>
  <c r="B13" i="5"/>
  <c r="C21" i="5" l="1"/>
  <c r="B17" i="5"/>
  <c r="F18" i="1" l="1"/>
  <c r="G18" i="1"/>
  <c r="H18" i="1"/>
  <c r="I18" i="1"/>
  <c r="J18" i="1"/>
  <c r="E24" i="1" l="1"/>
  <c r="E18" i="1" s="1"/>
</calcChain>
</file>

<file path=xl/sharedStrings.xml><?xml version="1.0" encoding="utf-8"?>
<sst xmlns="http://schemas.openxmlformats.org/spreadsheetml/2006/main" count="61" uniqueCount="53">
  <si>
    <t xml:space="preserve">   Прогноз</t>
  </si>
  <si>
    <t xml:space="preserve">                     Показатель</t>
  </si>
  <si>
    <t>доходы</t>
  </si>
  <si>
    <t>расходы</t>
  </si>
  <si>
    <t>дефицит(профицит)</t>
  </si>
  <si>
    <t xml:space="preserve">                            Бюджет муниципального района "Оловяннинский район"</t>
  </si>
  <si>
    <t>в том числе расходы на обслуживание</t>
  </si>
  <si>
    <t xml:space="preserve">муницмпального долга </t>
  </si>
  <si>
    <t>муниципальный долг  на</t>
  </si>
  <si>
    <t>первое января очередного года</t>
  </si>
  <si>
    <t xml:space="preserve">    основных параметров бюджетной системы муниципального района</t>
  </si>
  <si>
    <t>Консолидированный бюджет муниципального района "Оловяннинский район"</t>
  </si>
  <si>
    <t xml:space="preserve">     Год периода прогнозирования</t>
  </si>
  <si>
    <t>Наименование</t>
  </si>
  <si>
    <t>Бюджет</t>
  </si>
  <si>
    <t>Оценка</t>
  </si>
  <si>
    <t>Всего</t>
  </si>
  <si>
    <t xml:space="preserve">                                                                          "Оловяннинский район"</t>
  </si>
  <si>
    <t xml:space="preserve">    Расходы на реализацию мунииципальных программ МР"Оловяннинский район", из них:</t>
  </si>
  <si>
    <t>тыс.рублей</t>
  </si>
  <si>
    <t xml:space="preserve">             Предельные объемы финансового обеспечения реализации муниципальных программ</t>
  </si>
  <si>
    <t xml:space="preserve">                                             муниципального района "Оловяннинский район"</t>
  </si>
  <si>
    <t>приложение № 1</t>
  </si>
  <si>
    <t>к постановлению администрации</t>
  </si>
  <si>
    <t>муниципального района</t>
  </si>
  <si>
    <t xml:space="preserve">муниципального района </t>
  </si>
  <si>
    <t>"Оловяннинский район"</t>
  </si>
  <si>
    <t>№ ____ от _______________</t>
  </si>
  <si>
    <t>№ ____ от______________</t>
  </si>
  <si>
    <t>приложение № 2</t>
  </si>
  <si>
    <t>дотация</t>
  </si>
  <si>
    <t>от поселений</t>
  </si>
  <si>
    <t>безвозм.  краевые</t>
  </si>
  <si>
    <t>Итого ДОХОДЫ</t>
  </si>
  <si>
    <t>Расходы м/бюджета</t>
  </si>
  <si>
    <t>дор. Фонд</t>
  </si>
  <si>
    <t>Итого РАСХОДЫ</t>
  </si>
  <si>
    <t>в т.ч. Акцызы</t>
  </si>
  <si>
    <t>Кредит</t>
  </si>
  <si>
    <t xml:space="preserve">Муниципальная программа «Улучшение условий   и   охраны труда   в муниципальном районе «Оловяннинский район» (2020-2024 годы)» </t>
  </si>
  <si>
    <t>Расчет условно утверждаемых (утвержденных) расходов на плановый период 2021 и 2022 годов</t>
  </si>
  <si>
    <t>2023</t>
  </si>
  <si>
    <t>2024</t>
  </si>
  <si>
    <t>2025</t>
  </si>
  <si>
    <t>район 2023 год и плановый период</t>
  </si>
  <si>
    <t>%, руб</t>
  </si>
  <si>
    <t>Муниципальная программа «Управление муниципальными финансами и муниципальным долгом муниципального района "Оловяннинский район" на 2017-2025 годы"</t>
  </si>
  <si>
    <t>Муниципальная программа "Управление и распоряжение муниципальной собственностью муниципального района "Оловяннинский район" на период 2017-2025 годы"</t>
  </si>
  <si>
    <t>Муниципальная программа «Развитие культуры в муниципальном районе «Оловяннинский район»  (2020 - 2025 годы)»</t>
  </si>
  <si>
    <t>Муниципальная программа "Развитие муниципального управления и обеспечение деятельности администрации муниципального района "Оловяннинский район" на 2017-2025 года</t>
  </si>
  <si>
    <t>Муниципальная программа «Развитие системы  образования муниципального района "Оловяннинский район" на 2017 -2025 годы»</t>
  </si>
  <si>
    <t xml:space="preserve">Муниципальная программа «Доступная среда в   муниципальном районе «Оловяннинский район» на 2018-2025 годы»  </t>
  </si>
  <si>
    <t xml:space="preserve">Муниципальная программа « Развитие физической культуры, спорта и здорового образа жизни в муниципальном районе «Оловяннинский район» на  2020-2025 годы»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</si>
</sst>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Alignme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Fill="1" applyBorder="1"/>
    <xf numFmtId="0" fontId="1" fillId="0" borderId="5" xfId="0" applyFont="1" applyFill="1" applyBorder="1"/>
    <xf numFmtId="0" fontId="1" fillId="0" borderId="2" xfId="0" applyFont="1" applyFill="1" applyBorder="1"/>
    <xf numFmtId="0" fontId="5" fillId="0" borderId="0" xfId="0" applyFont="1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43" fontId="1" fillId="0" borderId="0" xfId="1" applyFont="1"/>
    <xf numFmtId="0" fontId="1" fillId="0" borderId="1" xfId="0" applyFont="1" applyBorder="1"/>
    <xf numFmtId="43" fontId="1" fillId="0" borderId="1" xfId="1" applyFont="1" applyBorder="1"/>
    <xf numFmtId="49" fontId="1" fillId="0" borderId="1" xfId="1" applyNumberFormat="1" applyFont="1" applyBorder="1" applyAlignment="1">
      <alignment horizontal="center"/>
    </xf>
    <xf numFmtId="0" fontId="3" fillId="2" borderId="1" xfId="0" applyFont="1" applyFill="1" applyBorder="1"/>
    <xf numFmtId="43" fontId="3" fillId="2" borderId="1" xfId="1" applyFont="1" applyFill="1" applyBorder="1"/>
    <xf numFmtId="43" fontId="3" fillId="0" borderId="0" xfId="1" applyFont="1"/>
    <xf numFmtId="49" fontId="1" fillId="0" borderId="1" xfId="1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43" fontId="1" fillId="0" borderId="0" xfId="0" applyNumberFormat="1" applyFont="1"/>
    <xf numFmtId="164" fontId="0" fillId="0" borderId="0" xfId="0" applyNumberFormat="1"/>
    <xf numFmtId="164" fontId="1" fillId="0" borderId="1" xfId="1" applyNumberFormat="1" applyFont="1" applyFill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1" fillId="0" borderId="12" xfId="0" applyNumberFormat="1" applyFont="1" applyBorder="1"/>
    <xf numFmtId="164" fontId="1" fillId="0" borderId="11" xfId="0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1" fillId="0" borderId="2" xfId="0" applyNumberFormat="1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="60" zoomScaleNormal="100" workbookViewId="0">
      <selection activeCell="A7" sqref="A7:J7"/>
    </sheetView>
  </sheetViews>
  <sheetFormatPr defaultRowHeight="15" x14ac:dyDescent="0.25"/>
  <cols>
    <col min="4" max="4" width="16.85546875" customWidth="1"/>
    <col min="5" max="10" width="18.140625" customWidth="1"/>
    <col min="11" max="11" width="9" customWidth="1"/>
  </cols>
  <sheetData>
    <row r="1" spans="1:10" ht="15.75" x14ac:dyDescent="0.25">
      <c r="A1" s="2"/>
      <c r="B1" s="2"/>
      <c r="C1" s="2"/>
      <c r="D1" s="2"/>
      <c r="E1" s="3"/>
      <c r="F1" s="3"/>
      <c r="G1" s="8"/>
      <c r="H1" s="8"/>
      <c r="I1" s="49" t="s">
        <v>22</v>
      </c>
      <c r="J1" s="49"/>
    </row>
    <row r="2" spans="1:10" ht="15.75" x14ac:dyDescent="0.25">
      <c r="A2" s="2"/>
      <c r="B2" s="2"/>
      <c r="C2" s="2"/>
      <c r="D2" s="2"/>
      <c r="E2" s="2"/>
      <c r="F2" s="2"/>
      <c r="G2" s="49" t="s">
        <v>23</v>
      </c>
      <c r="H2" s="49"/>
      <c r="I2" s="49"/>
      <c r="J2" s="49"/>
    </row>
    <row r="3" spans="1:10" ht="18.75" x14ac:dyDescent="0.3">
      <c r="A3" s="1"/>
      <c r="B3" s="1"/>
      <c r="C3" s="1"/>
      <c r="D3" s="1"/>
      <c r="E3" s="1"/>
      <c r="F3" s="1"/>
      <c r="G3" s="7"/>
      <c r="H3" s="49" t="s">
        <v>25</v>
      </c>
      <c r="I3" s="49"/>
      <c r="J3" s="49"/>
    </row>
    <row r="4" spans="1:10" ht="18.75" x14ac:dyDescent="0.3">
      <c r="A4" s="1"/>
      <c r="B4" s="1"/>
      <c r="C4" s="1"/>
      <c r="D4" s="1"/>
      <c r="E4" s="1"/>
      <c r="F4" s="1"/>
      <c r="G4" s="7"/>
      <c r="H4" s="49" t="s">
        <v>26</v>
      </c>
      <c r="I4" s="49"/>
      <c r="J4" s="49"/>
    </row>
    <row r="5" spans="1:10" ht="18.75" x14ac:dyDescent="0.3">
      <c r="A5" s="1"/>
      <c r="B5" s="1"/>
      <c r="C5" s="1"/>
      <c r="D5" s="1"/>
      <c r="E5" s="1"/>
      <c r="F5" s="1"/>
      <c r="G5" s="7"/>
      <c r="H5" s="49" t="s">
        <v>27</v>
      </c>
      <c r="I5" s="49"/>
      <c r="J5" s="49"/>
    </row>
    <row r="6" spans="1:10" ht="18" x14ac:dyDescent="0.35">
      <c r="A6" s="1"/>
      <c r="B6" s="1"/>
      <c r="C6" s="1"/>
      <c r="D6" s="1"/>
      <c r="E6" s="1"/>
      <c r="F6" s="1"/>
      <c r="G6" s="7"/>
      <c r="H6" s="8"/>
      <c r="I6" s="8"/>
      <c r="J6" s="8"/>
    </row>
    <row r="7" spans="1:10" ht="18" x14ac:dyDescent="0.35">
      <c r="A7" s="1"/>
      <c r="B7" s="1"/>
      <c r="C7" s="1"/>
      <c r="D7" s="1"/>
      <c r="E7" s="1"/>
      <c r="F7" s="1"/>
      <c r="G7" s="7"/>
      <c r="H7" s="48"/>
      <c r="I7" s="48"/>
      <c r="J7" s="48"/>
    </row>
    <row r="8" spans="1:10" ht="18.75" x14ac:dyDescent="0.3">
      <c r="A8" s="59" t="s">
        <v>0</v>
      </c>
      <c r="B8" s="59"/>
      <c r="C8" s="59"/>
      <c r="D8" s="59"/>
      <c r="E8" s="59"/>
      <c r="F8" s="59"/>
      <c r="G8" s="59"/>
      <c r="H8" s="59"/>
      <c r="I8" s="59"/>
      <c r="J8" s="59"/>
    </row>
    <row r="9" spans="1:10" ht="18.75" x14ac:dyDescent="0.3">
      <c r="A9" s="59" t="s">
        <v>10</v>
      </c>
      <c r="B9" s="59"/>
      <c r="C9" s="59"/>
      <c r="D9" s="59"/>
      <c r="E9" s="59"/>
      <c r="F9" s="59"/>
      <c r="G9" s="59"/>
      <c r="H9" s="59"/>
      <c r="I9" s="59"/>
      <c r="J9" s="59"/>
    </row>
    <row r="10" spans="1:10" ht="18.75" x14ac:dyDescent="0.3">
      <c r="A10" s="66" t="s">
        <v>17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18" x14ac:dyDescent="0.35">
      <c r="A11" s="9"/>
      <c r="B11" s="1"/>
      <c r="C11" s="1"/>
      <c r="D11" s="1"/>
      <c r="E11" s="1"/>
      <c r="F11" s="1"/>
      <c r="G11" s="1"/>
      <c r="H11" s="1"/>
      <c r="I11" s="1"/>
      <c r="J11" s="1"/>
    </row>
    <row r="12" spans="1:10" ht="18.75" x14ac:dyDescent="0.3">
      <c r="A12" s="1"/>
      <c r="B12" s="1"/>
      <c r="C12" s="1"/>
      <c r="D12" s="1"/>
      <c r="E12" s="1"/>
      <c r="F12" s="1"/>
      <c r="G12" s="1"/>
      <c r="H12" s="1"/>
      <c r="I12" s="1"/>
      <c r="J12" s="10" t="s">
        <v>19</v>
      </c>
    </row>
    <row r="13" spans="1:10" ht="18.75" x14ac:dyDescent="0.3">
      <c r="A13" s="11" t="s">
        <v>1</v>
      </c>
      <c r="B13" s="12"/>
      <c r="C13" s="12"/>
      <c r="D13" s="13"/>
      <c r="E13" s="56" t="s">
        <v>12</v>
      </c>
      <c r="F13" s="57"/>
      <c r="G13" s="57"/>
      <c r="H13" s="57"/>
      <c r="I13" s="57"/>
      <c r="J13" s="58"/>
    </row>
    <row r="14" spans="1:10" ht="18" x14ac:dyDescent="0.35">
      <c r="A14" s="14"/>
      <c r="B14" s="15"/>
      <c r="C14" s="15"/>
      <c r="D14" s="16"/>
      <c r="E14" s="17">
        <v>2023</v>
      </c>
      <c r="F14" s="18">
        <f>E14+1</f>
        <v>2024</v>
      </c>
      <c r="G14" s="18">
        <f t="shared" ref="G14:J14" si="0">F14+1</f>
        <v>2025</v>
      </c>
      <c r="H14" s="18">
        <f t="shared" si="0"/>
        <v>2026</v>
      </c>
      <c r="I14" s="18">
        <f t="shared" si="0"/>
        <v>2027</v>
      </c>
      <c r="J14" s="18">
        <f t="shared" si="0"/>
        <v>2028</v>
      </c>
    </row>
    <row r="15" spans="1:10" s="25" customFormat="1" ht="18.75" x14ac:dyDescent="0.3">
      <c r="A15" s="60" t="s">
        <v>11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8.75" x14ac:dyDescent="0.3">
      <c r="A16" s="19" t="s">
        <v>2</v>
      </c>
      <c r="B16" s="20"/>
      <c r="C16" s="20"/>
      <c r="D16" s="21"/>
      <c r="E16" s="45">
        <f>E20+E30</f>
        <v>1019992.1000000001</v>
      </c>
      <c r="F16" s="45">
        <f>F20+F30</f>
        <v>892010.9</v>
      </c>
      <c r="G16" s="45">
        <f t="shared" ref="G16:J16" si="1">G20+G30</f>
        <v>992350.6</v>
      </c>
      <c r="H16" s="45">
        <f t="shared" si="1"/>
        <v>1032044.6240000001</v>
      </c>
      <c r="I16" s="45">
        <f t="shared" si="1"/>
        <v>1073326.4089600001</v>
      </c>
      <c r="J16" s="45">
        <f t="shared" si="1"/>
        <v>1116259.4653183999</v>
      </c>
    </row>
    <row r="17" spans="1:10" ht="18.75" x14ac:dyDescent="0.3">
      <c r="A17" s="22" t="s">
        <v>3</v>
      </c>
      <c r="B17" s="20"/>
      <c r="C17" s="20"/>
      <c r="D17" s="21"/>
      <c r="E17" s="45">
        <f>E16-2020</f>
        <v>1017972.1000000001</v>
      </c>
      <c r="F17" s="45">
        <f t="shared" ref="F17:G17" si="2">F16-2020</f>
        <v>889990.9</v>
      </c>
      <c r="G17" s="45">
        <f t="shared" si="2"/>
        <v>990330.6</v>
      </c>
      <c r="H17" s="45">
        <f>H16</f>
        <v>1032044.6240000001</v>
      </c>
      <c r="I17" s="45">
        <f t="shared" ref="I17:J17" si="3">I16</f>
        <v>1073326.4089600001</v>
      </c>
      <c r="J17" s="45">
        <f t="shared" si="3"/>
        <v>1116259.4653183999</v>
      </c>
    </row>
    <row r="18" spans="1:10" ht="18.75" x14ac:dyDescent="0.3">
      <c r="A18" s="19" t="s">
        <v>4</v>
      </c>
      <c r="B18" s="19"/>
      <c r="C18" s="20"/>
      <c r="D18" s="21"/>
      <c r="E18" s="45">
        <f>E16-E17</f>
        <v>2020</v>
      </c>
      <c r="F18" s="45">
        <f t="shared" ref="F18:J18" si="4">F16-F17</f>
        <v>2020</v>
      </c>
      <c r="G18" s="45">
        <f t="shared" si="4"/>
        <v>2020</v>
      </c>
      <c r="H18" s="45">
        <f t="shared" si="4"/>
        <v>0</v>
      </c>
      <c r="I18" s="45">
        <f t="shared" si="4"/>
        <v>0</v>
      </c>
      <c r="J18" s="45">
        <f t="shared" si="4"/>
        <v>0</v>
      </c>
    </row>
    <row r="19" spans="1:10" s="25" customFormat="1" ht="18.75" x14ac:dyDescent="0.3">
      <c r="A19" s="63" t="s">
        <v>5</v>
      </c>
      <c r="B19" s="64"/>
      <c r="C19" s="64"/>
      <c r="D19" s="64"/>
      <c r="E19" s="64"/>
      <c r="F19" s="64"/>
      <c r="G19" s="64"/>
      <c r="H19" s="64"/>
      <c r="I19" s="64"/>
      <c r="J19" s="65"/>
    </row>
    <row r="20" spans="1:10" ht="18.75" x14ac:dyDescent="0.3">
      <c r="A20" s="19" t="s">
        <v>2</v>
      </c>
      <c r="B20" s="20"/>
      <c r="C20" s="20"/>
      <c r="D20" s="21"/>
      <c r="E20" s="45">
        <v>901328.8</v>
      </c>
      <c r="F20" s="45">
        <v>771160.1</v>
      </c>
      <c r="G20" s="45">
        <v>867416.5</v>
      </c>
      <c r="H20" s="45">
        <f>G20*104/100</f>
        <v>902113.16</v>
      </c>
      <c r="I20" s="45">
        <f t="shared" ref="I20:J20" si="5">H20*104/100</f>
        <v>938197.68640000001</v>
      </c>
      <c r="J20" s="45">
        <f t="shared" si="5"/>
        <v>975725.59385599999</v>
      </c>
    </row>
    <row r="21" spans="1:10" ht="18.75" x14ac:dyDescent="0.3">
      <c r="A21" s="19" t="s">
        <v>3</v>
      </c>
      <c r="B21" s="20"/>
      <c r="C21" s="20"/>
      <c r="D21" s="21"/>
      <c r="E21" s="45">
        <f>E20-2020</f>
        <v>899308.8</v>
      </c>
      <c r="F21" s="45">
        <f t="shared" ref="F21:G21" si="6">F20-2020</f>
        <v>769140.1</v>
      </c>
      <c r="G21" s="45">
        <f t="shared" si="6"/>
        <v>865396.5</v>
      </c>
      <c r="H21" s="45">
        <f>H20</f>
        <v>902113.16</v>
      </c>
      <c r="I21" s="45">
        <f t="shared" ref="I21:J21" si="7">I20</f>
        <v>938197.68640000001</v>
      </c>
      <c r="J21" s="45">
        <f t="shared" si="7"/>
        <v>975725.59385599999</v>
      </c>
    </row>
    <row r="22" spans="1:10" ht="18.75" x14ac:dyDescent="0.3">
      <c r="A22" s="50" t="s">
        <v>6</v>
      </c>
      <c r="B22" s="51"/>
      <c r="C22" s="51"/>
      <c r="D22" s="52"/>
      <c r="E22" s="46"/>
      <c r="F22" s="46"/>
      <c r="G22" s="46"/>
      <c r="H22" s="46"/>
      <c r="I22" s="46"/>
      <c r="J22" s="46"/>
    </row>
    <row r="23" spans="1:10" ht="18.75" x14ac:dyDescent="0.3">
      <c r="A23" s="23" t="s">
        <v>7</v>
      </c>
      <c r="B23" s="15"/>
      <c r="C23" s="15"/>
      <c r="D23" s="16"/>
      <c r="E23" s="47">
        <v>6.1</v>
      </c>
      <c r="F23" s="47">
        <v>4.0999999999999996</v>
      </c>
      <c r="G23" s="47">
        <v>1.9</v>
      </c>
      <c r="H23" s="47">
        <v>0</v>
      </c>
      <c r="I23" s="47">
        <v>0</v>
      </c>
      <c r="J23" s="47">
        <v>0</v>
      </c>
    </row>
    <row r="24" spans="1:10" ht="18.75" x14ac:dyDescent="0.3">
      <c r="A24" s="19" t="s">
        <v>4</v>
      </c>
      <c r="B24" s="20"/>
      <c r="C24" s="20"/>
      <c r="D24" s="21"/>
      <c r="E24" s="45">
        <f>E20-E21</f>
        <v>2020</v>
      </c>
      <c r="F24" s="45">
        <v>2020</v>
      </c>
      <c r="G24" s="45">
        <v>2020</v>
      </c>
      <c r="H24" s="45">
        <v>0</v>
      </c>
      <c r="I24" s="45">
        <v>0</v>
      </c>
      <c r="J24" s="45">
        <v>0</v>
      </c>
    </row>
    <row r="25" spans="1:10" ht="18.75" x14ac:dyDescent="0.3">
      <c r="A25" s="24" t="s">
        <v>8</v>
      </c>
      <c r="B25" s="12"/>
      <c r="C25" s="12"/>
      <c r="D25" s="13"/>
      <c r="E25" s="46"/>
      <c r="F25" s="46"/>
      <c r="G25" s="46"/>
      <c r="H25" s="46"/>
      <c r="I25" s="46"/>
      <c r="J25" s="46"/>
    </row>
    <row r="26" spans="1:10" ht="18.75" x14ac:dyDescent="0.3">
      <c r="A26" s="53" t="s">
        <v>9</v>
      </c>
      <c r="B26" s="54"/>
      <c r="C26" s="54"/>
      <c r="D26" s="55"/>
      <c r="E26" s="47">
        <v>4040</v>
      </c>
      <c r="F26" s="47">
        <v>2020</v>
      </c>
      <c r="G26" s="47">
        <v>0</v>
      </c>
      <c r="H26" s="47">
        <v>0</v>
      </c>
      <c r="I26" s="47">
        <v>0</v>
      </c>
      <c r="J26" s="47">
        <v>0</v>
      </c>
    </row>
    <row r="27" spans="1:10" ht="14.45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  <row r="30" spans="1:10" ht="14.45" x14ac:dyDescent="0.3">
      <c r="E30" s="41">
        <v>118663.3</v>
      </c>
      <c r="F30" s="41">
        <v>120850.8</v>
      </c>
      <c r="G30" s="41">
        <v>124934.1</v>
      </c>
      <c r="H30" s="41">
        <f>G30*104/100</f>
        <v>129931.46400000001</v>
      </c>
      <c r="I30" s="41">
        <f t="shared" ref="I30:J30" si="8">H30*104/100</f>
        <v>135128.72256000002</v>
      </c>
      <c r="J30" s="41">
        <f t="shared" si="8"/>
        <v>140533.87146240004</v>
      </c>
    </row>
  </sheetData>
  <mergeCells count="13">
    <mergeCell ref="I1:J1"/>
    <mergeCell ref="A22:D22"/>
    <mergeCell ref="A26:D26"/>
    <mergeCell ref="E13:J13"/>
    <mergeCell ref="A9:J9"/>
    <mergeCell ref="A8:J8"/>
    <mergeCell ref="A15:J15"/>
    <mergeCell ref="A19:J19"/>
    <mergeCell ref="A10:J10"/>
    <mergeCell ref="G2:J2"/>
    <mergeCell ref="H3:J3"/>
    <mergeCell ref="H4:J4"/>
    <mergeCell ref="H5:J5"/>
  </mergeCells>
  <pageMargins left="0.59055118110236227" right="0.59055118110236227" top="0.39370078740157483" bottom="0.3937007874015748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opLeftCell="A4" zoomScale="68" zoomScaleNormal="68" workbookViewId="0">
      <selection activeCell="D17" sqref="D17"/>
    </sheetView>
  </sheetViews>
  <sheetFormatPr defaultColWidth="8.85546875" defaultRowHeight="15" x14ac:dyDescent="0.25"/>
  <cols>
    <col min="1" max="1" width="81.140625" style="5" customWidth="1"/>
    <col min="2" max="4" width="17.7109375" style="2" customWidth="1"/>
    <col min="5" max="5" width="19" style="2" customWidth="1"/>
    <col min="6" max="7" width="17.7109375" style="2" customWidth="1"/>
    <col min="8" max="16384" width="8.85546875" style="2"/>
  </cols>
  <sheetData>
    <row r="1" spans="1:10" ht="15.75" x14ac:dyDescent="0.25">
      <c r="F1" s="49" t="s">
        <v>29</v>
      </c>
      <c r="G1" s="49"/>
    </row>
    <row r="2" spans="1:10" ht="18.75" x14ac:dyDescent="0.3">
      <c r="A2" s="2"/>
      <c r="E2" s="67" t="s">
        <v>23</v>
      </c>
      <c r="F2" s="67"/>
      <c r="G2" s="67"/>
      <c r="H2" s="1"/>
      <c r="I2" s="1"/>
      <c r="J2" s="1"/>
    </row>
    <row r="3" spans="1:10" ht="18.75" x14ac:dyDescent="0.3">
      <c r="A3" s="2"/>
      <c r="E3" s="67" t="s">
        <v>24</v>
      </c>
      <c r="F3" s="67"/>
      <c r="G3" s="67"/>
      <c r="I3" s="1"/>
      <c r="J3" s="1"/>
    </row>
    <row r="4" spans="1:10" ht="18.75" x14ac:dyDescent="0.3">
      <c r="A4" s="2"/>
      <c r="E4" s="67" t="s">
        <v>26</v>
      </c>
      <c r="F4" s="67"/>
      <c r="G4" s="67"/>
      <c r="I4" s="1"/>
      <c r="J4" s="1"/>
    </row>
    <row r="5" spans="1:10" ht="18.75" x14ac:dyDescent="0.3">
      <c r="A5" s="2"/>
      <c r="E5" s="67" t="s">
        <v>28</v>
      </c>
      <c r="F5" s="67"/>
      <c r="G5" s="67"/>
      <c r="I5" s="1"/>
      <c r="J5" s="1"/>
    </row>
    <row r="6" spans="1:10" ht="18.75" x14ac:dyDescent="0.3">
      <c r="A6" s="2"/>
      <c r="I6" s="1"/>
      <c r="J6" s="1"/>
    </row>
    <row r="7" spans="1:10" ht="18.75" x14ac:dyDescent="0.3">
      <c r="A7" s="59" t="s">
        <v>20</v>
      </c>
      <c r="B7" s="59"/>
      <c r="C7" s="59"/>
      <c r="D7" s="59"/>
      <c r="E7" s="59"/>
      <c r="F7" s="59"/>
      <c r="G7" s="59"/>
    </row>
    <row r="8" spans="1:10" ht="18.75" x14ac:dyDescent="0.3">
      <c r="A8" s="59" t="s">
        <v>21</v>
      </c>
      <c r="B8" s="59"/>
      <c r="C8" s="59"/>
      <c r="D8" s="59"/>
      <c r="E8" s="59"/>
      <c r="F8" s="59"/>
      <c r="G8" s="59"/>
    </row>
    <row r="9" spans="1:10" ht="18.75" x14ac:dyDescent="0.3">
      <c r="A9" s="6"/>
      <c r="B9" s="6"/>
      <c r="C9" s="6"/>
      <c r="D9" s="6"/>
      <c r="E9" s="6"/>
      <c r="F9" s="6"/>
      <c r="G9" s="6"/>
    </row>
    <row r="10" spans="1:10" x14ac:dyDescent="0.25">
      <c r="A10" s="2"/>
      <c r="G10" s="2" t="s">
        <v>19</v>
      </c>
    </row>
    <row r="11" spans="1:10" ht="18.75" x14ac:dyDescent="0.3">
      <c r="A11" s="68" t="s">
        <v>13</v>
      </c>
      <c r="B11" s="56" t="s">
        <v>14</v>
      </c>
      <c r="C11" s="57"/>
      <c r="D11" s="58"/>
      <c r="E11" s="56" t="s">
        <v>15</v>
      </c>
      <c r="F11" s="57"/>
      <c r="G11" s="58"/>
    </row>
    <row r="12" spans="1:10" ht="18.75" x14ac:dyDescent="0.3">
      <c r="A12" s="69"/>
      <c r="B12" s="18">
        <v>2023</v>
      </c>
      <c r="C12" s="18">
        <v>2024</v>
      </c>
      <c r="D12" s="18">
        <v>2025</v>
      </c>
      <c r="E12" s="18">
        <v>2026</v>
      </c>
      <c r="F12" s="18">
        <v>2027</v>
      </c>
      <c r="G12" s="18">
        <v>2028</v>
      </c>
    </row>
    <row r="13" spans="1:10" ht="18.75" x14ac:dyDescent="0.3">
      <c r="A13" s="26" t="s">
        <v>16</v>
      </c>
      <c r="B13" s="27">
        <f>B14</f>
        <v>858560</v>
      </c>
      <c r="C13" s="27">
        <f t="shared" ref="C13:G13" si="0">C14</f>
        <v>745680.6</v>
      </c>
      <c r="D13" s="27">
        <f t="shared" si="0"/>
        <v>838924.4</v>
      </c>
      <c r="E13" s="27">
        <f t="shared" si="0"/>
        <v>872377.37600000016</v>
      </c>
      <c r="F13" s="27">
        <f t="shared" si="0"/>
        <v>907272.47104000009</v>
      </c>
      <c r="G13" s="27">
        <f t="shared" si="0"/>
        <v>907272.47104000009</v>
      </c>
    </row>
    <row r="14" spans="1:10" ht="37.9" customHeight="1" x14ac:dyDescent="0.3">
      <c r="A14" s="28" t="s">
        <v>18</v>
      </c>
      <c r="B14" s="44">
        <f>SUM(B15:B22)</f>
        <v>858560</v>
      </c>
      <c r="C14" s="44">
        <f t="shared" ref="C14:G14" si="1">SUM(C15:C22)</f>
        <v>745680.6</v>
      </c>
      <c r="D14" s="44">
        <f t="shared" si="1"/>
        <v>838924.4</v>
      </c>
      <c r="E14" s="44">
        <f t="shared" si="1"/>
        <v>872377.37600000016</v>
      </c>
      <c r="F14" s="44">
        <f t="shared" si="1"/>
        <v>907272.47104000009</v>
      </c>
      <c r="G14" s="44">
        <f t="shared" si="1"/>
        <v>907272.47104000009</v>
      </c>
    </row>
    <row r="15" spans="1:10" ht="61.15" customHeight="1" x14ac:dyDescent="0.3">
      <c r="A15" s="29" t="s">
        <v>46</v>
      </c>
      <c r="B15" s="43">
        <v>42424.800000000003</v>
      </c>
      <c r="C15" s="42">
        <v>40674.199999999997</v>
      </c>
      <c r="D15" s="42">
        <v>41014.199999999997</v>
      </c>
      <c r="E15" s="42">
        <f>D15*104/100</f>
        <v>42654.767999999996</v>
      </c>
      <c r="F15" s="42">
        <f>E15*104/100</f>
        <v>44360.958719999995</v>
      </c>
      <c r="G15" s="42">
        <f>F15</f>
        <v>44360.958719999995</v>
      </c>
    </row>
    <row r="16" spans="1:10" s="4" customFormat="1" ht="60" customHeight="1" x14ac:dyDescent="0.3">
      <c r="A16" s="30" t="s">
        <v>47</v>
      </c>
      <c r="B16" s="42">
        <v>24905.599999999999</v>
      </c>
      <c r="C16" s="43">
        <v>25116.3</v>
      </c>
      <c r="D16" s="43">
        <v>26961.9</v>
      </c>
      <c r="E16" s="42">
        <f t="shared" ref="E16:F20" si="2">D16*104/100</f>
        <v>28040.376</v>
      </c>
      <c r="F16" s="42">
        <f t="shared" si="2"/>
        <v>29161.991039999997</v>
      </c>
      <c r="G16" s="42">
        <f t="shared" ref="G16:G20" si="3">F16</f>
        <v>29161.991039999997</v>
      </c>
    </row>
    <row r="17" spans="1:7" s="4" customFormat="1" ht="37.5" customHeight="1" x14ac:dyDescent="0.3">
      <c r="A17" s="39" t="s">
        <v>48</v>
      </c>
      <c r="B17" s="42">
        <v>43613.2</v>
      </c>
      <c r="C17" s="43">
        <v>44182.5</v>
      </c>
      <c r="D17" s="43">
        <v>45998.2</v>
      </c>
      <c r="E17" s="42">
        <f t="shared" si="2"/>
        <v>47838.127999999997</v>
      </c>
      <c r="F17" s="42">
        <f t="shared" si="2"/>
        <v>49751.653120000003</v>
      </c>
      <c r="G17" s="42">
        <f t="shared" si="3"/>
        <v>49751.653120000003</v>
      </c>
    </row>
    <row r="18" spans="1:7" s="4" customFormat="1" ht="60" customHeight="1" x14ac:dyDescent="0.3">
      <c r="A18" s="30" t="s">
        <v>49</v>
      </c>
      <c r="B18" s="42">
        <v>34409.9</v>
      </c>
      <c r="C18" s="43">
        <v>32241.5</v>
      </c>
      <c r="D18" s="43">
        <v>33633.199999999997</v>
      </c>
      <c r="E18" s="42">
        <f t="shared" si="2"/>
        <v>34978.527999999998</v>
      </c>
      <c r="F18" s="42">
        <f t="shared" si="2"/>
        <v>36377.669119999999</v>
      </c>
      <c r="G18" s="42">
        <f t="shared" si="3"/>
        <v>36377.669119999999</v>
      </c>
    </row>
    <row r="19" spans="1:7" s="4" customFormat="1" ht="60" customHeight="1" x14ac:dyDescent="0.3">
      <c r="A19" s="30" t="s">
        <v>50</v>
      </c>
      <c r="B19" s="42">
        <v>712806.5</v>
      </c>
      <c r="C19" s="43">
        <v>603066.1</v>
      </c>
      <c r="D19" s="43">
        <v>691016.9</v>
      </c>
      <c r="E19" s="42">
        <f t="shared" si="2"/>
        <v>718657.57600000012</v>
      </c>
      <c r="F19" s="42">
        <f t="shared" si="2"/>
        <v>747403.87904000015</v>
      </c>
      <c r="G19" s="42">
        <f t="shared" si="3"/>
        <v>747403.87904000015</v>
      </c>
    </row>
    <row r="20" spans="1:7" s="4" customFormat="1" ht="36" customHeight="1" x14ac:dyDescent="0.3">
      <c r="A20" s="39" t="s">
        <v>51</v>
      </c>
      <c r="B20" s="43">
        <v>200</v>
      </c>
      <c r="C20" s="43">
        <v>200</v>
      </c>
      <c r="D20" s="43">
        <v>200</v>
      </c>
      <c r="E20" s="43">
        <f t="shared" si="2"/>
        <v>208</v>
      </c>
      <c r="F20" s="43">
        <f t="shared" si="2"/>
        <v>216.32</v>
      </c>
      <c r="G20" s="43">
        <f t="shared" si="3"/>
        <v>216.32</v>
      </c>
    </row>
    <row r="21" spans="1:7" ht="61.15" customHeight="1" x14ac:dyDescent="0.3">
      <c r="A21" s="29" t="s">
        <v>52</v>
      </c>
      <c r="B21" s="43">
        <v>100</v>
      </c>
      <c r="C21" s="43">
        <v>100</v>
      </c>
      <c r="D21" s="43">
        <v>100</v>
      </c>
      <c r="E21" s="43"/>
      <c r="F21" s="43"/>
      <c r="G21" s="43"/>
    </row>
    <row r="22" spans="1:7" ht="56.25" x14ac:dyDescent="0.3">
      <c r="A22" s="29" t="s">
        <v>39</v>
      </c>
      <c r="B22" s="43">
        <v>100</v>
      </c>
      <c r="C22" s="43">
        <v>100</v>
      </c>
      <c r="D22" s="43">
        <v>0</v>
      </c>
      <c r="E22" s="43"/>
      <c r="F22" s="43"/>
      <c r="G22" s="43"/>
    </row>
  </sheetData>
  <mergeCells count="10">
    <mergeCell ref="E11:G11"/>
    <mergeCell ref="A7:G7"/>
    <mergeCell ref="A8:G8"/>
    <mergeCell ref="F1:G1"/>
    <mergeCell ref="E2:G2"/>
    <mergeCell ref="E3:G3"/>
    <mergeCell ref="E4:G4"/>
    <mergeCell ref="E5:G5"/>
    <mergeCell ref="A11:A12"/>
    <mergeCell ref="B11:D11"/>
  </mergeCells>
  <pageMargins left="0.59055118110236227" right="0.11811023622047245" top="0.59055118110236227" bottom="0.15748031496062992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4"/>
  <sheetViews>
    <sheetView topLeftCell="A5" zoomScaleNormal="100" workbookViewId="0">
      <selection activeCell="C26" sqref="C26"/>
    </sheetView>
  </sheetViews>
  <sheetFormatPr defaultColWidth="8.85546875" defaultRowHeight="18.75" x14ac:dyDescent="0.3"/>
  <cols>
    <col min="1" max="1" width="31.5703125" style="1" customWidth="1"/>
    <col min="2" max="4" width="26.42578125" style="31" customWidth="1"/>
    <col min="5" max="5" width="17.7109375" style="31" customWidth="1"/>
    <col min="6" max="7" width="8.85546875" style="1"/>
    <col min="8" max="8" width="16.85546875" style="1" customWidth="1"/>
    <col min="9" max="16384" width="8.85546875" style="1"/>
  </cols>
  <sheetData>
    <row r="4" spans="1:8" x14ac:dyDescent="0.3">
      <c r="B4" s="37" t="s">
        <v>44</v>
      </c>
    </row>
    <row r="7" spans="1:8" ht="18" x14ac:dyDescent="0.35">
      <c r="A7" s="32"/>
      <c r="B7" s="34" t="s">
        <v>41</v>
      </c>
      <c r="C7" s="34" t="s">
        <v>42</v>
      </c>
      <c r="D7" s="38" t="s">
        <v>43</v>
      </c>
    </row>
    <row r="8" spans="1:8" x14ac:dyDescent="0.3">
      <c r="A8" s="32" t="s">
        <v>2</v>
      </c>
      <c r="B8" s="33">
        <v>243478.6</v>
      </c>
      <c r="C8" s="33">
        <v>266984.2</v>
      </c>
      <c r="D8" s="33">
        <v>287159.5</v>
      </c>
    </row>
    <row r="9" spans="1:8" x14ac:dyDescent="0.3">
      <c r="A9" s="32" t="s">
        <v>37</v>
      </c>
      <c r="B9" s="33">
        <v>18494</v>
      </c>
      <c r="C9" s="33">
        <v>19176.2</v>
      </c>
      <c r="D9" s="33">
        <v>20834.2</v>
      </c>
    </row>
    <row r="10" spans="1:8" x14ac:dyDescent="0.3">
      <c r="A10" s="32" t="s">
        <v>30</v>
      </c>
      <c r="B10" s="33">
        <v>183976</v>
      </c>
      <c r="C10" s="33">
        <v>134954</v>
      </c>
      <c r="D10" s="33">
        <v>127940</v>
      </c>
    </row>
    <row r="11" spans="1:8" x14ac:dyDescent="0.3">
      <c r="A11" s="32" t="s">
        <v>31</v>
      </c>
      <c r="B11" s="33">
        <v>203</v>
      </c>
      <c r="C11" s="33">
        <v>203</v>
      </c>
      <c r="D11" s="33">
        <v>203</v>
      </c>
    </row>
    <row r="12" spans="1:8" x14ac:dyDescent="0.3">
      <c r="A12" s="32" t="s">
        <v>32</v>
      </c>
      <c r="B12" s="33">
        <v>473671.2</v>
      </c>
      <c r="C12" s="33">
        <v>369018.9</v>
      </c>
      <c r="D12" s="33">
        <v>452114</v>
      </c>
      <c r="H12" s="40"/>
    </row>
    <row r="13" spans="1:8" x14ac:dyDescent="0.3">
      <c r="A13" s="35" t="s">
        <v>33</v>
      </c>
      <c r="B13" s="36">
        <f>B8+B10+B11+B12</f>
        <v>901328.8</v>
      </c>
      <c r="C13" s="36">
        <f t="shared" ref="C13" si="0">C8+C10+C11+C12</f>
        <v>771160.10000000009</v>
      </c>
      <c r="D13" s="36">
        <f>D8+D10+D11+D12</f>
        <v>867416.5</v>
      </c>
    </row>
    <row r="14" spans="1:8" x14ac:dyDescent="0.3">
      <c r="A14" s="32" t="s">
        <v>34</v>
      </c>
      <c r="B14" s="33">
        <f>B8+B10+B11-B9-B18</f>
        <v>407143.6</v>
      </c>
      <c r="C14" s="33">
        <f t="shared" ref="C14:D14" si="1">C8+C10+C11-C9-C18</f>
        <v>380945</v>
      </c>
      <c r="D14" s="33">
        <f t="shared" si="1"/>
        <v>392448.3</v>
      </c>
    </row>
    <row r="15" spans="1:8" x14ac:dyDescent="0.3">
      <c r="A15" s="32" t="s">
        <v>35</v>
      </c>
      <c r="B15" s="33">
        <f>B9</f>
        <v>18494</v>
      </c>
      <c r="C15" s="33">
        <f t="shared" ref="C15" si="2">C9</f>
        <v>19176.2</v>
      </c>
      <c r="D15" s="33">
        <f>D9</f>
        <v>20834.2</v>
      </c>
    </row>
    <row r="16" spans="1:8" x14ac:dyDescent="0.3">
      <c r="A16" s="32" t="s">
        <v>32</v>
      </c>
      <c r="B16" s="33">
        <f>B12</f>
        <v>473671.2</v>
      </c>
      <c r="C16" s="33">
        <f t="shared" ref="C16" si="3">C12</f>
        <v>369018.9</v>
      </c>
      <c r="D16" s="33">
        <f>D12</f>
        <v>452114</v>
      </c>
    </row>
    <row r="17" spans="1:4" x14ac:dyDescent="0.3">
      <c r="A17" s="35" t="s">
        <v>36</v>
      </c>
      <c r="B17" s="36">
        <f>B14+B15+B16</f>
        <v>899308.8</v>
      </c>
      <c r="C17" s="36">
        <f t="shared" ref="C17" si="4">C14+C15+C16</f>
        <v>769140.10000000009</v>
      </c>
      <c r="D17" s="36">
        <f>D14+D15+D16</f>
        <v>865396.5</v>
      </c>
    </row>
    <row r="18" spans="1:4" x14ac:dyDescent="0.3">
      <c r="A18" s="35" t="s">
        <v>38</v>
      </c>
      <c r="B18" s="36">
        <v>2020</v>
      </c>
      <c r="C18" s="36">
        <v>2020</v>
      </c>
      <c r="D18" s="36">
        <v>2020</v>
      </c>
    </row>
    <row r="19" spans="1:4" ht="67.150000000000006" customHeight="1" x14ac:dyDescent="0.3">
      <c r="A19" s="70" t="s">
        <v>40</v>
      </c>
      <c r="B19" s="33"/>
      <c r="C19" s="33">
        <v>2.5</v>
      </c>
      <c r="D19" s="33">
        <v>5</v>
      </c>
    </row>
    <row r="20" spans="1:4" x14ac:dyDescent="0.3">
      <c r="A20" s="70"/>
      <c r="B20" s="33"/>
      <c r="C20" s="33">
        <f>C17-C16</f>
        <v>400121.20000000007</v>
      </c>
      <c r="D20" s="33">
        <f t="shared" ref="D20" si="5">D17-D16</f>
        <v>413282.5</v>
      </c>
    </row>
    <row r="21" spans="1:4" x14ac:dyDescent="0.3">
      <c r="A21" s="70"/>
      <c r="B21" s="33"/>
      <c r="C21" s="33">
        <f t="shared" ref="C21:D21" si="6">C20*C19/100</f>
        <v>10003.030000000002</v>
      </c>
      <c r="D21" s="33">
        <f t="shared" si="6"/>
        <v>20664.125</v>
      </c>
    </row>
    <row r="22" spans="1:4" ht="18" x14ac:dyDescent="0.35">
      <c r="B22" s="31">
        <v>6060</v>
      </c>
      <c r="C22" s="31">
        <v>4040</v>
      </c>
      <c r="D22" s="31">
        <v>2020</v>
      </c>
    </row>
    <row r="24" spans="1:4" x14ac:dyDescent="0.3">
      <c r="A24" s="1" t="s">
        <v>45</v>
      </c>
      <c r="B24" s="31">
        <v>6060</v>
      </c>
      <c r="C24" s="31">
        <v>4040</v>
      </c>
      <c r="D24" s="31">
        <v>1853.97</v>
      </c>
    </row>
  </sheetData>
  <mergeCells count="1">
    <mergeCell ref="A19:A21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 1</vt:lpstr>
      <vt:lpstr>приложение 2</vt:lpstr>
      <vt:lpstr>Лист1</vt:lpstr>
      <vt:lpstr>расчет</vt:lpstr>
      <vt:lpstr>'приложение 1'!Область_печати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2023-01-16T23:58:57Z</cp:lastPrinted>
  <dcterms:created xsi:type="dcterms:W3CDTF">2016-11-28T07:32:11Z</dcterms:created>
  <dcterms:modified xsi:type="dcterms:W3CDTF">2024-05-23T07:06:23Z</dcterms:modified>
</cp:coreProperties>
</file>