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X33" i="1"/>
  <c r="X30"/>
  <c r="X25"/>
  <c r="X19"/>
  <c r="V32"/>
  <c r="V28"/>
  <c r="V29"/>
  <c r="V27"/>
  <c r="V17"/>
  <c r="V22"/>
  <c r="V23"/>
  <c r="V24"/>
  <c r="V21"/>
  <c r="V18"/>
  <c r="F28"/>
  <c r="F29"/>
  <c r="F27"/>
  <c r="F22"/>
  <c r="F23"/>
  <c r="F24"/>
  <c r="F21"/>
  <c r="F18"/>
  <c r="F17"/>
  <c r="G19"/>
  <c r="G25"/>
  <c r="L19"/>
  <c r="M19"/>
  <c r="N19"/>
  <c r="O19"/>
  <c r="G30"/>
  <c r="J30"/>
  <c r="N30"/>
  <c r="O33"/>
  <c r="N33"/>
  <c r="M33"/>
  <c r="L33"/>
  <c r="X34" l="1"/>
</calcChain>
</file>

<file path=xl/sharedStrings.xml><?xml version="1.0" encoding="utf-8"?>
<sst xmlns="http://schemas.openxmlformats.org/spreadsheetml/2006/main" count="70" uniqueCount="54">
  <si>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</si>
  <si>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</si>
  <si>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</si>
  <si>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</si>
  <si>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</si>
  <si>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</si>
  <si>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</si>
  <si>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</si>
  <si>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</si>
  <si>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</si>
  <si>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</si>
  <si>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</si>
  <si>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</si>
  <si>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</si>
  <si>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</si>
  <si>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</si>
  <si>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</si>
  <si>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</si>
  <si>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</si>
  <si>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</si>
  <si>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Самцы с неокостеневшими рогами (пантами)</t>
  </si>
  <si>
    <t>Самцы кабарги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</si>
  <si>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</si>
  <si>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</si>
  <si>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 xml:space="preserve"> ООУ</t>
  </si>
  <si>
    <t>Итого:</t>
  </si>
  <si>
    <t>ООУ</t>
  </si>
  <si>
    <t>8.1</t>
  </si>
  <si>
    <t>8.2</t>
  </si>
  <si>
    <t>ООО Эрен-плюс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</si>
  <si>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</si>
  <si>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</si>
  <si>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</si>
  <si>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</si>
  <si>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</si>
  <si>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</si>
  <si>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</si>
  <si>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21.1</t>
  </si>
  <si>
    <t>21.2</t>
  </si>
  <si>
    <t>Охотхозяйство «Ульдургинское» ЗабКОООиР</t>
  </si>
  <si>
    <t>21.3</t>
  </si>
  <si>
    <t>ООО «Каренга»</t>
  </si>
  <si>
    <t>22.1</t>
  </si>
  <si>
    <t>Численность охотничьего ресурса (на 1 апреля), от которой устанавливалась квота добычи, особей</t>
  </si>
  <si>
    <t>2021 -2022 гг</t>
  </si>
  <si>
    <t>на  период:  с  1  августа  2021 г.  до  1  августа  2022 г.</t>
  </si>
  <si>
    <t>Самцы с неокостеневшими рогами (апнтами)</t>
  </si>
  <si>
    <t xml:space="preserve">Самцы во время гона        </t>
  </si>
  <si>
    <r>
      <rPr>
        <b/>
        <u/>
        <sz val="14"/>
        <color theme="1"/>
        <rFont val="Calibri"/>
        <family val="2"/>
        <charset val="204"/>
        <scheme val="minor"/>
      </rPr>
      <t>Дикого северного оленя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</si>
  <si>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Итого по краю:</t>
  </si>
  <si>
    <t>1. Каларский район</t>
  </si>
  <si>
    <t>2. Могочинский район</t>
  </si>
  <si>
    <t>4. Тунгиро-Олёкминский район</t>
  </si>
  <si>
    <t>3. Тунгокоченский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</si>
</sst>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6" xfId="0" applyFont="1" applyBorder="1"/>
    <xf numFmtId="0" fontId="4" fillId="0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7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4" fillId="0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2" borderId="6" xfId="0" applyFont="1" applyFill="1" applyBorder="1"/>
    <xf numFmtId="0" fontId="7" fillId="0" borderId="6" xfId="0" applyFont="1" applyFill="1" applyBorder="1"/>
    <xf numFmtId="0" fontId="7" fillId="0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/>
    </xf>
    <xf numFmtId="49" fontId="7" fillId="4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7" borderId="0" xfId="0" applyFill="1"/>
    <xf numFmtId="0" fontId="8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49" fontId="2" fillId="8" borderId="6" xfId="0" applyNumberFormat="1" applyFont="1" applyFill="1" applyBorder="1" applyAlignment="1">
      <alignment horizontal="right" vertical="center" wrapText="1"/>
    </xf>
    <xf numFmtId="0" fontId="2" fillId="8" borderId="6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/>
    </xf>
    <xf numFmtId="0" fontId="0" fillId="8" borderId="6" xfId="0" applyFill="1" applyBorder="1"/>
    <xf numFmtId="2" fontId="4" fillId="8" borderId="6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/>
    <xf numFmtId="0" fontId="0" fillId="8" borderId="0" xfId="0" applyFill="1"/>
    <xf numFmtId="0" fontId="13" fillId="0" borderId="0" xfId="0" applyFont="1"/>
    <xf numFmtId="0" fontId="14" fillId="0" borderId="6" xfId="0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0" fontId="15" fillId="4" borderId="6" xfId="0" applyFont="1" applyFill="1" applyBorder="1"/>
    <xf numFmtId="0" fontId="15" fillId="8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2" fontId="11" fillId="0" borderId="17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top" wrapText="1"/>
    </xf>
    <xf numFmtId="0" fontId="11" fillId="7" borderId="14" xfId="0" applyFont="1" applyFill="1" applyBorder="1" applyAlignment="1">
      <alignment horizontal="center" vertical="top" wrapText="1"/>
    </xf>
    <xf numFmtId="0" fontId="11" fillId="7" borderId="2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/>
    <xf numFmtId="0" fontId="12" fillId="0" borderId="13" xfId="0" applyFont="1" applyBorder="1" applyAlignment="1"/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7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80" zoomScaleNormal="80" workbookViewId="0">
      <selection activeCell="V36" sqref="V36"/>
    </sheetView>
  </sheetViews>
  <sheetFormatPr defaultRowHeight="15"/>
  <cols>
    <col min="1" max="1" width="7.5703125" customWidth="1"/>
    <col min="2" max="2" width="48" customWidth="1"/>
    <col min="3" max="3" width="15.5703125" style="49" customWidth="1"/>
    <col min="4" max="4" width="10.5703125" customWidth="1"/>
    <col min="5" max="5" width="10.85546875" customWidth="1"/>
    <col min="6" max="6" width="19.7109375" style="40" customWidth="1"/>
    <col min="24" max="24" width="9.140625" style="68"/>
  </cols>
  <sheetData>
    <row r="1" spans="1:26" ht="10.5" customHeight="1"/>
    <row r="2" spans="1:26" ht="17.25" customHeight="1">
      <c r="E2" s="73" t="s">
        <v>0</v>
      </c>
      <c r="F2" s="74"/>
      <c r="G2" s="74"/>
      <c r="H2" s="74"/>
      <c r="I2" s="29"/>
      <c r="J2" s="29"/>
      <c r="K2" s="29"/>
    </row>
    <row r="3" spans="1:26" ht="7.5" customHeight="1">
      <c r="F3" s="41"/>
      <c r="G3" s="29"/>
      <c r="H3" s="29"/>
      <c r="I3" s="29"/>
      <c r="J3" s="29"/>
      <c r="K3" s="29"/>
    </row>
    <row r="4" spans="1:26" ht="15.75" customHeight="1">
      <c r="F4" s="42" t="s">
        <v>48</v>
      </c>
      <c r="G4" s="30"/>
      <c r="H4" s="30"/>
      <c r="I4" s="30"/>
      <c r="J4" s="29"/>
      <c r="K4" s="29"/>
    </row>
    <row r="5" spans="1:26" ht="6.75" customHeight="1">
      <c r="F5" s="42"/>
      <c r="G5" s="30"/>
      <c r="H5" s="30"/>
      <c r="I5" s="30"/>
      <c r="J5" s="29"/>
      <c r="K5" s="29"/>
    </row>
    <row r="6" spans="1:26" ht="13.5" customHeight="1">
      <c r="F6" s="42" t="s">
        <v>1</v>
      </c>
      <c r="G6" s="30"/>
      <c r="H6" s="30"/>
      <c r="I6" s="30"/>
      <c r="J6" s="29"/>
      <c r="K6" s="29"/>
    </row>
    <row r="7" spans="1:26" ht="4.5" customHeight="1">
      <c r="F7" s="42"/>
      <c r="G7" s="30"/>
      <c r="H7" s="30"/>
      <c r="I7" s="30"/>
      <c r="J7" s="29"/>
      <c r="K7" s="29"/>
    </row>
    <row r="8" spans="1:26" ht="18.75">
      <c r="F8" s="42" t="s">
        <v>45</v>
      </c>
      <c r="G8" s="30"/>
      <c r="H8" s="30"/>
      <c r="I8" s="30"/>
      <c r="J8" s="29"/>
      <c r="K8" s="29"/>
    </row>
    <row r="9" spans="1:26" ht="10.5" customHeight="1" thickBot="1"/>
    <row r="10" spans="1:26" s="31" customFormat="1" ht="15" customHeight="1">
      <c r="A10" s="94" t="s">
        <v>2</v>
      </c>
      <c r="B10" s="112" t="s">
        <v>4</v>
      </c>
      <c r="C10" s="98" t="s">
        <v>23</v>
      </c>
      <c r="D10" s="106" t="s">
        <v>43</v>
      </c>
      <c r="E10" s="107"/>
      <c r="F10" s="91" t="s">
        <v>5</v>
      </c>
      <c r="G10" s="116" t="s">
        <v>6</v>
      </c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8"/>
      <c r="V10" s="101" t="s">
        <v>16</v>
      </c>
      <c r="W10" s="102"/>
      <c r="X10" s="102"/>
      <c r="Y10" s="102"/>
      <c r="Z10" s="102"/>
    </row>
    <row r="11" spans="1:26" s="31" customFormat="1" ht="12.75">
      <c r="A11" s="95"/>
      <c r="B11" s="95"/>
      <c r="C11" s="99"/>
      <c r="D11" s="108"/>
      <c r="E11" s="109"/>
      <c r="F11" s="92"/>
      <c r="G11" s="85" t="s">
        <v>7</v>
      </c>
      <c r="H11" s="86"/>
      <c r="I11" s="86"/>
      <c r="J11" s="86"/>
      <c r="K11" s="86"/>
      <c r="L11" s="86"/>
      <c r="M11" s="86"/>
      <c r="N11" s="87"/>
      <c r="O11" s="85" t="s">
        <v>8</v>
      </c>
      <c r="P11" s="86"/>
      <c r="Q11" s="86"/>
      <c r="R11" s="86"/>
      <c r="S11" s="86"/>
      <c r="T11" s="86"/>
      <c r="U11" s="87"/>
      <c r="V11" s="85" t="s">
        <v>17</v>
      </c>
      <c r="W11" s="87"/>
      <c r="X11" s="85" t="s">
        <v>18</v>
      </c>
      <c r="Y11" s="86"/>
      <c r="Z11" s="86"/>
    </row>
    <row r="12" spans="1:26" s="31" customFormat="1" ht="12.75" customHeight="1">
      <c r="A12" s="95"/>
      <c r="B12" s="95"/>
      <c r="C12" s="99"/>
      <c r="D12" s="108"/>
      <c r="E12" s="109"/>
      <c r="F12" s="92"/>
      <c r="G12" s="77" t="s">
        <v>11</v>
      </c>
      <c r="H12" s="80" t="s">
        <v>12</v>
      </c>
      <c r="I12" s="80" t="s">
        <v>22</v>
      </c>
      <c r="J12" s="85" t="s">
        <v>9</v>
      </c>
      <c r="K12" s="86"/>
      <c r="L12" s="86"/>
      <c r="M12" s="86"/>
      <c r="N12" s="87"/>
      <c r="O12" s="77" t="s">
        <v>11</v>
      </c>
      <c r="P12" s="85" t="s">
        <v>9</v>
      </c>
      <c r="Q12" s="86"/>
      <c r="R12" s="86"/>
      <c r="S12" s="86"/>
      <c r="T12" s="87"/>
      <c r="U12" s="88" t="s">
        <v>15</v>
      </c>
      <c r="V12" s="103" t="s">
        <v>11</v>
      </c>
      <c r="W12" s="80" t="s">
        <v>12</v>
      </c>
      <c r="X12" s="103" t="s">
        <v>11</v>
      </c>
      <c r="Y12" s="80" t="s">
        <v>12</v>
      </c>
      <c r="Z12" s="97" t="s">
        <v>19</v>
      </c>
    </row>
    <row r="13" spans="1:26" s="31" customFormat="1" ht="27" customHeight="1" thickBot="1">
      <c r="A13" s="95"/>
      <c r="B13" s="95"/>
      <c r="C13" s="99"/>
      <c r="D13" s="110"/>
      <c r="E13" s="111"/>
      <c r="F13" s="92"/>
      <c r="G13" s="78"/>
      <c r="H13" s="81"/>
      <c r="I13" s="81"/>
      <c r="J13" s="85" t="s">
        <v>10</v>
      </c>
      <c r="K13" s="86"/>
      <c r="L13" s="86"/>
      <c r="M13" s="87"/>
      <c r="N13" s="80" t="s">
        <v>14</v>
      </c>
      <c r="O13" s="78"/>
      <c r="P13" s="85" t="s">
        <v>10</v>
      </c>
      <c r="Q13" s="86"/>
      <c r="R13" s="86"/>
      <c r="S13" s="87"/>
      <c r="T13" s="80" t="s">
        <v>14</v>
      </c>
      <c r="U13" s="89"/>
      <c r="V13" s="104"/>
      <c r="W13" s="83"/>
      <c r="X13" s="104"/>
      <c r="Y13" s="83"/>
      <c r="Z13" s="83"/>
    </row>
    <row r="14" spans="1:26" s="31" customFormat="1" ht="123.75" customHeight="1" thickBot="1">
      <c r="A14" s="96"/>
      <c r="B14" s="96"/>
      <c r="C14" s="100"/>
      <c r="D14" s="32" t="s">
        <v>3</v>
      </c>
      <c r="E14" s="33" t="s">
        <v>44</v>
      </c>
      <c r="F14" s="93"/>
      <c r="G14" s="79"/>
      <c r="H14" s="82"/>
      <c r="I14" s="82"/>
      <c r="J14" s="34" t="s">
        <v>47</v>
      </c>
      <c r="K14" s="34" t="s">
        <v>20</v>
      </c>
      <c r="L14" s="35" t="s">
        <v>21</v>
      </c>
      <c r="M14" s="34" t="s">
        <v>13</v>
      </c>
      <c r="N14" s="82"/>
      <c r="O14" s="79"/>
      <c r="P14" s="34" t="s">
        <v>47</v>
      </c>
      <c r="Q14" s="34" t="s">
        <v>46</v>
      </c>
      <c r="R14" s="35" t="s">
        <v>21</v>
      </c>
      <c r="S14" s="34" t="s">
        <v>13</v>
      </c>
      <c r="T14" s="82"/>
      <c r="U14" s="90"/>
      <c r="V14" s="105"/>
      <c r="W14" s="84"/>
      <c r="X14" s="105"/>
      <c r="Y14" s="84"/>
      <c r="Z14" s="84"/>
    </row>
    <row r="15" spans="1:26">
      <c r="A15" s="21">
        <v>1</v>
      </c>
      <c r="B15" s="21">
        <v>2</v>
      </c>
      <c r="C15" s="50">
        <v>3</v>
      </c>
      <c r="D15" s="21">
        <v>4</v>
      </c>
      <c r="E15" s="21">
        <v>5</v>
      </c>
      <c r="F15" s="43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1">
        <v>15</v>
      </c>
      <c r="P15" s="21">
        <v>16</v>
      </c>
      <c r="Q15" s="21">
        <v>17</v>
      </c>
      <c r="R15" s="21">
        <v>18</v>
      </c>
      <c r="S15" s="21">
        <v>19</v>
      </c>
      <c r="T15" s="21">
        <v>20</v>
      </c>
      <c r="U15" s="21">
        <v>21</v>
      </c>
      <c r="V15" s="21">
        <v>22</v>
      </c>
      <c r="W15" s="21">
        <v>23</v>
      </c>
      <c r="X15" s="69">
        <v>24</v>
      </c>
      <c r="Y15" s="21">
        <v>25</v>
      </c>
      <c r="Z15" s="21">
        <v>26</v>
      </c>
    </row>
    <row r="16" spans="1:26" ht="15" customHeight="1">
      <c r="A16" s="115" t="s">
        <v>50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15.75">
      <c r="A17" s="1" t="s">
        <v>27</v>
      </c>
      <c r="B17" s="2" t="s">
        <v>26</v>
      </c>
      <c r="C17" s="51">
        <v>4100.01</v>
      </c>
      <c r="D17" s="26">
        <v>901</v>
      </c>
      <c r="E17" s="4">
        <v>1069</v>
      </c>
      <c r="F17" s="44">
        <f>E17/C17</f>
        <v>0.26073107138763074</v>
      </c>
      <c r="G17" s="24">
        <v>160</v>
      </c>
      <c r="H17" s="4">
        <v>18</v>
      </c>
      <c r="I17" s="10">
        <v>0.1</v>
      </c>
      <c r="J17" s="10">
        <v>0</v>
      </c>
      <c r="K17" s="4">
        <v>0</v>
      </c>
      <c r="L17" s="13">
        <v>0</v>
      </c>
      <c r="M17" s="4">
        <v>0</v>
      </c>
      <c r="N17" s="4">
        <v>0</v>
      </c>
      <c r="O17" s="24">
        <v>0</v>
      </c>
      <c r="P17" s="3"/>
      <c r="Q17" s="3"/>
      <c r="R17" s="3"/>
      <c r="S17" s="3"/>
      <c r="T17" s="3"/>
      <c r="U17" s="3"/>
      <c r="V17" s="47">
        <f>E17*W17%</f>
        <v>160.35</v>
      </c>
      <c r="W17" s="26">
        <v>15</v>
      </c>
      <c r="X17" s="70">
        <v>153</v>
      </c>
      <c r="Y17" s="26">
        <v>15</v>
      </c>
      <c r="Z17" s="26">
        <v>3</v>
      </c>
    </row>
    <row r="18" spans="1:26" ht="15.75">
      <c r="A18" s="1" t="s">
        <v>28</v>
      </c>
      <c r="B18" s="2" t="s">
        <v>29</v>
      </c>
      <c r="C18" s="51">
        <v>1069.01</v>
      </c>
      <c r="D18" s="26">
        <v>416</v>
      </c>
      <c r="E18" s="4">
        <v>446</v>
      </c>
      <c r="F18" s="44">
        <f>E18/C18</f>
        <v>0.41720844519695793</v>
      </c>
      <c r="G18" s="24">
        <v>74</v>
      </c>
      <c r="H18" s="6">
        <v>18</v>
      </c>
      <c r="I18" s="10">
        <v>0</v>
      </c>
      <c r="J18" s="10">
        <v>0</v>
      </c>
      <c r="K18" s="4">
        <v>0</v>
      </c>
      <c r="L18" s="14">
        <v>0</v>
      </c>
      <c r="M18" s="14">
        <v>0</v>
      </c>
      <c r="N18" s="14">
        <v>0</v>
      </c>
      <c r="O18" s="25">
        <v>0</v>
      </c>
      <c r="P18" s="3"/>
      <c r="Q18" s="3"/>
      <c r="R18" s="3"/>
      <c r="S18" s="3"/>
      <c r="T18" s="3"/>
      <c r="U18" s="3"/>
      <c r="V18" s="47">
        <f>E18*W18%</f>
        <v>66.899999999999991</v>
      </c>
      <c r="W18" s="26">
        <v>15</v>
      </c>
      <c r="X18" s="70">
        <v>66</v>
      </c>
      <c r="Y18" s="26">
        <v>16</v>
      </c>
      <c r="Z18" s="3"/>
    </row>
    <row r="19" spans="1:26" ht="15.75">
      <c r="A19" s="3"/>
      <c r="B19" s="20" t="s">
        <v>25</v>
      </c>
      <c r="C19" s="52"/>
      <c r="D19" s="23"/>
      <c r="E19" s="23"/>
      <c r="F19" s="45"/>
      <c r="G19" s="23">
        <f>SUM(G17:G18)</f>
        <v>234</v>
      </c>
      <c r="H19" s="23"/>
      <c r="I19" s="23"/>
      <c r="J19" s="23"/>
      <c r="K19" s="23"/>
      <c r="L19" s="8">
        <f>SUM(L17:L18)</f>
        <v>0</v>
      </c>
      <c r="M19" s="8">
        <f>SUM(M17:M18)</f>
        <v>0</v>
      </c>
      <c r="N19" s="8">
        <f>SUM(N17:N18)</f>
        <v>0</v>
      </c>
      <c r="O19" s="8">
        <f>SUM(O17:O18)</f>
        <v>0</v>
      </c>
      <c r="P19" s="9"/>
      <c r="Q19" s="9"/>
      <c r="R19" s="9"/>
      <c r="S19" s="9"/>
      <c r="T19" s="9"/>
      <c r="U19" s="9"/>
      <c r="V19" s="9"/>
      <c r="W19" s="9"/>
      <c r="X19" s="71">
        <f>SUM(X17:X18)</f>
        <v>219</v>
      </c>
      <c r="Y19" s="48"/>
      <c r="Z19" s="9"/>
    </row>
    <row r="20" spans="1:26">
      <c r="A20" s="75" t="s">
        <v>51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15.75">
      <c r="A21" s="1" t="s">
        <v>30</v>
      </c>
      <c r="B21" s="2" t="s">
        <v>26</v>
      </c>
      <c r="C21" s="51">
        <v>1541.2</v>
      </c>
      <c r="D21" s="22">
        <v>833</v>
      </c>
      <c r="E21" s="28">
        <v>631</v>
      </c>
      <c r="F21" s="44">
        <f>E21/C21</f>
        <v>0.40942123021022581</v>
      </c>
      <c r="G21" s="27">
        <v>140</v>
      </c>
      <c r="H21" s="6">
        <v>18</v>
      </c>
      <c r="I21" s="12">
        <v>0</v>
      </c>
      <c r="J21" s="36"/>
      <c r="K21" s="4"/>
      <c r="L21" s="13">
        <v>0</v>
      </c>
      <c r="M21" s="13"/>
      <c r="N21" s="13"/>
      <c r="O21" s="24"/>
      <c r="P21" s="3"/>
      <c r="Q21" s="3"/>
      <c r="R21" s="26">
        <v>0</v>
      </c>
      <c r="S21" s="3"/>
      <c r="T21" s="3"/>
      <c r="U21" s="3"/>
      <c r="V21" s="47">
        <f>E21*W21%</f>
        <v>94.649999999999991</v>
      </c>
      <c r="W21" s="26">
        <v>15</v>
      </c>
      <c r="X21" s="70">
        <v>94</v>
      </c>
      <c r="Y21" s="26">
        <v>15</v>
      </c>
      <c r="Z21" s="26">
        <v>0</v>
      </c>
    </row>
    <row r="22" spans="1:26" s="67" customFormat="1" ht="15" customHeight="1">
      <c r="A22" s="54" t="s">
        <v>31</v>
      </c>
      <c r="B22" s="55" t="s">
        <v>32</v>
      </c>
      <c r="C22" s="56">
        <v>400</v>
      </c>
      <c r="D22" s="57">
        <v>273</v>
      </c>
      <c r="E22" s="58">
        <v>166</v>
      </c>
      <c r="F22" s="59">
        <f t="shared" ref="F22:F24" si="0">E22/C22</f>
        <v>0.41499999999999998</v>
      </c>
      <c r="G22" s="60">
        <v>49</v>
      </c>
      <c r="H22" s="61">
        <v>18</v>
      </c>
      <c r="I22" s="62">
        <v>0</v>
      </c>
      <c r="J22" s="63"/>
      <c r="K22" s="64"/>
      <c r="L22" s="64">
        <v>0</v>
      </c>
      <c r="M22" s="65"/>
      <c r="N22" s="65"/>
      <c r="O22" s="65"/>
      <c r="P22" s="66"/>
      <c r="Q22" s="66"/>
      <c r="R22" s="60">
        <v>0</v>
      </c>
      <c r="S22" s="66"/>
      <c r="T22" s="66"/>
      <c r="U22" s="66"/>
      <c r="V22" s="60">
        <f t="shared" ref="V22:V24" si="1">E22*W22%</f>
        <v>24.9</v>
      </c>
      <c r="W22" s="60">
        <v>15</v>
      </c>
      <c r="X22" s="72">
        <v>24</v>
      </c>
      <c r="Y22" s="60">
        <v>15</v>
      </c>
      <c r="Z22" s="66"/>
    </row>
    <row r="23" spans="1:26" ht="15.75">
      <c r="A23" s="1" t="s">
        <v>33</v>
      </c>
      <c r="B23" s="2" t="s">
        <v>34</v>
      </c>
      <c r="C23" s="51">
        <v>17.399999999999999</v>
      </c>
      <c r="D23" s="22">
        <v>0</v>
      </c>
      <c r="E23" s="28">
        <v>0</v>
      </c>
      <c r="F23" s="44">
        <f t="shared" si="0"/>
        <v>0</v>
      </c>
      <c r="G23" s="27">
        <v>0</v>
      </c>
      <c r="H23" s="6">
        <v>0</v>
      </c>
      <c r="I23" s="12">
        <v>0</v>
      </c>
      <c r="J23" s="36"/>
      <c r="K23" s="4"/>
      <c r="L23" s="13">
        <v>0</v>
      </c>
      <c r="M23" s="14"/>
      <c r="N23" s="14"/>
      <c r="O23" s="25"/>
      <c r="P23" s="3"/>
      <c r="Q23" s="3"/>
      <c r="R23" s="26">
        <v>0</v>
      </c>
      <c r="S23" s="3"/>
      <c r="T23" s="3"/>
      <c r="U23" s="3"/>
      <c r="V23" s="47">
        <f t="shared" si="1"/>
        <v>0</v>
      </c>
      <c r="W23" s="26">
        <v>15</v>
      </c>
      <c r="X23" s="70">
        <v>0</v>
      </c>
      <c r="Y23" s="26">
        <v>15</v>
      </c>
      <c r="Z23" s="3"/>
    </row>
    <row r="24" spans="1:26" ht="15.75">
      <c r="A24" s="1" t="s">
        <v>35</v>
      </c>
      <c r="B24" s="2" t="s">
        <v>36</v>
      </c>
      <c r="C24" s="51">
        <v>210.3</v>
      </c>
      <c r="D24" s="22">
        <v>137</v>
      </c>
      <c r="E24" s="28">
        <v>203</v>
      </c>
      <c r="F24" s="44">
        <f t="shared" si="0"/>
        <v>0.96528768426058009</v>
      </c>
      <c r="G24" s="27">
        <v>8</v>
      </c>
      <c r="H24" s="6">
        <v>18</v>
      </c>
      <c r="I24" s="12">
        <v>0</v>
      </c>
      <c r="J24" s="36"/>
      <c r="K24" s="4"/>
      <c r="L24" s="13">
        <v>0</v>
      </c>
      <c r="M24" s="14"/>
      <c r="N24" s="14"/>
      <c r="O24" s="25"/>
      <c r="P24" s="3"/>
      <c r="Q24" s="3"/>
      <c r="R24" s="26">
        <v>0</v>
      </c>
      <c r="S24" s="3"/>
      <c r="T24" s="3"/>
      <c r="U24" s="3"/>
      <c r="V24" s="47">
        <f t="shared" si="1"/>
        <v>30.45</v>
      </c>
      <c r="W24" s="26">
        <v>15</v>
      </c>
      <c r="X24" s="70">
        <v>30</v>
      </c>
      <c r="Y24" s="26">
        <v>15</v>
      </c>
      <c r="Z24" s="3"/>
    </row>
    <row r="25" spans="1:26" ht="15.75">
      <c r="A25" s="3"/>
      <c r="B25" s="20" t="s">
        <v>25</v>
      </c>
      <c r="C25" s="52"/>
      <c r="D25" s="23"/>
      <c r="E25" s="23"/>
      <c r="F25" s="45"/>
      <c r="G25" s="8">
        <f>SUM(G21:G24)</f>
        <v>197</v>
      </c>
      <c r="H25" s="23"/>
      <c r="I25" s="23"/>
      <c r="J25" s="37"/>
      <c r="K25" s="23"/>
      <c r="L25" s="13">
        <v>0</v>
      </c>
      <c r="M25" s="8"/>
      <c r="N25" s="8"/>
      <c r="O25" s="8"/>
      <c r="P25" s="9"/>
      <c r="Q25" s="9"/>
      <c r="R25" s="26">
        <v>0</v>
      </c>
      <c r="S25" s="9"/>
      <c r="T25" s="9"/>
      <c r="U25" s="9"/>
      <c r="V25" s="9"/>
      <c r="W25" s="9"/>
      <c r="X25" s="71">
        <f>SUM(X21:X24)</f>
        <v>148</v>
      </c>
      <c r="Y25" s="48"/>
      <c r="Z25" s="9"/>
    </row>
    <row r="26" spans="1:26">
      <c r="A26" s="113" t="s">
        <v>53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5.75">
      <c r="A27" s="1" t="s">
        <v>37</v>
      </c>
      <c r="B27" s="2" t="s">
        <v>26</v>
      </c>
      <c r="C27" s="51">
        <v>2663.3</v>
      </c>
      <c r="D27" s="5">
        <v>290</v>
      </c>
      <c r="E27" s="28">
        <v>258</v>
      </c>
      <c r="F27" s="44">
        <f>E27/C27</f>
        <v>9.687230128036646E-2</v>
      </c>
      <c r="G27" s="27">
        <v>50</v>
      </c>
      <c r="H27" s="6">
        <v>18</v>
      </c>
      <c r="I27" s="15">
        <v>0</v>
      </c>
      <c r="J27" s="38"/>
      <c r="K27" s="4"/>
      <c r="L27" s="13">
        <v>0</v>
      </c>
      <c r="M27" s="13"/>
      <c r="N27" s="13"/>
      <c r="O27" s="24"/>
      <c r="P27" s="3"/>
      <c r="Q27" s="3"/>
      <c r="R27" s="3"/>
      <c r="S27" s="3"/>
      <c r="T27" s="3"/>
      <c r="U27" s="3"/>
      <c r="V27" s="47">
        <f>E27*W27%</f>
        <v>38.699999999999996</v>
      </c>
      <c r="W27" s="26">
        <v>15</v>
      </c>
      <c r="X27" s="70">
        <v>38</v>
      </c>
      <c r="Y27" s="26">
        <v>15</v>
      </c>
      <c r="Z27" s="26">
        <v>3</v>
      </c>
    </row>
    <row r="28" spans="1:26" ht="30" customHeight="1">
      <c r="A28" s="1" t="s">
        <v>38</v>
      </c>
      <c r="B28" s="2" t="s">
        <v>39</v>
      </c>
      <c r="C28" s="51">
        <v>150.27000000000001</v>
      </c>
      <c r="D28" s="5">
        <v>0</v>
      </c>
      <c r="E28" s="28">
        <v>0</v>
      </c>
      <c r="F28" s="44">
        <f t="shared" ref="F28:F29" si="2">E28/C28</f>
        <v>0</v>
      </c>
      <c r="G28" s="27">
        <v>0</v>
      </c>
      <c r="H28" s="6">
        <v>0</v>
      </c>
      <c r="I28" s="15">
        <v>0</v>
      </c>
      <c r="J28" s="38"/>
      <c r="K28" s="4"/>
      <c r="L28" s="14">
        <v>0</v>
      </c>
      <c r="M28" s="14"/>
      <c r="N28" s="14"/>
      <c r="O28" s="25"/>
      <c r="P28" s="3"/>
      <c r="Q28" s="3"/>
      <c r="R28" s="3"/>
      <c r="S28" s="3"/>
      <c r="T28" s="3"/>
      <c r="U28" s="3"/>
      <c r="V28" s="47">
        <f t="shared" ref="V28:V29" si="3">E28*W28%</f>
        <v>0</v>
      </c>
      <c r="W28" s="26">
        <v>15</v>
      </c>
      <c r="X28" s="70">
        <v>0</v>
      </c>
      <c r="Y28" s="26">
        <v>15</v>
      </c>
      <c r="Z28" s="3"/>
    </row>
    <row r="29" spans="1:26" ht="15.75">
      <c r="A29" s="1" t="s">
        <v>40</v>
      </c>
      <c r="B29" s="2" t="s">
        <v>41</v>
      </c>
      <c r="C29" s="51">
        <v>1607.3</v>
      </c>
      <c r="D29" s="5">
        <v>45</v>
      </c>
      <c r="E29" s="28">
        <v>53</v>
      </c>
      <c r="F29" s="44">
        <f t="shared" si="2"/>
        <v>3.2974553599203635E-2</v>
      </c>
      <c r="G29" s="27">
        <v>5</v>
      </c>
      <c r="H29" s="6">
        <v>1.5</v>
      </c>
      <c r="I29" s="15">
        <v>0</v>
      </c>
      <c r="J29" s="38"/>
      <c r="K29" s="4"/>
      <c r="L29" s="14">
        <v>0</v>
      </c>
      <c r="M29" s="14"/>
      <c r="N29" s="14"/>
      <c r="O29" s="25"/>
      <c r="P29" s="3"/>
      <c r="Q29" s="3"/>
      <c r="R29" s="3"/>
      <c r="S29" s="3"/>
      <c r="T29" s="3"/>
      <c r="U29" s="3"/>
      <c r="V29" s="47">
        <f t="shared" si="3"/>
        <v>7.9499999999999993</v>
      </c>
      <c r="W29" s="26">
        <v>15</v>
      </c>
      <c r="X29" s="70">
        <v>7</v>
      </c>
      <c r="Y29" s="26">
        <v>15</v>
      </c>
      <c r="Z29" s="3"/>
    </row>
    <row r="30" spans="1:26" ht="15.75">
      <c r="A30" s="3"/>
      <c r="B30" s="20" t="s">
        <v>25</v>
      </c>
      <c r="C30" s="52"/>
      <c r="D30" s="23"/>
      <c r="E30" s="23"/>
      <c r="F30" s="45"/>
      <c r="G30" s="8">
        <f>SUM(G27:G29)</f>
        <v>55</v>
      </c>
      <c r="H30" s="23"/>
      <c r="I30" s="23"/>
      <c r="J30" s="37">
        <f>SUM(J27:J29)</f>
        <v>0</v>
      </c>
      <c r="K30" s="23"/>
      <c r="L30" s="8"/>
      <c r="M30" s="8"/>
      <c r="N30" s="8">
        <f>SUM(N27:N29)</f>
        <v>0</v>
      </c>
      <c r="O30" s="8"/>
      <c r="P30" s="9"/>
      <c r="Q30" s="9"/>
      <c r="R30" s="9"/>
      <c r="S30" s="9"/>
      <c r="T30" s="9"/>
      <c r="U30" s="9"/>
      <c r="V30" s="9"/>
      <c r="W30" s="9"/>
      <c r="X30" s="71">
        <f>SUM(X27:X29)</f>
        <v>45</v>
      </c>
      <c r="Y30" s="9"/>
      <c r="Z30" s="9"/>
    </row>
    <row r="31" spans="1:26">
      <c r="A31" s="75" t="s">
        <v>52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5.75">
      <c r="A32" s="1" t="s">
        <v>42</v>
      </c>
      <c r="B32" s="2" t="s">
        <v>24</v>
      </c>
      <c r="C32" s="53">
        <v>4284.8</v>
      </c>
      <c r="D32" s="7">
        <v>1423</v>
      </c>
      <c r="E32" s="4">
        <v>853</v>
      </c>
      <c r="F32" s="44">
        <v>0</v>
      </c>
      <c r="G32" s="24">
        <v>250</v>
      </c>
      <c r="H32" s="4">
        <v>18</v>
      </c>
      <c r="I32" s="4">
        <v>0</v>
      </c>
      <c r="J32" s="4"/>
      <c r="K32" s="4">
        <v>0</v>
      </c>
      <c r="L32" s="13">
        <v>0</v>
      </c>
      <c r="M32" s="4">
        <v>0</v>
      </c>
      <c r="N32" s="4">
        <v>0</v>
      </c>
      <c r="O32" s="24">
        <v>0</v>
      </c>
      <c r="P32" s="3"/>
      <c r="Q32" s="3"/>
      <c r="R32" s="3"/>
      <c r="S32" s="3"/>
      <c r="T32" s="3"/>
      <c r="U32" s="3"/>
      <c r="V32" s="47">
        <f>E32*W32%</f>
        <v>127.94999999999999</v>
      </c>
      <c r="W32" s="26">
        <v>15</v>
      </c>
      <c r="X32" s="70">
        <v>123</v>
      </c>
      <c r="Y32" s="26">
        <v>15</v>
      </c>
      <c r="Z32" s="26">
        <v>3</v>
      </c>
    </row>
    <row r="33" spans="1:26" ht="15.75">
      <c r="A33" s="3"/>
      <c r="B33" s="20" t="s">
        <v>25</v>
      </c>
      <c r="C33" s="52"/>
      <c r="D33" s="23"/>
      <c r="E33" s="23"/>
      <c r="F33" s="45"/>
      <c r="G33" s="23">
        <v>250</v>
      </c>
      <c r="H33" s="23"/>
      <c r="I33" s="23"/>
      <c r="J33" s="23"/>
      <c r="K33" s="23"/>
      <c r="L33" s="8">
        <f>SUM(L32:L32)</f>
        <v>0</v>
      </c>
      <c r="M33" s="8">
        <f>SUM(M32:M32)</f>
        <v>0</v>
      </c>
      <c r="N33" s="8">
        <f>SUM(N32:N32)</f>
        <v>0</v>
      </c>
      <c r="O33" s="8">
        <f>SUM(O32:O32)</f>
        <v>0</v>
      </c>
      <c r="P33" s="9"/>
      <c r="Q33" s="9"/>
      <c r="R33" s="9"/>
      <c r="S33" s="9"/>
      <c r="T33" s="9"/>
      <c r="U33" s="9"/>
      <c r="V33" s="9"/>
      <c r="W33" s="9"/>
      <c r="X33" s="71">
        <f>SUM(X32)</f>
        <v>123</v>
      </c>
      <c r="Y33" s="9"/>
      <c r="Z33" s="9"/>
    </row>
    <row r="34" spans="1:26" ht="15.75">
      <c r="A34" s="3"/>
      <c r="B34" s="39" t="s">
        <v>49</v>
      </c>
      <c r="C34" s="52"/>
      <c r="D34" s="17"/>
      <c r="E34" s="16"/>
      <c r="F34" s="46"/>
      <c r="G34" s="11"/>
      <c r="H34" s="17"/>
      <c r="I34" s="17"/>
      <c r="J34" s="17"/>
      <c r="K34" s="16"/>
      <c r="L34" s="18"/>
      <c r="M34" s="19"/>
      <c r="N34" s="19"/>
      <c r="O34" s="19"/>
      <c r="P34" s="3"/>
      <c r="Q34" s="3"/>
      <c r="R34" s="3"/>
      <c r="S34" s="3"/>
      <c r="T34" s="3"/>
      <c r="U34" s="3"/>
      <c r="V34" s="3"/>
      <c r="W34" s="3"/>
      <c r="X34" s="71">
        <f>X33+X30+X25+X19</f>
        <v>535</v>
      </c>
      <c r="Y34" s="3"/>
      <c r="Z34" s="3"/>
    </row>
  </sheetData>
  <mergeCells count="32">
    <mergeCell ref="A31:Z31"/>
    <mergeCell ref="Y12:Y14"/>
    <mergeCell ref="Z12:Z14"/>
    <mergeCell ref="C10:C14"/>
    <mergeCell ref="V10:Z10"/>
    <mergeCell ref="V11:W11"/>
    <mergeCell ref="X11:Z11"/>
    <mergeCell ref="V12:V14"/>
    <mergeCell ref="G11:N11"/>
    <mergeCell ref="O11:U11"/>
    <mergeCell ref="X12:X14"/>
    <mergeCell ref="D10:E13"/>
    <mergeCell ref="B10:B14"/>
    <mergeCell ref="A26:Z26"/>
    <mergeCell ref="A16:Z16"/>
    <mergeCell ref="G10:U10"/>
    <mergeCell ref="E2:H2"/>
    <mergeCell ref="A20:Z20"/>
    <mergeCell ref="G12:G14"/>
    <mergeCell ref="H12:H14"/>
    <mergeCell ref="W12:W14"/>
    <mergeCell ref="O12:O14"/>
    <mergeCell ref="P12:T12"/>
    <mergeCell ref="J12:N12"/>
    <mergeCell ref="J13:M13"/>
    <mergeCell ref="N13:N14"/>
    <mergeCell ref="I12:I14"/>
    <mergeCell ref="U12:U14"/>
    <mergeCell ref="P13:S13"/>
    <mergeCell ref="T13:T14"/>
    <mergeCell ref="F10:F14"/>
    <mergeCell ref="A10:A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2021-04-13T08:19:27Z</dcterms:modified>
</cp:coreProperties>
</file>