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04" activeTab="0"/>
  </bookViews>
  <sheets>
    <sheet name="Расходы бюджета" sheetId="1" r:id="rId1"/>
    <sheet name="Лист1" sheetId="2" r:id="rId2"/>
    <sheet name="Лист2" sheetId="3" r:id="rId3"/>
  </sheets>
  <definedNames>
    <definedName name="_xlnm._FilterDatabase" localSheetId="1" hidden="1">'Лист1'!$A$7:$I$383</definedName>
    <definedName name="_xlnm.Print_Titles" localSheetId="0">'Расходы бюджета'!$7:$9</definedName>
    <definedName name="_xlnm.Print_Area" localSheetId="0">'Расходы бюджета'!$A$1:$I$443</definedName>
  </definedNames>
  <calcPr fullCalcOnLoad="1"/>
</workbook>
</file>

<file path=xl/sharedStrings.xml><?xml version="1.0" encoding="utf-8"?>
<sst xmlns="http://schemas.openxmlformats.org/spreadsheetml/2006/main" count="3644" uniqueCount="391">
  <si>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</si>
  <si>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</si>
  <si>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</si>
  <si>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</si>
  <si>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</si>
  <si>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</si>
  <si>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</si>
  <si>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</si>
  <si>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</si>
  <si>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</si>
  <si>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</si>
  <si>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</si>
  <si>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</si>
  <si>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</si>
  <si>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</si>
  <si>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</si>
  <si>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</si>
  <si>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</si>
  <si>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</si>
  <si>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</si>
  <si>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</si>
  <si>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</si>
  <si>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</si>
  <si>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</si>
  <si>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</si>
  <si>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</si>
  <si>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</si>
  <si>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</si>
  <si>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</si>
  <si>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</si>
  <si>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</si>
  <si>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</si>
  <si>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</si>
  <si>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</si>
  <si>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</si>
  <si>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</si>
  <si>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</si>
  <si>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</si>
  <si>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</si>
  <si>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Руководство и управление в сфере уст.функций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</si>
  <si>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</si>
  <si>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</si>
  <si>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</si>
  <si>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</si>
  <si>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</si>
  <si>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</si>
  <si>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</si>
  <si>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</si>
  <si>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</si>
  <si>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</si>
  <si>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</si>
  <si>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</si>
  <si>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</si>
  <si>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</si>
  <si>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</si>
  <si>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</si>
  <si>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осуществление гос.полномочий по установлению нормативов формирования расходов на содержание органов местного самоуправления поселений</t>
  </si>
  <si>
    <t>осуществ. гос.полномочий по организации и осуществлению деятельности по опеки и попечительству над несовершеннолетними</t>
  </si>
  <si>
    <t>осуществление гос.полномочий по ведению регистра муниципальных НПА</t>
  </si>
  <si>
    <t>Дотация на сбалансированность бюджетной обеспеченности</t>
  </si>
  <si>
    <t>фонд финансовой поддержки</t>
  </si>
  <si>
    <t>осуществ. гос.полномочий по обеспечению бесплатным питанием детей из малоимущих семей,обучающихся в муниципальн. общеобразовательн. учрежд.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</si>
  <si>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</si>
  <si>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</si>
  <si>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</si>
  <si>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</si>
  <si>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</si>
  <si>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</si>
  <si>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</si>
  <si>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</si>
  <si>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</si>
  <si>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</si>
  <si>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</si>
  <si>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</si>
  <si>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</si>
  <si>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</si>
  <si>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</si>
  <si>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</si>
  <si>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</si>
  <si>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</si>
  <si>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</si>
  <si>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</si>
  <si>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530</t>
  </si>
  <si>
    <t>870</t>
  </si>
  <si>
    <t>800</t>
  </si>
  <si>
    <t>Иные бюджетные ассигнования</t>
  </si>
  <si>
    <t>Выполнение других обязательств государства</t>
  </si>
  <si>
    <t>Специальные расходы</t>
  </si>
  <si>
    <t>880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</si>
  <si>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</si>
  <si>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</si>
  <si>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</si>
  <si>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</si>
  <si>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</si>
  <si>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</si>
  <si>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</si>
  <si>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</si>
  <si>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</si>
  <si>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</si>
  <si>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</si>
  <si>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</si>
  <si>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</si>
  <si>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</si>
  <si>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</si>
  <si>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</si>
  <si>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</si>
  <si>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</si>
  <si>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</si>
  <si>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</si>
  <si>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</si>
  <si>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</si>
  <si>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</si>
  <si>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</si>
  <si>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</si>
  <si>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</si>
  <si>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</si>
  <si>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</si>
  <si>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</si>
  <si>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</si>
  <si>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</si>
  <si>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</si>
  <si>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</si>
  <si>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</si>
  <si>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</si>
  <si>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</si>
  <si>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</si>
  <si>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</si>
  <si>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</si>
  <si>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</si>
  <si>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</si>
  <si>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</si>
  <si>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242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</si>
  <si>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</si>
  <si>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</si>
  <si>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</si>
  <si>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</si>
  <si>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</si>
  <si>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</si>
  <si>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</si>
  <si>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</si>
  <si>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</si>
  <si>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</si>
  <si>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</si>
  <si>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МЦП "Поддержка и развитие агропромышленного комплекса в Ононском районе на 2012-2015г.г."</t>
  </si>
  <si>
    <t>Сельское хозяйство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</si>
  <si>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</si>
  <si>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</si>
  <si>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</si>
  <si>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t>МЦП развитие системы отдыха и оздоровление детейв Ононском районе"Сердце отдаю детям" 2014-2016гг</t>
  </si>
  <si>
    <t>Назначение и выплата вознаграждения опекунам (попечителям)</t>
  </si>
  <si>
    <t>831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</si>
  <si>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</si>
  <si>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Исполнение судебных актов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</si>
  <si>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</si>
  <si>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</si>
  <si>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</si>
  <si>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</si>
  <si>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</si>
  <si>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</si>
  <si>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</si>
  <si>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</si>
  <si>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</si>
  <si>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</si>
  <si>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0000079222</t>
  </si>
  <si>
    <t>0000079216</t>
  </si>
  <si>
    <t>обеспечение проведения выборов и референдумов</t>
  </si>
  <si>
    <t>0000020000</t>
  </si>
  <si>
    <t>Проведение выборов и референдумов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</si>
  <si>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</si>
  <si>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0000051200</t>
  </si>
  <si>
    <t>0000079507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</si>
  <si>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</si>
  <si>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</si>
  <si>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</si>
  <si>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</si>
  <si>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</si>
  <si>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</si>
  <si>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</si>
  <si>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</si>
  <si>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</si>
  <si>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</si>
  <si>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</si>
  <si>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</si>
  <si>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Субсидия на обеспечение деятельности учреждений</t>
  </si>
  <si>
    <t>0000071218</t>
  </si>
  <si>
    <t>0000079506</t>
  </si>
  <si>
    <t>0000045299</t>
  </si>
  <si>
    <t>0000079211</t>
  </si>
  <si>
    <t>0000079219</t>
  </si>
  <si>
    <t>0000044099</t>
  </si>
  <si>
    <t>0000044199</t>
  </si>
  <si>
    <t>0000044299</t>
  </si>
  <si>
    <t>Другие вопросы в области культуры</t>
  </si>
  <si>
    <t>бухгалтерия</t>
  </si>
  <si>
    <t>0000049110</t>
  </si>
  <si>
    <t>0000071228</t>
  </si>
  <si>
    <t>0000071230</t>
  </si>
  <si>
    <t>0000072403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</si>
  <si>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достигшим 18 лет и продолжающим обучение</t>
  </si>
  <si>
    <t>0000072404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</si>
  <si>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</si>
  <si>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</si>
  <si>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</si>
  <si>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</si>
  <si>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</si>
  <si>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</si>
  <si>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</si>
  <si>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0000051297</t>
  </si>
  <si>
    <t>0000078020</t>
  </si>
  <si>
    <t>0000078060</t>
  </si>
  <si>
    <t>Иные дотации</t>
  </si>
  <si>
    <t>0000051725</t>
  </si>
  <si>
    <t>0000052160</t>
  </si>
  <si>
    <t>0000045799</t>
  </si>
  <si>
    <t>0000006065</t>
  </si>
  <si>
    <t>МЦП "Комплексное развитие систем коммунальной инфраструктуры муниципального района "Ононский район" на 2016-2020гг"</t>
  </si>
  <si>
    <t>0000079517</t>
  </si>
  <si>
    <t>0000078050</t>
  </si>
  <si>
    <t>0000074315</t>
  </si>
  <si>
    <t>0000074905</t>
  </si>
  <si>
    <t>ФЦП "Устоичивое развитие сельских территорий"</t>
  </si>
  <si>
    <t>322</t>
  </si>
  <si>
    <t>КЦП "Устойчивое развитие сельских территорий"</t>
  </si>
  <si>
    <t>00000R0180</t>
  </si>
  <si>
    <t>0000020003</t>
  </si>
  <si>
    <t>0000020002</t>
  </si>
  <si>
    <t>Субсидия на создание в общеобразовательных учреждениях, расположенных в сельской местности, условий для занятий физической культуры и спорта</t>
  </si>
  <si>
    <t>0000050970</t>
  </si>
  <si>
    <t>111</t>
  </si>
  <si>
    <t>119</t>
  </si>
  <si>
    <t>Капитальный ремонт и ремонт автомобильных дорог</t>
  </si>
  <si>
    <t>Полномочие по созданию административных комиссий</t>
  </si>
  <si>
    <t>на предоставление компенсации затрат родителей (законных представителей) на обучение детей-инвалидов на дому</t>
  </si>
  <si>
    <t>0000078180</t>
  </si>
  <si>
    <t xml:space="preserve">Субсидия на софинансирование расходных обязательств по оплате труда </t>
  </si>
  <si>
    <t>00000L0180</t>
  </si>
  <si>
    <t>Cубсидия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</si>
  <si>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</t>
  </si>
  <si>
    <t>0000071202</t>
  </si>
  <si>
    <t>Субсидия на оплату труда отдельных категорий работников, непосредственно не связанных с реализацией образовательных программ</t>
  </si>
  <si>
    <t>00000S1202</t>
  </si>
  <si>
    <t xml:space="preserve">Софинансирование субсидии на оплату труда отдельных категорий работников, непосредственно не связанных с реализацией образовательных программ  </t>
  </si>
  <si>
    <t>112</t>
  </si>
  <si>
    <t>110</t>
  </si>
  <si>
    <t>Поддержка отрасли культуры</t>
  </si>
  <si>
    <t>00000R5191</t>
  </si>
  <si>
    <t>00000R5192</t>
  </si>
  <si>
    <t>00000R5193</t>
  </si>
  <si>
    <t>00000R5580</t>
  </si>
  <si>
    <t xml:space="preserve">Обеспечение развития и укрепления мат.тех. базы муниц. домов культуры </t>
  </si>
  <si>
    <t>Софинансирование расходных обязательств по оплате труда</t>
  </si>
  <si>
    <t>00000S8180</t>
  </si>
  <si>
    <t>0000000000</t>
  </si>
  <si>
    <t>Субвенция бюджетам муниципальных районов на приобретение (строительство) жилых помещений детям сиротам</t>
  </si>
  <si>
    <t>МЦП "Обеспечение жильем молодых семей"</t>
  </si>
  <si>
    <t>МЦП "Переселение граждан из аварийного жилья"</t>
  </si>
  <si>
    <t>0000079501</t>
  </si>
  <si>
    <t>00000L0200</t>
  </si>
  <si>
    <t>0000079508</t>
  </si>
  <si>
    <t>МЦП "Реконструкция и капитальный ремонт образовательных учреждений"</t>
  </si>
  <si>
    <t>МЦП "Развитие системы образования в Ононском районе"</t>
  </si>
  <si>
    <t>МЦП "Наша новая школа в Ононском районе"</t>
  </si>
  <si>
    <t>МЦП "Комплексные меры противодействия злоупотреблению наркотикам, их незаконному обороту и алкоголизации населения"</t>
  </si>
  <si>
    <t>0000079503</t>
  </si>
  <si>
    <t>0000079504</t>
  </si>
  <si>
    <t>0000079505</t>
  </si>
  <si>
    <t>МЦП "Развитие туризма в Ононском районе"</t>
  </si>
  <si>
    <t>МЦП "Сохранение и поддержка культуры"</t>
  </si>
  <si>
    <t>Превышение доходов над расходами (профицит)</t>
  </si>
  <si>
    <t>МЦП "Противодействие злоупотреблению наркотикам"</t>
  </si>
  <si>
    <t>0000079205</t>
  </si>
  <si>
    <t>000079205</t>
  </si>
  <si>
    <t>0000079230</t>
  </si>
  <si>
    <t>Осуществление гос.полномочий в сфере образования</t>
  </si>
  <si>
    <t>Содержание ЕДС</t>
  </si>
  <si>
    <t>0000024799</t>
  </si>
  <si>
    <t>Обеспечение хозяйственного обслуж.органов местного самоуправления (МБУ)</t>
  </si>
  <si>
    <t>Субсидия на проведение Всероссийской переписи 2020года</t>
  </si>
  <si>
    <t>0000053910</t>
  </si>
  <si>
    <t>Резервные средства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</si>
  <si>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</si>
  <si>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0000079220</t>
  </si>
  <si>
    <t>0000071432</t>
  </si>
  <si>
    <t>211</t>
  </si>
  <si>
    <t>213</t>
  </si>
  <si>
    <t>225</t>
  </si>
  <si>
    <t>340</t>
  </si>
  <si>
    <t>212</t>
  </si>
  <si>
    <t>340 не кпт</t>
  </si>
  <si>
    <t>340 кпт</t>
  </si>
  <si>
    <t>000E250970</t>
  </si>
  <si>
    <t>000Е250970</t>
  </si>
  <si>
    <t>00000L4670</t>
  </si>
  <si>
    <t>Субсидии гражданам на приобретение жилья</t>
  </si>
  <si>
    <t>00000L5190</t>
  </si>
  <si>
    <t>000A155190</t>
  </si>
  <si>
    <t>0000074317</t>
  </si>
  <si>
    <t>000005505M</t>
  </si>
  <si>
    <t>00000Ц505М</t>
  </si>
  <si>
    <t>Перечисления другим бюджетам</t>
  </si>
  <si>
    <t>Оплата труда</t>
  </si>
  <si>
    <t>00000L4970</t>
  </si>
  <si>
    <t xml:space="preserve"> 00000L5760</t>
  </si>
  <si>
    <t>00000L5760</t>
  </si>
  <si>
    <t>00000S7264</t>
  </si>
  <si>
    <t>Охрана окружающей среды</t>
  </si>
  <si>
    <t>Другие вопросы в области окружающей среды</t>
  </si>
  <si>
    <t>Безвозмездные перечисления</t>
  </si>
  <si>
    <t>0000009300</t>
  </si>
  <si>
    <t xml:space="preserve">Расходы </t>
  </si>
  <si>
    <t>Оплата работ, услуг</t>
  </si>
  <si>
    <t>Расходы</t>
  </si>
  <si>
    <t>Прочие работы, услуги</t>
  </si>
  <si>
    <t>000000S7264</t>
  </si>
  <si>
    <t>Субсидии бюджетным организациям на иные цели</t>
  </si>
  <si>
    <t>000P2S1443</t>
  </si>
  <si>
    <t>0000053030</t>
  </si>
  <si>
    <t>00000079220</t>
  </si>
  <si>
    <t xml:space="preserve">Фонд оплаты труда </t>
  </si>
  <si>
    <t xml:space="preserve">Субсидии бюджетным учреждениям </t>
  </si>
  <si>
    <t xml:space="preserve"> Единая субвенция на осуществление гос.полномочий по созданию комиссий по делам несовершеннолетних и ведение регистра</t>
  </si>
  <si>
    <t>в том числе на проектно-сметную документацию школы с.Большевик</t>
  </si>
  <si>
    <t>Централизованная бухгалтерия</t>
  </si>
  <si>
    <t>Реализация мероприятий по обеспечению жильем молодых семей</t>
  </si>
  <si>
    <t>пособие по социальной помощи населению</t>
  </si>
  <si>
    <t>Субсидия на обеспечение горячим питанием начальных классов</t>
  </si>
  <si>
    <t>00000L3040</t>
  </si>
  <si>
    <t>Иные межбюджетные трансферты на выплаты классного руководства</t>
  </si>
  <si>
    <t>Иные межбюджетные трансферты районного коэфициента классного руководства</t>
  </si>
  <si>
    <t>иные межбюджетные трансферты бюджетным учреждениям</t>
  </si>
  <si>
    <t>МЦП развитие системы отдыха и оздоровление детей в Ононском районе</t>
  </si>
  <si>
    <t>Реализацию мероприятий  плана социального развития центров экономического роста</t>
  </si>
  <si>
    <t>00000505М</t>
  </si>
  <si>
    <t>0000Ц505М</t>
  </si>
  <si>
    <t>Превышение расходов над доходами (дефицит)</t>
  </si>
  <si>
    <t>000000S8180</t>
  </si>
  <si>
    <t>Увеличение стоимости материальных запасов</t>
  </si>
  <si>
    <t xml:space="preserve">Иные выплаты </t>
  </si>
  <si>
    <t>247</t>
  </si>
  <si>
    <t>0000000S8180</t>
  </si>
  <si>
    <t>Фонд оплаты труда учреждений</t>
  </si>
  <si>
    <t>Начисления на выплаты по оплате труда</t>
  </si>
  <si>
    <t>Субсидии на финансовое обеспечение</t>
  </si>
  <si>
    <t>0000077265</t>
  </si>
  <si>
    <t>00000077265</t>
  </si>
  <si>
    <t>Иные безвозмездные перечисления</t>
  </si>
  <si>
    <t>0000079265</t>
  </si>
  <si>
    <t>Субсидия на финансовое обеспечение</t>
  </si>
  <si>
    <t>00000000704</t>
  </si>
  <si>
    <t>0000079001</t>
  </si>
  <si>
    <t>00000079001</t>
  </si>
  <si>
    <t>Субсидии бюдженым учреждениям</t>
  </si>
  <si>
    <t>МЦП "Занятость детей"</t>
  </si>
  <si>
    <t>0000000704</t>
  </si>
  <si>
    <t>00000д8050</t>
  </si>
  <si>
    <t>000000Д8050</t>
  </si>
  <si>
    <t>0000055050</t>
  </si>
  <si>
    <t>Иные выплаты</t>
  </si>
  <si>
    <t>0000071030</t>
  </si>
  <si>
    <t xml:space="preserve">МЦП "Модернизация ЖКХ" </t>
  </si>
  <si>
    <t>Проведение кадастровых работ по образованию земельных частков,занятых скотомогильниками</t>
  </si>
  <si>
    <t>00000000000</t>
  </si>
  <si>
    <t>Комплексные меры противодействия злоупотребления наркотиков, их незаконному обороту и алкоголизация населения</t>
  </si>
  <si>
    <t>МЦ Сохранение и развитие культуры и искусства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</si>
  <si>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</si>
  <si>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</si>
  <si>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000000S1447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</si>
  <si>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</si>
  <si>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</si>
  <si>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</si>
  <si>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техническое оснащение муниципальных музеев</t>
  </si>
  <si>
    <t>000A155900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</si>
  <si>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</si>
  <si>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</si>
  <si>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000А155130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</si>
  <si>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</si>
  <si>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</si>
  <si>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</si>
  <si>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</si>
  <si>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</si>
  <si>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</si>
  <si>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</si>
  <si>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0000004927</t>
  </si>
  <si>
    <t>Проведение капитального ремонта жилых помещений</t>
  </si>
  <si>
    <t>00000009218</t>
  </si>
  <si>
    <t>к решению Совета МР "Ононский район" "О внесение изменений в решение Совета "О  бюджете муниципального района "Ононский район" на 2023 год и плановый период 2024-2025 гг.</t>
  </si>
  <si>
    <t xml:space="preserve">Распределение расходов бюджета на 2023 г. и плановый период 2024-2025 гг. по разделам, подразделам, статьям и видам расходов функциональной классификации </t>
  </si>
  <si>
    <t>Воспроизводство минерально-сырьевой базы</t>
  </si>
  <si>
    <t>00000004927</t>
  </si>
  <si>
    <t>от __.__.2022г. № __</t>
  </si>
  <si>
    <t>Приложение №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</si>
</sst>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  <numFmt numFmtId="191" formatCode="[$-FC19]d\ mmmm\ yyyy\ &quot;г.&quot;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88" fontId="3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8" fontId="4" fillId="3" borderId="10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right" vertical="center"/>
    </xf>
    <xf numFmtId="188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188" fontId="4" fillId="4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188" fontId="4" fillId="41" borderId="10" xfId="0" applyNumberFormat="1" applyFont="1" applyFill="1" applyBorder="1" applyAlignment="1">
      <alignment horizontal="right" vertical="center"/>
    </xf>
    <xf numFmtId="188" fontId="4" fillId="41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188" fontId="4" fillId="7" borderId="10" xfId="0" applyNumberFormat="1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vertical="center" wrapText="1"/>
    </xf>
    <xf numFmtId="188" fontId="4" fillId="39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view="pageBreakPreview" zoomScale="80" zoomScaleNormal="95" zoomScaleSheetLayoutView="80" workbookViewId="0" topLeftCell="A412">
      <selection activeCell="G440" sqref="G440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6" width="7.8515625" style="5" customWidth="1"/>
    <col min="7" max="7" width="17.57421875" style="4" customWidth="1"/>
    <col min="8" max="8" width="17.7109375" style="4" customWidth="1"/>
    <col min="9" max="9" width="17.8515625" style="72" customWidth="1"/>
    <col min="10" max="10" width="15.28125" style="1" customWidth="1"/>
    <col min="11" max="16384" width="9.140625" style="1" customWidth="1"/>
  </cols>
  <sheetData>
    <row r="1" spans="6:9" ht="14.25">
      <c r="F1" s="3"/>
      <c r="H1" s="121" t="s">
        <v>390</v>
      </c>
      <c r="I1" s="121"/>
    </row>
    <row r="2" spans="2:9" ht="54" customHeight="1">
      <c r="B2" s="2" t="s">
        <v>17</v>
      </c>
      <c r="F2" s="3"/>
      <c r="G2" s="121" t="s">
        <v>385</v>
      </c>
      <c r="H2" s="121"/>
      <c r="I2" s="121"/>
    </row>
    <row r="3" spans="8:9" ht="14.25" customHeight="1">
      <c r="H3" s="122" t="s">
        <v>389</v>
      </c>
      <c r="I3" s="122"/>
    </row>
    <row r="5" spans="1:10" ht="30.75" customHeight="1">
      <c r="A5" s="123" t="s">
        <v>386</v>
      </c>
      <c r="B5" s="123"/>
      <c r="C5" s="123"/>
      <c r="D5" s="123"/>
      <c r="E5" s="123"/>
      <c r="F5" s="123"/>
      <c r="G5" s="123"/>
      <c r="H5" s="123"/>
      <c r="I5" s="123"/>
      <c r="J5" s="6"/>
    </row>
    <row r="6" ht="24.75" customHeight="1"/>
    <row r="7" spans="1:9" s="7" customFormat="1" ht="15" customHeight="1">
      <c r="A7" s="130" t="s">
        <v>18</v>
      </c>
      <c r="B7" s="130" t="s">
        <v>0</v>
      </c>
      <c r="C7" s="128" t="s">
        <v>1</v>
      </c>
      <c r="D7" s="128" t="s">
        <v>2</v>
      </c>
      <c r="E7" s="124" t="s">
        <v>3</v>
      </c>
      <c r="F7" s="124" t="s">
        <v>4</v>
      </c>
      <c r="G7" s="125" t="s">
        <v>48</v>
      </c>
      <c r="H7" s="126"/>
      <c r="I7" s="127"/>
    </row>
    <row r="8" spans="1:9" s="7" customFormat="1" ht="12.75" customHeight="1">
      <c r="A8" s="130"/>
      <c r="B8" s="130"/>
      <c r="C8" s="128"/>
      <c r="D8" s="128"/>
      <c r="E8" s="124"/>
      <c r="F8" s="124"/>
      <c r="G8" s="71">
        <v>2023</v>
      </c>
      <c r="H8" s="71">
        <v>2024</v>
      </c>
      <c r="I8" s="106">
        <v>2025</v>
      </c>
    </row>
    <row r="9" spans="1:9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73">
        <v>9</v>
      </c>
    </row>
    <row r="10" spans="1:9" s="15" customFormat="1" ht="14.25">
      <c r="A10" s="131">
        <v>1</v>
      </c>
      <c r="B10" s="11" t="s">
        <v>19</v>
      </c>
      <c r="C10" s="12" t="s">
        <v>9</v>
      </c>
      <c r="D10" s="13"/>
      <c r="E10" s="12"/>
      <c r="F10" s="12"/>
      <c r="G10" s="14">
        <f>SUM(G11+G16+G32+G82+G117+G120+G113+G81)</f>
        <v>143775.9</v>
      </c>
      <c r="H10" s="14">
        <f>SUM(H11+H16+H32+H82+H117+H120+H113)</f>
        <v>119204.9</v>
      </c>
      <c r="I10" s="14">
        <f>SUM(I11+I16+I32+I82+I117+I120+I113)</f>
        <v>108204.59999999999</v>
      </c>
    </row>
    <row r="11" spans="1:9" ht="28.5">
      <c r="A11" s="132"/>
      <c r="B11" s="93" t="s">
        <v>138</v>
      </c>
      <c r="C11" s="17" t="s">
        <v>9</v>
      </c>
      <c r="D11" s="17" t="s">
        <v>10</v>
      </c>
      <c r="E11" s="17"/>
      <c r="F11" s="17" t="s">
        <v>68</v>
      </c>
      <c r="G11" s="18">
        <f>SUM(G12:G15)</f>
        <v>822.5</v>
      </c>
      <c r="H11" s="18">
        <f>SUM(H12:H13)</f>
        <v>822.5</v>
      </c>
      <c r="I11" s="18">
        <f>SUM(I12:I13)</f>
        <v>823</v>
      </c>
    </row>
    <row r="12" spans="1:9" ht="14.25">
      <c r="A12" s="132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1">
        <v>631.8</v>
      </c>
      <c r="H12" s="21">
        <v>631.8</v>
      </c>
      <c r="I12" s="74">
        <v>632</v>
      </c>
    </row>
    <row r="13" spans="1:9" ht="28.5">
      <c r="A13" s="132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1">
        <v>190.7</v>
      </c>
      <c r="H13" s="21">
        <v>190.7</v>
      </c>
      <c r="I13" s="74">
        <v>191</v>
      </c>
    </row>
    <row r="14" spans="1:9" ht="14.25">
      <c r="A14" s="132"/>
      <c r="B14" s="19" t="s">
        <v>154</v>
      </c>
      <c r="C14" s="20" t="s">
        <v>9</v>
      </c>
      <c r="D14" s="20" t="s">
        <v>10</v>
      </c>
      <c r="E14" s="20" t="s">
        <v>251</v>
      </c>
      <c r="F14" s="20" t="s">
        <v>67</v>
      </c>
      <c r="G14" s="21"/>
      <c r="H14" s="21"/>
      <c r="I14" s="74"/>
    </row>
    <row r="15" spans="1:9" ht="28.5">
      <c r="A15" s="132"/>
      <c r="B15" s="19" t="s">
        <v>153</v>
      </c>
      <c r="C15" s="20" t="s">
        <v>9</v>
      </c>
      <c r="D15" s="20" t="s">
        <v>10</v>
      </c>
      <c r="E15" s="20" t="s">
        <v>251</v>
      </c>
      <c r="F15" s="20" t="s">
        <v>155</v>
      </c>
      <c r="G15" s="21"/>
      <c r="H15" s="21"/>
      <c r="I15" s="74"/>
    </row>
    <row r="16" spans="1:9" ht="14.25">
      <c r="A16" s="132"/>
      <c r="B16" s="93" t="s">
        <v>32</v>
      </c>
      <c r="C16" s="23" t="s">
        <v>9</v>
      </c>
      <c r="D16" s="23" t="s">
        <v>12</v>
      </c>
      <c r="E16" s="23"/>
      <c r="F16" s="23"/>
      <c r="G16" s="24">
        <f>SUM(G17+G29)</f>
        <v>937.3</v>
      </c>
      <c r="H16" s="24">
        <f>SUM(H17+H29)</f>
        <v>937</v>
      </c>
      <c r="I16" s="24">
        <f>SUM(I17+I29)</f>
        <v>937</v>
      </c>
    </row>
    <row r="17" spans="1:9" ht="14.25">
      <c r="A17" s="132"/>
      <c r="B17" s="25" t="s">
        <v>39</v>
      </c>
      <c r="C17" s="26" t="s">
        <v>9</v>
      </c>
      <c r="D17" s="26" t="s">
        <v>12</v>
      </c>
      <c r="E17" s="26" t="s">
        <v>159</v>
      </c>
      <c r="F17" s="26"/>
      <c r="G17" s="27">
        <f>SUM(G18)</f>
        <v>937.3</v>
      </c>
      <c r="H17" s="27">
        <f>SUM(H18)</f>
        <v>937</v>
      </c>
      <c r="I17" s="27">
        <f>SUM(I18)</f>
        <v>937</v>
      </c>
    </row>
    <row r="18" spans="1:9" ht="14.25">
      <c r="A18" s="132"/>
      <c r="B18" s="16" t="s">
        <v>33</v>
      </c>
      <c r="C18" s="17" t="s">
        <v>9</v>
      </c>
      <c r="D18" s="17" t="s">
        <v>12</v>
      </c>
      <c r="E18" s="17" t="s">
        <v>159</v>
      </c>
      <c r="F18" s="17"/>
      <c r="G18" s="18">
        <f>SUM(G19+G22+G25+G27+G26+G28)</f>
        <v>937.3</v>
      </c>
      <c r="H18" s="18">
        <f>SUM(H19+H22+H25+H27+H26+H28)</f>
        <v>937</v>
      </c>
      <c r="I18" s="18">
        <f>SUM(I19+I22+I25+I27+I26+I28)</f>
        <v>937</v>
      </c>
    </row>
    <row r="19" spans="1:9" ht="14.25">
      <c r="A19" s="132"/>
      <c r="B19" s="19" t="s">
        <v>71</v>
      </c>
      <c r="C19" s="20" t="s">
        <v>9</v>
      </c>
      <c r="D19" s="20" t="s">
        <v>12</v>
      </c>
      <c r="E19" s="20" t="s">
        <v>159</v>
      </c>
      <c r="F19" s="28" t="s">
        <v>68</v>
      </c>
      <c r="G19" s="29">
        <f>SUM(G20:G21)</f>
        <v>765.8</v>
      </c>
      <c r="H19" s="29">
        <f>SUM(H20:H21)</f>
        <v>765.8</v>
      </c>
      <c r="I19" s="29">
        <f>SUM(I20:I21)</f>
        <v>765.8</v>
      </c>
    </row>
    <row r="20" spans="1:9" ht="14.25">
      <c r="A20" s="132"/>
      <c r="B20" s="19" t="s">
        <v>154</v>
      </c>
      <c r="C20" s="20" t="s">
        <v>9</v>
      </c>
      <c r="D20" s="20" t="s">
        <v>12</v>
      </c>
      <c r="E20" s="20" t="s">
        <v>159</v>
      </c>
      <c r="F20" s="20" t="s">
        <v>67</v>
      </c>
      <c r="G20" s="21">
        <v>588</v>
      </c>
      <c r="H20" s="21">
        <v>588</v>
      </c>
      <c r="I20" s="74">
        <v>588</v>
      </c>
    </row>
    <row r="21" spans="1:9" ht="28.5">
      <c r="A21" s="132"/>
      <c r="B21" s="19" t="s">
        <v>153</v>
      </c>
      <c r="C21" s="20" t="s">
        <v>9</v>
      </c>
      <c r="D21" s="20" t="s">
        <v>12</v>
      </c>
      <c r="E21" s="20" t="s">
        <v>159</v>
      </c>
      <c r="F21" s="20" t="s">
        <v>155</v>
      </c>
      <c r="G21" s="21">
        <v>177.8</v>
      </c>
      <c r="H21" s="21">
        <v>177.8</v>
      </c>
      <c r="I21" s="74">
        <v>177.8</v>
      </c>
    </row>
    <row r="22" spans="1:9" ht="14.25">
      <c r="A22" s="132"/>
      <c r="B22" s="19" t="s">
        <v>73</v>
      </c>
      <c r="C22" s="20" t="s">
        <v>9</v>
      </c>
      <c r="D22" s="20" t="s">
        <v>12</v>
      </c>
      <c r="E22" s="20" t="s">
        <v>159</v>
      </c>
      <c r="F22" s="28" t="s">
        <v>70</v>
      </c>
      <c r="G22" s="30">
        <f>SUM(G23:G24)</f>
        <v>171.5</v>
      </c>
      <c r="H22" s="30">
        <f>SUM(H23:H24)</f>
        <v>171.2</v>
      </c>
      <c r="I22" s="30">
        <f>SUM(I23:I24)</f>
        <v>171.2</v>
      </c>
    </row>
    <row r="23" spans="1:9" ht="14.25">
      <c r="A23" s="132"/>
      <c r="B23" s="19" t="s">
        <v>75</v>
      </c>
      <c r="C23" s="20" t="s">
        <v>9</v>
      </c>
      <c r="D23" s="20" t="s">
        <v>12</v>
      </c>
      <c r="E23" s="20" t="s">
        <v>159</v>
      </c>
      <c r="F23" s="20" t="s">
        <v>131</v>
      </c>
      <c r="G23" s="21"/>
      <c r="H23" s="21"/>
      <c r="I23" s="74"/>
    </row>
    <row r="24" spans="1:9" ht="14.25">
      <c r="A24" s="132"/>
      <c r="B24" s="19" t="s">
        <v>75</v>
      </c>
      <c r="C24" s="20" t="s">
        <v>9</v>
      </c>
      <c r="D24" s="20" t="s">
        <v>12</v>
      </c>
      <c r="E24" s="20" t="s">
        <v>159</v>
      </c>
      <c r="F24" s="20" t="s">
        <v>74</v>
      </c>
      <c r="G24" s="21">
        <v>171.5</v>
      </c>
      <c r="H24" s="21">
        <v>171.2</v>
      </c>
      <c r="I24" s="74">
        <v>171.2</v>
      </c>
    </row>
    <row r="25" spans="1:9" ht="14.25">
      <c r="A25" s="132"/>
      <c r="B25" s="19" t="s">
        <v>357</v>
      </c>
      <c r="C25" s="20" t="s">
        <v>9</v>
      </c>
      <c r="D25" s="20" t="s">
        <v>12</v>
      </c>
      <c r="E25" s="20" t="s">
        <v>159</v>
      </c>
      <c r="F25" s="28" t="s">
        <v>104</v>
      </c>
      <c r="G25" s="21"/>
      <c r="H25" s="29"/>
      <c r="I25" s="74"/>
    </row>
    <row r="26" spans="1:9" ht="14.25">
      <c r="A26" s="132"/>
      <c r="B26" s="19" t="s">
        <v>152</v>
      </c>
      <c r="C26" s="20" t="s">
        <v>9</v>
      </c>
      <c r="D26" s="20" t="s">
        <v>12</v>
      </c>
      <c r="E26" s="20" t="s">
        <v>159</v>
      </c>
      <c r="F26" s="20" t="s">
        <v>150</v>
      </c>
      <c r="G26" s="30"/>
      <c r="H26" s="29"/>
      <c r="I26" s="74"/>
    </row>
    <row r="27" spans="1:9" ht="14.25">
      <c r="A27" s="132"/>
      <c r="B27" s="19" t="s">
        <v>78</v>
      </c>
      <c r="C27" s="20" t="s">
        <v>9</v>
      </c>
      <c r="D27" s="20" t="s">
        <v>12</v>
      </c>
      <c r="E27" s="20" t="s">
        <v>159</v>
      </c>
      <c r="F27" s="20" t="s">
        <v>81</v>
      </c>
      <c r="G27" s="21"/>
      <c r="H27" s="30"/>
      <c r="I27" s="74"/>
    </row>
    <row r="28" spans="1:9" ht="14.25">
      <c r="A28" s="132"/>
      <c r="B28" s="19" t="s">
        <v>87</v>
      </c>
      <c r="C28" s="20" t="s">
        <v>9</v>
      </c>
      <c r="D28" s="20" t="s">
        <v>12</v>
      </c>
      <c r="E28" s="20" t="s">
        <v>159</v>
      </c>
      <c r="F28" s="20" t="s">
        <v>156</v>
      </c>
      <c r="G28" s="21"/>
      <c r="H28" s="21"/>
      <c r="I28" s="74"/>
    </row>
    <row r="29" spans="1:9" ht="14.25">
      <c r="A29" s="132"/>
      <c r="B29" s="16" t="s">
        <v>234</v>
      </c>
      <c r="C29" s="17" t="s">
        <v>9</v>
      </c>
      <c r="D29" s="17" t="s">
        <v>12</v>
      </c>
      <c r="E29" s="17" t="s">
        <v>251</v>
      </c>
      <c r="F29" s="17"/>
      <c r="G29" s="18">
        <f>SUM(G30+G31)</f>
        <v>0</v>
      </c>
      <c r="H29" s="18">
        <f>SUM(H30)</f>
        <v>0</v>
      </c>
      <c r="I29" s="18">
        <f>SUM(I30)</f>
        <v>0</v>
      </c>
    </row>
    <row r="30" spans="1:9" ht="14.25">
      <c r="A30" s="132"/>
      <c r="B30" s="19" t="s">
        <v>71</v>
      </c>
      <c r="C30" s="20" t="s">
        <v>9</v>
      </c>
      <c r="D30" s="20" t="s">
        <v>12</v>
      </c>
      <c r="E30" s="20" t="s">
        <v>251</v>
      </c>
      <c r="F30" s="28" t="s">
        <v>68</v>
      </c>
      <c r="G30" s="21"/>
      <c r="H30" s="21">
        <f>SUM(H31)</f>
        <v>0</v>
      </c>
      <c r="I30" s="21">
        <f>SUM(I31)</f>
        <v>0</v>
      </c>
    </row>
    <row r="31" spans="1:9" ht="28.5">
      <c r="A31" s="132"/>
      <c r="B31" s="19" t="s">
        <v>153</v>
      </c>
      <c r="C31" s="20" t="s">
        <v>9</v>
      </c>
      <c r="D31" s="20" t="s">
        <v>12</v>
      </c>
      <c r="E31" s="20" t="s">
        <v>251</v>
      </c>
      <c r="F31" s="20" t="s">
        <v>67</v>
      </c>
      <c r="G31" s="21"/>
      <c r="H31" s="21"/>
      <c r="I31" s="74"/>
    </row>
    <row r="32" spans="1:9" ht="14.25">
      <c r="A32" s="132"/>
      <c r="B32" s="22" t="s">
        <v>23</v>
      </c>
      <c r="C32" s="23" t="s">
        <v>9</v>
      </c>
      <c r="D32" s="23" t="s">
        <v>13</v>
      </c>
      <c r="E32" s="23"/>
      <c r="F32" s="23"/>
      <c r="G32" s="24">
        <f>SUM(G34+G46+G53+G61+G64+G74+G49)</f>
        <v>7448.6</v>
      </c>
      <c r="H32" s="24">
        <f>SUM(H34+H46+H53+H61+H64+H74+H49)</f>
        <v>7382.1</v>
      </c>
      <c r="I32" s="24">
        <f>SUM(I34+I46+I53+I61+I64+I74+I49)</f>
        <v>7437.700000000001</v>
      </c>
    </row>
    <row r="33" spans="1:9" ht="14.25">
      <c r="A33" s="132"/>
      <c r="B33" s="25" t="s">
        <v>39</v>
      </c>
      <c r="C33" s="26" t="s">
        <v>9</v>
      </c>
      <c r="D33" s="26" t="s">
        <v>13</v>
      </c>
      <c r="E33" s="26" t="s">
        <v>159</v>
      </c>
      <c r="F33" s="26"/>
      <c r="G33" s="27">
        <f>SUM(G34)</f>
        <v>7111</v>
      </c>
      <c r="H33" s="27">
        <f>SUM(H34)</f>
        <v>7111</v>
      </c>
      <c r="I33" s="27">
        <f>SUM(I34)</f>
        <v>7111</v>
      </c>
    </row>
    <row r="34" spans="1:9" ht="14.25">
      <c r="A34" s="132"/>
      <c r="B34" s="98" t="s">
        <v>33</v>
      </c>
      <c r="C34" s="17" t="s">
        <v>9</v>
      </c>
      <c r="D34" s="17" t="s">
        <v>13</v>
      </c>
      <c r="E34" s="17" t="s">
        <v>159</v>
      </c>
      <c r="F34" s="17"/>
      <c r="G34" s="18">
        <f>SUM(G35+G39+G42)</f>
        <v>7111</v>
      </c>
      <c r="H34" s="18">
        <f>SUM(H35+H39+H42)</f>
        <v>7111</v>
      </c>
      <c r="I34" s="18">
        <f>SUM(I35+I39+I42)</f>
        <v>7111</v>
      </c>
    </row>
    <row r="35" spans="1:9" ht="14.25">
      <c r="A35" s="132"/>
      <c r="B35" s="19" t="s">
        <v>71</v>
      </c>
      <c r="C35" s="20" t="s">
        <v>9</v>
      </c>
      <c r="D35" s="20" t="s">
        <v>13</v>
      </c>
      <c r="E35" s="20" t="s">
        <v>159</v>
      </c>
      <c r="F35" s="28" t="s">
        <v>68</v>
      </c>
      <c r="G35" s="30">
        <f>SUM(G36:G38)</f>
        <v>7111</v>
      </c>
      <c r="H35" s="29">
        <f>SUM(H36:H38)</f>
        <v>7111</v>
      </c>
      <c r="I35" s="29">
        <f>SUM(I36:I38)</f>
        <v>7111</v>
      </c>
    </row>
    <row r="36" spans="1:9" ht="14.25">
      <c r="A36" s="132"/>
      <c r="B36" s="19" t="s">
        <v>154</v>
      </c>
      <c r="C36" s="20" t="s">
        <v>9</v>
      </c>
      <c r="D36" s="20" t="s">
        <v>13</v>
      </c>
      <c r="E36" s="20" t="s">
        <v>159</v>
      </c>
      <c r="F36" s="20" t="s">
        <v>67</v>
      </c>
      <c r="G36" s="21">
        <v>5461.6</v>
      </c>
      <c r="H36" s="21">
        <v>5461.6</v>
      </c>
      <c r="I36" s="74">
        <v>5461.6</v>
      </c>
    </row>
    <row r="37" spans="1:9" ht="14.25">
      <c r="A37" s="132"/>
      <c r="B37" s="19" t="s">
        <v>72</v>
      </c>
      <c r="C37" s="20" t="s">
        <v>9</v>
      </c>
      <c r="D37" s="20" t="s">
        <v>13</v>
      </c>
      <c r="E37" s="20" t="s">
        <v>159</v>
      </c>
      <c r="F37" s="20" t="s">
        <v>69</v>
      </c>
      <c r="G37" s="21"/>
      <c r="H37" s="21">
        <v>0</v>
      </c>
      <c r="I37" s="74">
        <v>0</v>
      </c>
    </row>
    <row r="38" spans="1:9" ht="28.5">
      <c r="A38" s="132"/>
      <c r="B38" s="19" t="s">
        <v>153</v>
      </c>
      <c r="C38" s="20" t="s">
        <v>9</v>
      </c>
      <c r="D38" s="20" t="s">
        <v>13</v>
      </c>
      <c r="E38" s="20" t="s">
        <v>159</v>
      </c>
      <c r="F38" s="20" t="s">
        <v>155</v>
      </c>
      <c r="G38" s="21">
        <v>1649.4</v>
      </c>
      <c r="H38" s="21">
        <v>1649.4</v>
      </c>
      <c r="I38" s="74">
        <v>1649.4</v>
      </c>
    </row>
    <row r="39" spans="1:9" ht="14.25">
      <c r="A39" s="132"/>
      <c r="B39" s="19" t="s">
        <v>73</v>
      </c>
      <c r="C39" s="20" t="s">
        <v>9</v>
      </c>
      <c r="D39" s="20" t="s">
        <v>13</v>
      </c>
      <c r="E39" s="20" t="s">
        <v>159</v>
      </c>
      <c r="F39" s="28" t="s">
        <v>70</v>
      </c>
      <c r="G39" s="29">
        <f>SUM(G40:G41)</f>
        <v>0</v>
      </c>
      <c r="H39" s="29">
        <f>SUM(H40:H41)</f>
        <v>0</v>
      </c>
      <c r="I39" s="29">
        <f>SUM(I40:I41)</f>
        <v>0</v>
      </c>
    </row>
    <row r="40" spans="1:9" ht="14.25">
      <c r="A40" s="132"/>
      <c r="B40" s="19" t="s">
        <v>133</v>
      </c>
      <c r="C40" s="20" t="s">
        <v>9</v>
      </c>
      <c r="D40" s="20" t="s">
        <v>13</v>
      </c>
      <c r="E40" s="20" t="s">
        <v>159</v>
      </c>
      <c r="F40" s="20" t="s">
        <v>131</v>
      </c>
      <c r="G40" s="21"/>
      <c r="H40" s="21"/>
      <c r="I40" s="74"/>
    </row>
    <row r="41" spans="1:9" ht="14.25">
      <c r="A41" s="132"/>
      <c r="B41" s="19" t="s">
        <v>75</v>
      </c>
      <c r="C41" s="20" t="s">
        <v>9</v>
      </c>
      <c r="D41" s="20" t="s">
        <v>13</v>
      </c>
      <c r="E41" s="20" t="s">
        <v>159</v>
      </c>
      <c r="F41" s="20" t="s">
        <v>74</v>
      </c>
      <c r="G41" s="21"/>
      <c r="H41" s="21">
        <v>0</v>
      </c>
      <c r="I41" s="74">
        <v>0</v>
      </c>
    </row>
    <row r="42" spans="1:9" ht="14.25">
      <c r="A42" s="132"/>
      <c r="B42" s="19" t="s">
        <v>77</v>
      </c>
      <c r="C42" s="20" t="s">
        <v>9</v>
      </c>
      <c r="D42" s="20" t="s">
        <v>13</v>
      </c>
      <c r="E42" s="20" t="s">
        <v>159</v>
      </c>
      <c r="F42" s="28" t="s">
        <v>76</v>
      </c>
      <c r="G42" s="29">
        <f>SUM(G43:G45)</f>
        <v>0</v>
      </c>
      <c r="H42" s="29">
        <f>SUM(H43:H45)</f>
        <v>0</v>
      </c>
      <c r="I42" s="29">
        <f>SUM(I43:I45)</f>
        <v>0</v>
      </c>
    </row>
    <row r="43" spans="1:9" ht="14.25">
      <c r="A43" s="132"/>
      <c r="B43" s="19" t="s">
        <v>78</v>
      </c>
      <c r="C43" s="20" t="s">
        <v>9</v>
      </c>
      <c r="D43" s="20" t="s">
        <v>13</v>
      </c>
      <c r="E43" s="20" t="s">
        <v>159</v>
      </c>
      <c r="F43" s="20" t="s">
        <v>79</v>
      </c>
      <c r="G43" s="21"/>
      <c r="H43" s="21"/>
      <c r="I43" s="74"/>
    </row>
    <row r="44" spans="1:9" ht="14.25">
      <c r="A44" s="132"/>
      <c r="B44" s="19" t="s">
        <v>78</v>
      </c>
      <c r="C44" s="20" t="s">
        <v>9</v>
      </c>
      <c r="D44" s="20" t="s">
        <v>13</v>
      </c>
      <c r="E44" s="20" t="s">
        <v>159</v>
      </c>
      <c r="F44" s="20" t="s">
        <v>81</v>
      </c>
      <c r="G44" s="21"/>
      <c r="H44" s="21"/>
      <c r="I44" s="74"/>
    </row>
    <row r="45" spans="1:9" ht="14.25">
      <c r="A45" s="132"/>
      <c r="B45" s="19"/>
      <c r="C45" s="20" t="s">
        <v>9</v>
      </c>
      <c r="D45" s="20" t="s">
        <v>13</v>
      </c>
      <c r="E45" s="20" t="s">
        <v>159</v>
      </c>
      <c r="F45" s="20" t="s">
        <v>150</v>
      </c>
      <c r="G45" s="30"/>
      <c r="H45" s="30"/>
      <c r="I45" s="74"/>
    </row>
    <row r="46" spans="1:10" ht="14.25">
      <c r="A46" s="132"/>
      <c r="B46" s="93" t="s">
        <v>42</v>
      </c>
      <c r="C46" s="17" t="s">
        <v>9</v>
      </c>
      <c r="D46" s="17" t="s">
        <v>13</v>
      </c>
      <c r="E46" s="17" t="s">
        <v>160</v>
      </c>
      <c r="F46" s="17"/>
      <c r="G46" s="18">
        <f aca="true" t="shared" si="0" ref="G46:I47">SUM(G47)</f>
        <v>0</v>
      </c>
      <c r="H46" s="18">
        <f t="shared" si="0"/>
        <v>0</v>
      </c>
      <c r="I46" s="18">
        <f t="shared" si="0"/>
        <v>0</v>
      </c>
      <c r="J46" s="32"/>
    </row>
    <row r="47" spans="1:10" ht="14.25">
      <c r="A47" s="132"/>
      <c r="B47" s="19" t="s">
        <v>73</v>
      </c>
      <c r="C47" s="20" t="s">
        <v>9</v>
      </c>
      <c r="D47" s="20" t="s">
        <v>13</v>
      </c>
      <c r="E47" s="20" t="s">
        <v>160</v>
      </c>
      <c r="F47" s="28"/>
      <c r="G47" s="30">
        <f t="shared" si="0"/>
        <v>0</v>
      </c>
      <c r="H47" s="30">
        <f t="shared" si="0"/>
        <v>0</v>
      </c>
      <c r="I47" s="30">
        <f t="shared" si="0"/>
        <v>0</v>
      </c>
      <c r="J47" s="32"/>
    </row>
    <row r="48" spans="1:10" ht="14.25">
      <c r="A48" s="132"/>
      <c r="B48" s="19" t="s">
        <v>75</v>
      </c>
      <c r="C48" s="20" t="s">
        <v>9</v>
      </c>
      <c r="D48" s="20" t="s">
        <v>13</v>
      </c>
      <c r="E48" s="20" t="s">
        <v>160</v>
      </c>
      <c r="F48" s="20" t="s">
        <v>74</v>
      </c>
      <c r="G48" s="21"/>
      <c r="H48" s="21"/>
      <c r="I48" s="74"/>
      <c r="J48" s="32"/>
    </row>
    <row r="49" spans="1:10" ht="14.25">
      <c r="A49" s="132"/>
      <c r="B49" s="16" t="s">
        <v>234</v>
      </c>
      <c r="C49" s="17" t="s">
        <v>9</v>
      </c>
      <c r="D49" s="17" t="s">
        <v>13</v>
      </c>
      <c r="E49" s="17" t="s">
        <v>251</v>
      </c>
      <c r="F49" s="17"/>
      <c r="G49" s="18">
        <f>SUM(G50)</f>
        <v>0</v>
      </c>
      <c r="H49" s="18">
        <f>SUM(H50)</f>
        <v>0</v>
      </c>
      <c r="I49" s="18">
        <f>SUM(I50)</f>
        <v>0</v>
      </c>
      <c r="J49" s="32"/>
    </row>
    <row r="50" spans="1:10" ht="14.25">
      <c r="A50" s="132"/>
      <c r="B50" s="19" t="s">
        <v>71</v>
      </c>
      <c r="C50" s="20" t="s">
        <v>9</v>
      </c>
      <c r="D50" s="20" t="s">
        <v>13</v>
      </c>
      <c r="E50" s="20" t="s">
        <v>251</v>
      </c>
      <c r="F50" s="28" t="s">
        <v>68</v>
      </c>
      <c r="G50" s="21">
        <f>SUM(G51+G52)</f>
        <v>0</v>
      </c>
      <c r="H50" s="21">
        <f>SUM(H51)</f>
        <v>0</v>
      </c>
      <c r="I50" s="21">
        <f>SUM(I51)</f>
        <v>0</v>
      </c>
      <c r="J50" s="32"/>
    </row>
    <row r="51" spans="1:10" ht="14.25">
      <c r="A51" s="132"/>
      <c r="B51" s="19" t="s">
        <v>154</v>
      </c>
      <c r="C51" s="20" t="s">
        <v>9</v>
      </c>
      <c r="D51" s="20" t="s">
        <v>13</v>
      </c>
      <c r="E51" s="20" t="s">
        <v>251</v>
      </c>
      <c r="F51" s="20" t="s">
        <v>67</v>
      </c>
      <c r="G51" s="21"/>
      <c r="H51" s="21"/>
      <c r="I51" s="74"/>
      <c r="J51" s="32"/>
    </row>
    <row r="52" spans="1:10" ht="28.5">
      <c r="A52" s="132"/>
      <c r="B52" s="19" t="s">
        <v>153</v>
      </c>
      <c r="C52" s="20" t="s">
        <v>9</v>
      </c>
      <c r="D52" s="20" t="s">
        <v>13</v>
      </c>
      <c r="E52" s="20" t="s">
        <v>335</v>
      </c>
      <c r="F52" s="20" t="s">
        <v>155</v>
      </c>
      <c r="G52" s="21"/>
      <c r="H52" s="21"/>
      <c r="I52" s="74"/>
      <c r="J52" s="32"/>
    </row>
    <row r="53" spans="1:10" ht="28.5">
      <c r="A53" s="132"/>
      <c r="B53" s="93" t="s">
        <v>54</v>
      </c>
      <c r="C53" s="94" t="s">
        <v>9</v>
      </c>
      <c r="D53" s="94" t="s">
        <v>13</v>
      </c>
      <c r="E53" s="94" t="s">
        <v>161</v>
      </c>
      <c r="F53" s="115"/>
      <c r="G53" s="95">
        <f>SUM(G54+G58)</f>
        <v>286.5</v>
      </c>
      <c r="H53" s="95">
        <f>SUM(H54+H58)</f>
        <v>220</v>
      </c>
      <c r="I53" s="95">
        <f>SUM(I54+I58)</f>
        <v>275.6</v>
      </c>
      <c r="J53" s="32"/>
    </row>
    <row r="54" spans="1:10" ht="14.25">
      <c r="A54" s="132"/>
      <c r="B54" s="19" t="s">
        <v>71</v>
      </c>
      <c r="C54" s="34" t="s">
        <v>9</v>
      </c>
      <c r="D54" s="34" t="s">
        <v>13</v>
      </c>
      <c r="E54" s="34" t="s">
        <v>161</v>
      </c>
      <c r="F54" s="35" t="s">
        <v>68</v>
      </c>
      <c r="G54" s="30">
        <f>SUM(G55:G57)</f>
        <v>181.9</v>
      </c>
      <c r="H54" s="30">
        <f>SUM(H55:H57)</f>
        <v>181.9</v>
      </c>
      <c r="I54" s="30">
        <f>SUM(I55:I57)</f>
        <v>181.9</v>
      </c>
      <c r="J54" s="32"/>
    </row>
    <row r="55" spans="1:9" s="32" customFormat="1" ht="14.25">
      <c r="A55" s="132"/>
      <c r="B55" s="19" t="s">
        <v>154</v>
      </c>
      <c r="C55" s="34" t="s">
        <v>9</v>
      </c>
      <c r="D55" s="34" t="s">
        <v>13</v>
      </c>
      <c r="E55" s="34" t="s">
        <v>161</v>
      </c>
      <c r="F55" s="34" t="s">
        <v>67</v>
      </c>
      <c r="G55" s="21">
        <v>139.9</v>
      </c>
      <c r="H55" s="21">
        <v>139.9</v>
      </c>
      <c r="I55" s="74">
        <v>139.9</v>
      </c>
    </row>
    <row r="56" spans="1:9" s="32" customFormat="1" ht="14.25">
      <c r="A56" s="132"/>
      <c r="B56" s="19" t="s">
        <v>72</v>
      </c>
      <c r="C56" s="34" t="s">
        <v>9</v>
      </c>
      <c r="D56" s="34" t="s">
        <v>13</v>
      </c>
      <c r="E56" s="34" t="s">
        <v>161</v>
      </c>
      <c r="F56" s="34" t="s">
        <v>69</v>
      </c>
      <c r="G56" s="21"/>
      <c r="H56" s="21">
        <v>0</v>
      </c>
      <c r="I56" s="74">
        <v>0</v>
      </c>
    </row>
    <row r="57" spans="1:9" s="32" customFormat="1" ht="28.5">
      <c r="A57" s="132"/>
      <c r="B57" s="19" t="s">
        <v>153</v>
      </c>
      <c r="C57" s="34" t="s">
        <v>9</v>
      </c>
      <c r="D57" s="34" t="s">
        <v>13</v>
      </c>
      <c r="E57" s="34" t="s">
        <v>161</v>
      </c>
      <c r="F57" s="34" t="s">
        <v>155</v>
      </c>
      <c r="G57" s="21">
        <v>42</v>
      </c>
      <c r="H57" s="21">
        <v>42</v>
      </c>
      <c r="I57" s="74">
        <v>42</v>
      </c>
    </row>
    <row r="58" spans="1:10" ht="14.25">
      <c r="A58" s="132"/>
      <c r="B58" s="19" t="s">
        <v>73</v>
      </c>
      <c r="C58" s="34" t="s">
        <v>9</v>
      </c>
      <c r="D58" s="34" t="s">
        <v>13</v>
      </c>
      <c r="E58" s="34" t="s">
        <v>161</v>
      </c>
      <c r="F58" s="35" t="s">
        <v>70</v>
      </c>
      <c r="G58" s="30">
        <f>SUM(G59:G60)</f>
        <v>104.6</v>
      </c>
      <c r="H58" s="30">
        <f>SUM(H59:H60)</f>
        <v>38.1</v>
      </c>
      <c r="I58" s="30">
        <f>SUM(I59:I60)</f>
        <v>93.7</v>
      </c>
      <c r="J58" s="32"/>
    </row>
    <row r="59" spans="1:10" ht="14.25">
      <c r="A59" s="132"/>
      <c r="B59" s="19" t="s">
        <v>133</v>
      </c>
      <c r="C59" s="34" t="s">
        <v>9</v>
      </c>
      <c r="D59" s="34" t="s">
        <v>13</v>
      </c>
      <c r="E59" s="34" t="s">
        <v>161</v>
      </c>
      <c r="F59" s="34" t="s">
        <v>131</v>
      </c>
      <c r="G59" s="21"/>
      <c r="H59" s="21"/>
      <c r="I59" s="74"/>
      <c r="J59" s="32"/>
    </row>
    <row r="60" spans="1:9" s="32" customFormat="1" ht="14.25">
      <c r="A60" s="132"/>
      <c r="B60" s="19" t="s">
        <v>75</v>
      </c>
      <c r="C60" s="34" t="s">
        <v>9</v>
      </c>
      <c r="D60" s="34" t="s">
        <v>13</v>
      </c>
      <c r="E60" s="34" t="s">
        <v>161</v>
      </c>
      <c r="F60" s="34" t="s">
        <v>74</v>
      </c>
      <c r="G60" s="21">
        <v>104.6</v>
      </c>
      <c r="H60" s="21">
        <v>38.1</v>
      </c>
      <c r="I60" s="74">
        <v>93.7</v>
      </c>
    </row>
    <row r="61" spans="1:10" s="15" customFormat="1" ht="14.25">
      <c r="A61" s="132"/>
      <c r="B61" s="93" t="s">
        <v>53</v>
      </c>
      <c r="C61" s="17" t="s">
        <v>9</v>
      </c>
      <c r="D61" s="17" t="s">
        <v>13</v>
      </c>
      <c r="E61" s="17" t="s">
        <v>162</v>
      </c>
      <c r="F61" s="116"/>
      <c r="G61" s="117">
        <f aca="true" t="shared" si="1" ref="G61:I62">SUM(G62)</f>
        <v>1</v>
      </c>
      <c r="H61" s="18">
        <f t="shared" si="1"/>
        <v>1</v>
      </c>
      <c r="I61" s="18">
        <f t="shared" si="1"/>
        <v>1</v>
      </c>
      <c r="J61" s="36"/>
    </row>
    <row r="62" spans="1:9" s="32" customFormat="1" ht="14.25">
      <c r="A62" s="132"/>
      <c r="B62" s="19" t="s">
        <v>73</v>
      </c>
      <c r="C62" s="34" t="s">
        <v>9</v>
      </c>
      <c r="D62" s="34" t="s">
        <v>13</v>
      </c>
      <c r="E62" s="34" t="s">
        <v>162</v>
      </c>
      <c r="F62" s="35" t="s">
        <v>70</v>
      </c>
      <c r="G62" s="30">
        <f t="shared" si="1"/>
        <v>1</v>
      </c>
      <c r="H62" s="30">
        <f>SUM(H63)</f>
        <v>1</v>
      </c>
      <c r="I62" s="30">
        <f t="shared" si="1"/>
        <v>1</v>
      </c>
    </row>
    <row r="63" spans="1:9" s="32" customFormat="1" ht="14.25">
      <c r="A63" s="132"/>
      <c r="B63" s="19" t="s">
        <v>75</v>
      </c>
      <c r="C63" s="34" t="s">
        <v>9</v>
      </c>
      <c r="D63" s="34" t="s">
        <v>13</v>
      </c>
      <c r="E63" s="34" t="s">
        <v>162</v>
      </c>
      <c r="F63" s="34" t="s">
        <v>74</v>
      </c>
      <c r="G63" s="21">
        <v>1</v>
      </c>
      <c r="H63" s="21">
        <v>1</v>
      </c>
      <c r="I63" s="74">
        <v>1</v>
      </c>
    </row>
    <row r="64" spans="1:9" s="32" customFormat="1" ht="28.5">
      <c r="A64" s="132"/>
      <c r="B64" s="93" t="s">
        <v>280</v>
      </c>
      <c r="C64" s="94" t="s">
        <v>9</v>
      </c>
      <c r="D64" s="94" t="s">
        <v>13</v>
      </c>
      <c r="E64" s="94" t="s">
        <v>281</v>
      </c>
      <c r="F64" s="94"/>
      <c r="G64" s="95">
        <f>SUM(G65+G69+G72)</f>
        <v>50.1</v>
      </c>
      <c r="H64" s="95">
        <f>SUM(H65+H69+H72)</f>
        <v>50.1</v>
      </c>
      <c r="I64" s="95">
        <f>SUM(I65+I69+I72)</f>
        <v>50.1</v>
      </c>
    </row>
    <row r="65" spans="1:10" ht="14.25">
      <c r="A65" s="132"/>
      <c r="B65" s="19" t="s">
        <v>71</v>
      </c>
      <c r="C65" s="34" t="s">
        <v>9</v>
      </c>
      <c r="D65" s="34" t="s">
        <v>13</v>
      </c>
      <c r="E65" s="34" t="s">
        <v>281</v>
      </c>
      <c r="F65" s="35" t="s">
        <v>68</v>
      </c>
      <c r="G65" s="30">
        <f>SUM(G66:G68)</f>
        <v>39.1</v>
      </c>
      <c r="H65" s="30">
        <f>SUM(H66:H68)</f>
        <v>39.1</v>
      </c>
      <c r="I65" s="30">
        <f>SUM(I66:I68)</f>
        <v>39.1</v>
      </c>
      <c r="J65" s="32"/>
    </row>
    <row r="66" spans="1:9" s="32" customFormat="1" ht="14.25">
      <c r="A66" s="132"/>
      <c r="B66" s="19" t="s">
        <v>154</v>
      </c>
      <c r="C66" s="34" t="s">
        <v>9</v>
      </c>
      <c r="D66" s="34" t="s">
        <v>13</v>
      </c>
      <c r="E66" s="34" t="s">
        <v>281</v>
      </c>
      <c r="F66" s="34" t="s">
        <v>67</v>
      </c>
      <c r="G66" s="21">
        <v>30</v>
      </c>
      <c r="H66" s="21">
        <v>30</v>
      </c>
      <c r="I66" s="74">
        <v>30</v>
      </c>
    </row>
    <row r="67" spans="1:9" s="32" customFormat="1" ht="14.25">
      <c r="A67" s="132"/>
      <c r="B67" s="19" t="s">
        <v>72</v>
      </c>
      <c r="C67" s="34" t="s">
        <v>9</v>
      </c>
      <c r="D67" s="34" t="s">
        <v>13</v>
      </c>
      <c r="E67" s="34" t="s">
        <v>281</v>
      </c>
      <c r="F67" s="34" t="s">
        <v>69</v>
      </c>
      <c r="G67" s="21">
        <v>0</v>
      </c>
      <c r="H67" s="21"/>
      <c r="I67" s="74"/>
    </row>
    <row r="68" spans="1:9" s="32" customFormat="1" ht="28.5">
      <c r="A68" s="132"/>
      <c r="B68" s="19" t="s">
        <v>153</v>
      </c>
      <c r="C68" s="34" t="s">
        <v>9</v>
      </c>
      <c r="D68" s="34" t="s">
        <v>13</v>
      </c>
      <c r="E68" s="34" t="s">
        <v>281</v>
      </c>
      <c r="F68" s="34" t="s">
        <v>155</v>
      </c>
      <c r="G68" s="21">
        <v>9.1</v>
      </c>
      <c r="H68" s="21">
        <v>9.1</v>
      </c>
      <c r="I68" s="74">
        <v>9.1</v>
      </c>
    </row>
    <row r="69" spans="1:9" ht="14.25">
      <c r="A69" s="132"/>
      <c r="B69" s="19" t="s">
        <v>73</v>
      </c>
      <c r="C69" s="34" t="s">
        <v>9</v>
      </c>
      <c r="D69" s="34" t="s">
        <v>13</v>
      </c>
      <c r="E69" s="34" t="s">
        <v>281</v>
      </c>
      <c r="F69" s="35" t="s">
        <v>70</v>
      </c>
      <c r="G69" s="30">
        <f>SUM(G70:G71)</f>
        <v>11</v>
      </c>
      <c r="H69" s="30">
        <f>SUM(H70:H71)</f>
        <v>11</v>
      </c>
      <c r="I69" s="30">
        <f>SUM(I70:I71)</f>
        <v>11</v>
      </c>
    </row>
    <row r="70" spans="1:9" ht="14.25">
      <c r="A70" s="132"/>
      <c r="B70" s="19" t="s">
        <v>133</v>
      </c>
      <c r="C70" s="34" t="s">
        <v>9</v>
      </c>
      <c r="D70" s="34" t="s">
        <v>13</v>
      </c>
      <c r="E70" s="34" t="s">
        <v>281</v>
      </c>
      <c r="F70" s="34" t="s">
        <v>131</v>
      </c>
      <c r="G70" s="21"/>
      <c r="H70" s="21"/>
      <c r="I70" s="74"/>
    </row>
    <row r="71" spans="1:10" s="15" customFormat="1" ht="14.25">
      <c r="A71" s="132"/>
      <c r="B71" s="19" t="s">
        <v>75</v>
      </c>
      <c r="C71" s="34" t="s">
        <v>9</v>
      </c>
      <c r="D71" s="34" t="s">
        <v>13</v>
      </c>
      <c r="E71" s="34" t="s">
        <v>281</v>
      </c>
      <c r="F71" s="34" t="s">
        <v>74</v>
      </c>
      <c r="G71" s="21">
        <v>11</v>
      </c>
      <c r="H71" s="21">
        <v>11</v>
      </c>
      <c r="I71" s="74">
        <v>11</v>
      </c>
      <c r="J71" s="36"/>
    </row>
    <row r="72" spans="1:9" s="32" customFormat="1" ht="14.25">
      <c r="A72" s="132"/>
      <c r="B72" s="19" t="s">
        <v>77</v>
      </c>
      <c r="C72" s="20" t="s">
        <v>9</v>
      </c>
      <c r="D72" s="20" t="s">
        <v>13</v>
      </c>
      <c r="E72" s="20" t="s">
        <v>281</v>
      </c>
      <c r="F72" s="28" t="s">
        <v>76</v>
      </c>
      <c r="G72" s="29">
        <f>SUM(G73)</f>
        <v>0</v>
      </c>
      <c r="H72" s="29">
        <f>SUM(H73)</f>
        <v>0</v>
      </c>
      <c r="I72" s="29">
        <f>SUM(I73)</f>
        <v>0</v>
      </c>
    </row>
    <row r="73" spans="1:9" s="32" customFormat="1" ht="14.25">
      <c r="A73" s="132"/>
      <c r="B73" s="19" t="s">
        <v>78</v>
      </c>
      <c r="C73" s="20" t="s">
        <v>9</v>
      </c>
      <c r="D73" s="20" t="s">
        <v>13</v>
      </c>
      <c r="E73" s="20" t="s">
        <v>281</v>
      </c>
      <c r="F73" s="20" t="s">
        <v>79</v>
      </c>
      <c r="G73" s="37"/>
      <c r="H73" s="37"/>
      <c r="I73" s="74"/>
    </row>
    <row r="74" spans="1:9" s="32" customFormat="1" ht="14.25" hidden="1">
      <c r="A74" s="132"/>
      <c r="B74" s="16"/>
      <c r="C74" s="17"/>
      <c r="D74" s="17"/>
      <c r="E74" s="17"/>
      <c r="F74" s="17"/>
      <c r="G74" s="18">
        <f>SUM(G75+G78)</f>
        <v>0</v>
      </c>
      <c r="H74" s="18">
        <f>SUM(H75+H78)</f>
        <v>0</v>
      </c>
      <c r="I74" s="18">
        <f>SUM(I75+I78)</f>
        <v>0</v>
      </c>
    </row>
    <row r="75" spans="1:9" s="32" customFormat="1" ht="14.25" hidden="1">
      <c r="A75" s="132"/>
      <c r="B75" s="19"/>
      <c r="C75" s="34"/>
      <c r="D75" s="34"/>
      <c r="E75" s="34"/>
      <c r="F75" s="35"/>
      <c r="G75" s="30">
        <f>SUM(G76:G77)</f>
        <v>0</v>
      </c>
      <c r="H75" s="30">
        <f>SUM(H76:H77)</f>
        <v>0</v>
      </c>
      <c r="I75" s="30">
        <f>SUM(I76:I77)</f>
        <v>0</v>
      </c>
    </row>
    <row r="76" spans="1:9" s="32" customFormat="1" ht="14.25" hidden="1">
      <c r="A76" s="132"/>
      <c r="B76" s="19"/>
      <c r="C76" s="34"/>
      <c r="D76" s="34"/>
      <c r="E76" s="34"/>
      <c r="F76" s="34"/>
      <c r="G76" s="21"/>
      <c r="H76" s="21"/>
      <c r="I76" s="74"/>
    </row>
    <row r="77" spans="1:9" s="32" customFormat="1" ht="14.25" hidden="1">
      <c r="A77" s="132"/>
      <c r="B77" s="19"/>
      <c r="C77" s="34"/>
      <c r="D77" s="34"/>
      <c r="E77" s="34"/>
      <c r="F77" s="34"/>
      <c r="G77" s="21"/>
      <c r="H77" s="21"/>
      <c r="I77" s="74"/>
    </row>
    <row r="78" spans="1:10" ht="16.5" customHeight="1" hidden="1">
      <c r="A78" s="132"/>
      <c r="B78" s="19"/>
      <c r="C78" s="34"/>
      <c r="D78" s="34"/>
      <c r="E78" s="34"/>
      <c r="F78" s="35"/>
      <c r="G78" s="30">
        <f>SUM(G79:G80)</f>
        <v>0</v>
      </c>
      <c r="H78" s="30">
        <f>SUM(H79:H80)</f>
        <v>0</v>
      </c>
      <c r="I78" s="30">
        <f>SUM(I79:I80)</f>
        <v>0</v>
      </c>
      <c r="J78" s="32"/>
    </row>
    <row r="79" spans="1:9" ht="14.25" hidden="1">
      <c r="A79" s="132"/>
      <c r="B79" s="19"/>
      <c r="C79" s="34"/>
      <c r="D79" s="34"/>
      <c r="E79" s="34"/>
      <c r="F79" s="34"/>
      <c r="G79" s="21"/>
      <c r="H79" s="21"/>
      <c r="I79" s="74"/>
    </row>
    <row r="80" spans="1:9" ht="13.5" customHeight="1" hidden="1">
      <c r="A80" s="132"/>
      <c r="B80" s="19"/>
      <c r="C80" s="34"/>
      <c r="D80" s="34"/>
      <c r="E80" s="34"/>
      <c r="F80" s="34"/>
      <c r="G80" s="21">
        <v>0</v>
      </c>
      <c r="H80" s="21">
        <v>0</v>
      </c>
      <c r="I80" s="74">
        <v>0</v>
      </c>
    </row>
    <row r="81" spans="1:9" ht="13.5" customHeight="1">
      <c r="A81" s="132"/>
      <c r="B81" s="19" t="s">
        <v>75</v>
      </c>
      <c r="C81" s="34" t="s">
        <v>9</v>
      </c>
      <c r="D81" s="34"/>
      <c r="E81" s="34"/>
      <c r="F81" s="34" t="s">
        <v>74</v>
      </c>
      <c r="G81" s="30">
        <v>0</v>
      </c>
      <c r="H81" s="30"/>
      <c r="I81" s="75"/>
    </row>
    <row r="82" spans="1:9" ht="14.25">
      <c r="A82" s="132"/>
      <c r="B82" s="22" t="s">
        <v>34</v>
      </c>
      <c r="C82" s="23" t="s">
        <v>9</v>
      </c>
      <c r="D82" s="23" t="s">
        <v>7</v>
      </c>
      <c r="E82" s="23"/>
      <c r="F82" s="23"/>
      <c r="G82" s="24">
        <f>SUM(G84+G100+G110+G96)</f>
        <v>5077.4</v>
      </c>
      <c r="H82" s="24">
        <f>SUM(H84+H100+H110+H96)</f>
        <v>5028.9</v>
      </c>
      <c r="I82" s="24">
        <f>SUM(I84+I100+I110+I96)</f>
        <v>5070.3</v>
      </c>
    </row>
    <row r="83" spans="1:9" ht="14.25">
      <c r="A83" s="132"/>
      <c r="B83" s="25"/>
      <c r="C83" s="26" t="s">
        <v>9</v>
      </c>
      <c r="D83" s="26" t="s">
        <v>7</v>
      </c>
      <c r="E83" s="26" t="s">
        <v>159</v>
      </c>
      <c r="F83" s="26"/>
      <c r="G83" s="27">
        <f>SUM(G84)</f>
        <v>4864</v>
      </c>
      <c r="H83" s="27">
        <f>SUM(H84)</f>
        <v>4865</v>
      </c>
      <c r="I83" s="27">
        <f>SUM(I84)</f>
        <v>4865</v>
      </c>
    </row>
    <row r="84" spans="1:10" ht="14.25">
      <c r="A84" s="132"/>
      <c r="B84" s="93" t="s">
        <v>33</v>
      </c>
      <c r="C84" s="17" t="s">
        <v>9</v>
      </c>
      <c r="D84" s="17" t="s">
        <v>7</v>
      </c>
      <c r="E84" s="17" t="s">
        <v>159</v>
      </c>
      <c r="F84" s="17"/>
      <c r="G84" s="18">
        <f>SUM(G85+G89+G92)</f>
        <v>4864</v>
      </c>
      <c r="H84" s="18">
        <f>SUM(H85+H89+H92)</f>
        <v>4865</v>
      </c>
      <c r="I84" s="18">
        <f>SUM(I85+I89+I92)</f>
        <v>4865</v>
      </c>
      <c r="J84" s="39"/>
    </row>
    <row r="85" spans="1:9" ht="14.25">
      <c r="A85" s="132"/>
      <c r="B85" s="19" t="s">
        <v>71</v>
      </c>
      <c r="C85" s="20" t="s">
        <v>9</v>
      </c>
      <c r="D85" s="20" t="s">
        <v>7</v>
      </c>
      <c r="E85" s="20" t="s">
        <v>159</v>
      </c>
      <c r="F85" s="28" t="s">
        <v>68</v>
      </c>
      <c r="G85" s="30">
        <f>SUM(G86:G88)</f>
        <v>4494.4</v>
      </c>
      <c r="H85" s="30">
        <f>SUM(H86:H88)</f>
        <v>4495.4</v>
      </c>
      <c r="I85" s="30">
        <f>SUM(I86:I88)</f>
        <v>4495.4</v>
      </c>
    </row>
    <row r="86" spans="1:9" s="32" customFormat="1" ht="14.25">
      <c r="A86" s="132"/>
      <c r="B86" s="19" t="s">
        <v>154</v>
      </c>
      <c r="C86" s="20" t="s">
        <v>9</v>
      </c>
      <c r="D86" s="20" t="s">
        <v>7</v>
      </c>
      <c r="E86" s="20" t="s">
        <v>159</v>
      </c>
      <c r="F86" s="20" t="s">
        <v>67</v>
      </c>
      <c r="G86" s="21">
        <v>3455.6</v>
      </c>
      <c r="H86" s="21">
        <v>3456.6</v>
      </c>
      <c r="I86" s="74">
        <v>3456.6</v>
      </c>
    </row>
    <row r="87" spans="1:9" ht="14.25">
      <c r="A87" s="132"/>
      <c r="B87" s="19" t="s">
        <v>72</v>
      </c>
      <c r="C87" s="20" t="s">
        <v>9</v>
      </c>
      <c r="D87" s="20" t="s">
        <v>7</v>
      </c>
      <c r="E87" s="20" t="s">
        <v>159</v>
      </c>
      <c r="F87" s="20" t="s">
        <v>69</v>
      </c>
      <c r="G87" s="21"/>
      <c r="H87" s="21">
        <v>0</v>
      </c>
      <c r="I87" s="74">
        <v>0</v>
      </c>
    </row>
    <row r="88" spans="1:9" ht="28.5">
      <c r="A88" s="132"/>
      <c r="B88" s="19" t="s">
        <v>153</v>
      </c>
      <c r="C88" s="20" t="s">
        <v>9</v>
      </c>
      <c r="D88" s="20" t="s">
        <v>7</v>
      </c>
      <c r="E88" s="20" t="s">
        <v>159</v>
      </c>
      <c r="F88" s="20" t="s">
        <v>155</v>
      </c>
      <c r="G88" s="21">
        <v>1038.8</v>
      </c>
      <c r="H88" s="21">
        <v>1038.8</v>
      </c>
      <c r="I88" s="74">
        <v>1038.8</v>
      </c>
    </row>
    <row r="89" spans="1:9" ht="14.25">
      <c r="A89" s="132"/>
      <c r="B89" s="19" t="s">
        <v>73</v>
      </c>
      <c r="C89" s="20" t="s">
        <v>9</v>
      </c>
      <c r="D89" s="20" t="s">
        <v>7</v>
      </c>
      <c r="E89" s="20" t="s">
        <v>159</v>
      </c>
      <c r="F89" s="28" t="s">
        <v>70</v>
      </c>
      <c r="G89" s="30">
        <f>SUM(G90:G91)</f>
        <v>369.6</v>
      </c>
      <c r="H89" s="30">
        <f>SUM(H90:H91)</f>
        <v>369.6</v>
      </c>
      <c r="I89" s="30">
        <f>SUM(I90:I91)</f>
        <v>369.6</v>
      </c>
    </row>
    <row r="90" spans="1:9" ht="14.25">
      <c r="A90" s="132"/>
      <c r="B90" s="19" t="s">
        <v>133</v>
      </c>
      <c r="C90" s="34" t="s">
        <v>9</v>
      </c>
      <c r="D90" s="34" t="s">
        <v>7</v>
      </c>
      <c r="E90" s="34" t="s">
        <v>159</v>
      </c>
      <c r="F90" s="34" t="s">
        <v>131</v>
      </c>
      <c r="G90" s="21">
        <v>0</v>
      </c>
      <c r="H90" s="21">
        <v>0</v>
      </c>
      <c r="I90" s="74">
        <v>0</v>
      </c>
    </row>
    <row r="91" spans="1:9" ht="14.25">
      <c r="A91" s="132"/>
      <c r="B91" s="19" t="s">
        <v>75</v>
      </c>
      <c r="C91" s="20" t="s">
        <v>9</v>
      </c>
      <c r="D91" s="20" t="s">
        <v>7</v>
      </c>
      <c r="E91" s="20" t="s">
        <v>159</v>
      </c>
      <c r="F91" s="20" t="s">
        <v>74</v>
      </c>
      <c r="G91" s="21">
        <v>369.6</v>
      </c>
      <c r="H91" s="21">
        <v>369.6</v>
      </c>
      <c r="I91" s="74">
        <v>369.6</v>
      </c>
    </row>
    <row r="92" spans="1:10" s="15" customFormat="1" ht="14.25">
      <c r="A92" s="132"/>
      <c r="B92" s="19" t="s">
        <v>77</v>
      </c>
      <c r="C92" s="20" t="s">
        <v>9</v>
      </c>
      <c r="D92" s="20" t="s">
        <v>7</v>
      </c>
      <c r="E92" s="20" t="s">
        <v>159</v>
      </c>
      <c r="F92" s="28" t="s">
        <v>76</v>
      </c>
      <c r="G92" s="30">
        <f>SUM(G93:G95)</f>
        <v>0</v>
      </c>
      <c r="H92" s="30">
        <f>SUM(H93:H95)</f>
        <v>0</v>
      </c>
      <c r="I92" s="30">
        <f>SUM(I93:I95)</f>
        <v>0</v>
      </c>
      <c r="J92" s="36"/>
    </row>
    <row r="93" spans="1:10" s="15" customFormat="1" ht="14.25">
      <c r="A93" s="132"/>
      <c r="B93" s="19" t="s">
        <v>152</v>
      </c>
      <c r="C93" s="20" t="s">
        <v>9</v>
      </c>
      <c r="D93" s="20" t="s">
        <v>7</v>
      </c>
      <c r="E93" s="20" t="s">
        <v>159</v>
      </c>
      <c r="F93" s="20" t="s">
        <v>156</v>
      </c>
      <c r="G93" s="21"/>
      <c r="H93" s="21"/>
      <c r="I93" s="74"/>
      <c r="J93" s="36"/>
    </row>
    <row r="94" spans="1:9" s="32" customFormat="1" ht="14.25">
      <c r="A94" s="132"/>
      <c r="B94" s="19" t="s">
        <v>78</v>
      </c>
      <c r="C94" s="20" t="s">
        <v>9</v>
      </c>
      <c r="D94" s="20" t="s">
        <v>7</v>
      </c>
      <c r="E94" s="20" t="s">
        <v>159</v>
      </c>
      <c r="F94" s="20" t="s">
        <v>79</v>
      </c>
      <c r="G94" s="21"/>
      <c r="H94" s="21"/>
      <c r="I94" s="74"/>
    </row>
    <row r="95" spans="1:9" s="32" customFormat="1" ht="14.25">
      <c r="A95" s="132"/>
      <c r="B95" s="19" t="s">
        <v>80</v>
      </c>
      <c r="C95" s="20" t="s">
        <v>9</v>
      </c>
      <c r="D95" s="20" t="s">
        <v>7</v>
      </c>
      <c r="E95" s="20" t="s">
        <v>159</v>
      </c>
      <c r="F95" s="20" t="s">
        <v>81</v>
      </c>
      <c r="G95" s="21"/>
      <c r="H95" s="21"/>
      <c r="I95" s="74"/>
    </row>
    <row r="96" spans="1:9" s="32" customFormat="1" ht="14.25">
      <c r="A96" s="132"/>
      <c r="B96" s="16" t="s">
        <v>234</v>
      </c>
      <c r="C96" s="17" t="s">
        <v>9</v>
      </c>
      <c r="D96" s="17" t="s">
        <v>7</v>
      </c>
      <c r="E96" s="17" t="s">
        <v>251</v>
      </c>
      <c r="F96" s="17"/>
      <c r="G96" s="18">
        <f aca="true" t="shared" si="2" ref="G96:I97">SUM(G97)</f>
        <v>0</v>
      </c>
      <c r="H96" s="18">
        <f t="shared" si="2"/>
        <v>0</v>
      </c>
      <c r="I96" s="18">
        <f t="shared" si="2"/>
        <v>0</v>
      </c>
    </row>
    <row r="97" spans="1:9" s="32" customFormat="1" ht="14.25">
      <c r="A97" s="132"/>
      <c r="B97" s="19" t="s">
        <v>71</v>
      </c>
      <c r="C97" s="20" t="s">
        <v>9</v>
      </c>
      <c r="D97" s="20" t="s">
        <v>7</v>
      </c>
      <c r="E97" s="20" t="s">
        <v>251</v>
      </c>
      <c r="F97" s="28" t="s">
        <v>68</v>
      </c>
      <c r="G97" s="21">
        <f>SUM(G98+G99)</f>
        <v>0</v>
      </c>
      <c r="H97" s="21">
        <f t="shared" si="2"/>
        <v>0</v>
      </c>
      <c r="I97" s="21">
        <f t="shared" si="2"/>
        <v>0</v>
      </c>
    </row>
    <row r="98" spans="1:9" s="32" customFormat="1" ht="14.25">
      <c r="A98" s="132"/>
      <c r="B98" s="19" t="s">
        <v>300</v>
      </c>
      <c r="C98" s="20" t="s">
        <v>9</v>
      </c>
      <c r="D98" s="20" t="s">
        <v>7</v>
      </c>
      <c r="E98" s="20" t="s">
        <v>251</v>
      </c>
      <c r="F98" s="20" t="s">
        <v>67</v>
      </c>
      <c r="G98" s="21"/>
      <c r="H98" s="21"/>
      <c r="I98" s="74"/>
    </row>
    <row r="99" spans="1:9" s="32" customFormat="1" ht="28.5">
      <c r="A99" s="132"/>
      <c r="B99" s="19" t="s">
        <v>153</v>
      </c>
      <c r="C99" s="20" t="s">
        <v>9</v>
      </c>
      <c r="D99" s="20" t="s">
        <v>7</v>
      </c>
      <c r="E99" s="20" t="s">
        <v>251</v>
      </c>
      <c r="F99" s="20" t="s">
        <v>155</v>
      </c>
      <c r="G99" s="21"/>
      <c r="H99" s="21"/>
      <c r="I99" s="74"/>
    </row>
    <row r="100" spans="1:9" s="32" customFormat="1" ht="28.5">
      <c r="A100" s="132"/>
      <c r="B100" s="93" t="s">
        <v>55</v>
      </c>
      <c r="C100" s="17" t="s">
        <v>9</v>
      </c>
      <c r="D100" s="17" t="s">
        <v>7</v>
      </c>
      <c r="E100" s="17" t="s">
        <v>270</v>
      </c>
      <c r="F100" s="79"/>
      <c r="G100" s="95">
        <f>SUM(G101+G105+G108)</f>
        <v>213.39999999999998</v>
      </c>
      <c r="H100" s="18">
        <f>SUM(H101+H105+H108)</f>
        <v>163.9</v>
      </c>
      <c r="I100" s="18">
        <f>SUM(I101+I105+I108)</f>
        <v>205.29999999999998</v>
      </c>
    </row>
    <row r="101" spans="1:10" ht="14.25">
      <c r="A101" s="132"/>
      <c r="B101" s="19" t="s">
        <v>71</v>
      </c>
      <c r="C101" s="20" t="s">
        <v>9</v>
      </c>
      <c r="D101" s="20" t="s">
        <v>7</v>
      </c>
      <c r="E101" s="20" t="s">
        <v>270</v>
      </c>
      <c r="F101" s="35" t="s">
        <v>68</v>
      </c>
      <c r="G101" s="30">
        <f>SUM(G102:G104)</f>
        <v>167.2</v>
      </c>
      <c r="H101" s="30">
        <f>SUM(H102:H104)</f>
        <v>163.9</v>
      </c>
      <c r="I101" s="30">
        <f>SUM(I102:I104)</f>
        <v>167.2</v>
      </c>
      <c r="J101" s="32"/>
    </row>
    <row r="102" spans="1:10" s="15" customFormat="1" ht="14.25">
      <c r="A102" s="132"/>
      <c r="B102" s="19" t="s">
        <v>154</v>
      </c>
      <c r="C102" s="20" t="s">
        <v>9</v>
      </c>
      <c r="D102" s="20" t="s">
        <v>7</v>
      </c>
      <c r="E102" s="20" t="s">
        <v>270</v>
      </c>
      <c r="F102" s="34" t="s">
        <v>67</v>
      </c>
      <c r="G102" s="21">
        <v>89.7</v>
      </c>
      <c r="H102" s="21">
        <v>89.7</v>
      </c>
      <c r="I102" s="74">
        <v>89.7</v>
      </c>
      <c r="J102" s="36"/>
    </row>
    <row r="103" spans="1:10" s="15" customFormat="1" ht="14.25">
      <c r="A103" s="132"/>
      <c r="B103" s="19" t="s">
        <v>72</v>
      </c>
      <c r="C103" s="20" t="s">
        <v>9</v>
      </c>
      <c r="D103" s="20" t="s">
        <v>7</v>
      </c>
      <c r="E103" s="20" t="s">
        <v>271</v>
      </c>
      <c r="F103" s="34" t="s">
        <v>69</v>
      </c>
      <c r="G103" s="21">
        <v>77.5</v>
      </c>
      <c r="H103" s="21">
        <v>74.2</v>
      </c>
      <c r="I103" s="74">
        <v>77.5</v>
      </c>
      <c r="J103" s="36"/>
    </row>
    <row r="104" spans="1:10" s="15" customFormat="1" ht="28.5">
      <c r="A104" s="132"/>
      <c r="B104" s="19" t="s">
        <v>153</v>
      </c>
      <c r="C104" s="20" t="s">
        <v>9</v>
      </c>
      <c r="D104" s="20" t="s">
        <v>7</v>
      </c>
      <c r="E104" s="20" t="s">
        <v>270</v>
      </c>
      <c r="F104" s="34" t="s">
        <v>155</v>
      </c>
      <c r="G104" s="21"/>
      <c r="H104" s="21"/>
      <c r="I104" s="74"/>
      <c r="J104" s="36"/>
    </row>
    <row r="105" spans="1:9" s="32" customFormat="1" ht="14.25">
      <c r="A105" s="132"/>
      <c r="B105" s="19" t="s">
        <v>73</v>
      </c>
      <c r="C105" s="20" t="s">
        <v>9</v>
      </c>
      <c r="D105" s="20" t="s">
        <v>7</v>
      </c>
      <c r="E105" s="20" t="s">
        <v>270</v>
      </c>
      <c r="F105" s="35" t="s">
        <v>70</v>
      </c>
      <c r="G105" s="30">
        <f>SUM(G107+G106)</f>
        <v>46.2</v>
      </c>
      <c r="H105" s="30">
        <f>SUM(H107+H106)</f>
        <v>0</v>
      </c>
      <c r="I105" s="30">
        <f>SUM(I107+I106)</f>
        <v>38.1</v>
      </c>
    </row>
    <row r="106" spans="1:9" s="32" customFormat="1" ht="14.25">
      <c r="A106" s="132"/>
      <c r="B106" s="19" t="s">
        <v>133</v>
      </c>
      <c r="C106" s="20" t="s">
        <v>9</v>
      </c>
      <c r="D106" s="20" t="s">
        <v>7</v>
      </c>
      <c r="E106" s="20" t="s">
        <v>270</v>
      </c>
      <c r="F106" s="34" t="s">
        <v>131</v>
      </c>
      <c r="G106" s="21">
        <v>0</v>
      </c>
      <c r="H106" s="21">
        <v>0</v>
      </c>
      <c r="I106" s="74">
        <v>0</v>
      </c>
    </row>
    <row r="107" spans="1:10" ht="14.25">
      <c r="A107" s="132"/>
      <c r="B107" s="19" t="s">
        <v>75</v>
      </c>
      <c r="C107" s="20" t="s">
        <v>9</v>
      </c>
      <c r="D107" s="20" t="s">
        <v>7</v>
      </c>
      <c r="E107" s="20" t="s">
        <v>270</v>
      </c>
      <c r="F107" s="20" t="s">
        <v>74</v>
      </c>
      <c r="G107" s="21">
        <v>46.2</v>
      </c>
      <c r="H107" s="21"/>
      <c r="I107" s="74">
        <v>38.1</v>
      </c>
      <c r="J107" s="32"/>
    </row>
    <row r="108" spans="1:10" ht="14.25">
      <c r="A108" s="132"/>
      <c r="B108" s="19" t="s">
        <v>77</v>
      </c>
      <c r="C108" s="20" t="s">
        <v>9</v>
      </c>
      <c r="D108" s="20" t="s">
        <v>7</v>
      </c>
      <c r="E108" s="20" t="s">
        <v>270</v>
      </c>
      <c r="F108" s="28" t="s">
        <v>76</v>
      </c>
      <c r="G108" s="30">
        <f>SUM(G109)</f>
        <v>0</v>
      </c>
      <c r="H108" s="30">
        <f>SUM(H109)</f>
        <v>0</v>
      </c>
      <c r="I108" s="30">
        <f>SUM(I109)</f>
        <v>0</v>
      </c>
      <c r="J108" s="32"/>
    </row>
    <row r="109" spans="1:10" ht="14.25">
      <c r="A109" s="132"/>
      <c r="B109" s="19" t="s">
        <v>152</v>
      </c>
      <c r="C109" s="20" t="s">
        <v>9</v>
      </c>
      <c r="D109" s="20" t="s">
        <v>7</v>
      </c>
      <c r="E109" s="20" t="s">
        <v>270</v>
      </c>
      <c r="F109" s="20" t="s">
        <v>156</v>
      </c>
      <c r="G109" s="21"/>
      <c r="H109" s="21"/>
      <c r="I109" s="74"/>
      <c r="J109" s="32"/>
    </row>
    <row r="110" spans="1:10" ht="28.5">
      <c r="A110" s="132"/>
      <c r="B110" s="16" t="s">
        <v>56</v>
      </c>
      <c r="C110" s="17" t="s">
        <v>9</v>
      </c>
      <c r="D110" s="17" t="s">
        <v>7</v>
      </c>
      <c r="E110" s="17" t="s">
        <v>164</v>
      </c>
      <c r="F110" s="17"/>
      <c r="G110" s="18">
        <f aca="true" t="shared" si="3" ref="G110:I111">SUM(G111)</f>
        <v>0</v>
      </c>
      <c r="H110" s="18">
        <f t="shared" si="3"/>
        <v>0</v>
      </c>
      <c r="I110" s="18">
        <f t="shared" si="3"/>
        <v>0</v>
      </c>
      <c r="J110" s="32"/>
    </row>
    <row r="111" spans="1:9" s="15" customFormat="1" ht="14.25">
      <c r="A111" s="132"/>
      <c r="B111" s="19" t="s">
        <v>73</v>
      </c>
      <c r="C111" s="34" t="s">
        <v>9</v>
      </c>
      <c r="D111" s="34" t="s">
        <v>7</v>
      </c>
      <c r="E111" s="34" t="s">
        <v>164</v>
      </c>
      <c r="F111" s="35" t="s">
        <v>70</v>
      </c>
      <c r="G111" s="30">
        <f t="shared" si="3"/>
        <v>0</v>
      </c>
      <c r="H111" s="30">
        <f t="shared" si="3"/>
        <v>0</v>
      </c>
      <c r="I111" s="30">
        <f t="shared" si="3"/>
        <v>0</v>
      </c>
    </row>
    <row r="112" spans="1:9" ht="14.25">
      <c r="A112" s="132"/>
      <c r="B112" s="19" t="s">
        <v>75</v>
      </c>
      <c r="C112" s="20" t="s">
        <v>9</v>
      </c>
      <c r="D112" s="20" t="s">
        <v>7</v>
      </c>
      <c r="E112" s="20" t="s">
        <v>164</v>
      </c>
      <c r="F112" s="20" t="s">
        <v>74</v>
      </c>
      <c r="G112" s="21"/>
      <c r="H112" s="21"/>
      <c r="I112" s="74"/>
    </row>
    <row r="113" spans="1:9" ht="14.25">
      <c r="A113" s="132"/>
      <c r="B113" s="46" t="s">
        <v>167</v>
      </c>
      <c r="C113" s="63" t="s">
        <v>9</v>
      </c>
      <c r="D113" s="63" t="s">
        <v>8</v>
      </c>
      <c r="E113" s="63"/>
      <c r="F113" s="63"/>
      <c r="G113" s="64">
        <f>SUM(G114)</f>
        <v>0</v>
      </c>
      <c r="H113" s="60">
        <f>SUM(H114)</f>
        <v>0</v>
      </c>
      <c r="I113" s="60">
        <f>SUM(I114)</f>
        <v>0</v>
      </c>
    </row>
    <row r="114" spans="1:9" ht="14.25">
      <c r="A114" s="132"/>
      <c r="B114" s="31" t="s">
        <v>165</v>
      </c>
      <c r="C114" s="33" t="s">
        <v>9</v>
      </c>
      <c r="D114" s="33" t="s">
        <v>8</v>
      </c>
      <c r="E114" s="33" t="s">
        <v>166</v>
      </c>
      <c r="F114" s="33"/>
      <c r="G114" s="57">
        <f>SUM(G115:G116)</f>
        <v>0</v>
      </c>
      <c r="H114" s="18">
        <f>SUM(H115:H116)</f>
        <v>0</v>
      </c>
      <c r="I114" s="18">
        <f>SUM(I115:I116)</f>
        <v>0</v>
      </c>
    </row>
    <row r="115" spans="1:9" ht="14.25">
      <c r="A115" s="132"/>
      <c r="B115" s="19" t="s">
        <v>87</v>
      </c>
      <c r="C115" s="20" t="s">
        <v>9</v>
      </c>
      <c r="D115" s="20" t="s">
        <v>8</v>
      </c>
      <c r="E115" s="20" t="s">
        <v>225</v>
      </c>
      <c r="F115" s="20" t="s">
        <v>88</v>
      </c>
      <c r="G115" s="21"/>
      <c r="H115" s="21"/>
      <c r="I115" s="74"/>
    </row>
    <row r="116" spans="1:9" ht="14.25">
      <c r="A116" s="132"/>
      <c r="B116" s="19"/>
      <c r="C116" s="20" t="s">
        <v>9</v>
      </c>
      <c r="D116" s="20" t="s">
        <v>8</v>
      </c>
      <c r="E116" s="20" t="s">
        <v>224</v>
      </c>
      <c r="F116" s="20" t="s">
        <v>88</v>
      </c>
      <c r="G116" s="21"/>
      <c r="H116" s="21"/>
      <c r="I116" s="74"/>
    </row>
    <row r="117" spans="1:9" ht="14.25">
      <c r="A117" s="132"/>
      <c r="B117" s="46" t="s">
        <v>42</v>
      </c>
      <c r="C117" s="23" t="s">
        <v>9</v>
      </c>
      <c r="D117" s="23" t="s">
        <v>22</v>
      </c>
      <c r="E117" s="23"/>
      <c r="F117" s="104"/>
      <c r="G117" s="105">
        <f aca="true" t="shared" si="4" ref="G117:I118">SUM(G118)</f>
        <v>200</v>
      </c>
      <c r="H117" s="24">
        <f t="shared" si="4"/>
        <v>200</v>
      </c>
      <c r="I117" s="24">
        <f t="shared" si="4"/>
        <v>200</v>
      </c>
    </row>
    <row r="118" spans="1:9" ht="14.25">
      <c r="A118" s="132"/>
      <c r="B118" s="31" t="s">
        <v>85</v>
      </c>
      <c r="C118" s="33" t="s">
        <v>9</v>
      </c>
      <c r="D118" s="33" t="s">
        <v>22</v>
      </c>
      <c r="E118" s="33" t="s">
        <v>160</v>
      </c>
      <c r="F118" s="33" t="s">
        <v>84</v>
      </c>
      <c r="G118" s="57">
        <f t="shared" si="4"/>
        <v>200</v>
      </c>
      <c r="H118" s="18">
        <f t="shared" si="4"/>
        <v>200</v>
      </c>
      <c r="I118" s="18">
        <f t="shared" si="4"/>
        <v>200</v>
      </c>
    </row>
    <row r="119" spans="1:9" s="15" customFormat="1" ht="14.25">
      <c r="A119" s="132"/>
      <c r="B119" s="19" t="s">
        <v>279</v>
      </c>
      <c r="C119" s="20" t="s">
        <v>9</v>
      </c>
      <c r="D119" s="20" t="s">
        <v>22</v>
      </c>
      <c r="E119" s="20" t="s">
        <v>160</v>
      </c>
      <c r="F119" s="20" t="s">
        <v>83</v>
      </c>
      <c r="G119" s="21">
        <v>200</v>
      </c>
      <c r="H119" s="21">
        <v>200</v>
      </c>
      <c r="I119" s="74">
        <v>200</v>
      </c>
    </row>
    <row r="120" spans="1:9" ht="14.25">
      <c r="A120" s="132"/>
      <c r="B120" s="38" t="s">
        <v>51</v>
      </c>
      <c r="C120" s="23" t="s">
        <v>9</v>
      </c>
      <c r="D120" s="23" t="s">
        <v>62</v>
      </c>
      <c r="E120" s="23"/>
      <c r="F120" s="23"/>
      <c r="G120" s="24">
        <f>SUM(G121+G143+G146+G167+G161+G163+G165+G157+G137+G140+G170+G134)</f>
        <v>129290.09999999999</v>
      </c>
      <c r="H120" s="24">
        <f>SUM(H121+H143+H146+H167+H161+H163+H165+H157+H137+H140+H170+H134)</f>
        <v>104834.4</v>
      </c>
      <c r="I120" s="24">
        <f>SUM(I121+I143+I146+I167+I161+I163+I165+I157+I137+I140+I170+I134)</f>
        <v>93736.59999999999</v>
      </c>
    </row>
    <row r="121" spans="1:9" s="15" customFormat="1" ht="14.25">
      <c r="A121" s="132"/>
      <c r="B121" s="40" t="s">
        <v>322</v>
      </c>
      <c r="C121" s="17" t="s">
        <v>9</v>
      </c>
      <c r="D121" s="17" t="s">
        <v>62</v>
      </c>
      <c r="E121" s="17" t="s">
        <v>186</v>
      </c>
      <c r="F121" s="17"/>
      <c r="G121" s="18">
        <f>SUM(G122+G126+G129)</f>
        <v>9069.8</v>
      </c>
      <c r="H121" s="18">
        <f>SUM(H122+H126+H129)</f>
        <v>9069.8</v>
      </c>
      <c r="I121" s="18">
        <f>SUM(I122+I126+I129)</f>
        <v>9069.8</v>
      </c>
    </row>
    <row r="122" spans="1:9" ht="14.25">
      <c r="A122" s="132"/>
      <c r="B122" s="19" t="s">
        <v>71</v>
      </c>
      <c r="C122" s="34" t="s">
        <v>9</v>
      </c>
      <c r="D122" s="34" t="s">
        <v>62</v>
      </c>
      <c r="E122" s="34" t="s">
        <v>186</v>
      </c>
      <c r="F122" s="35" t="s">
        <v>68</v>
      </c>
      <c r="G122" s="30">
        <f>SUM(G123+G124+G125)</f>
        <v>8904.8</v>
      </c>
      <c r="H122" s="30">
        <f>SUM(H123+H124+H125)</f>
        <v>8904.8</v>
      </c>
      <c r="I122" s="30">
        <f>SUM(I123+I124+I125)</f>
        <v>8904.8</v>
      </c>
    </row>
    <row r="123" spans="1:9" ht="14.25">
      <c r="A123" s="132"/>
      <c r="B123" s="19" t="s">
        <v>154</v>
      </c>
      <c r="C123" s="34" t="s">
        <v>9</v>
      </c>
      <c r="D123" s="34" t="s">
        <v>62</v>
      </c>
      <c r="E123" s="34" t="s">
        <v>186</v>
      </c>
      <c r="F123" s="34" t="s">
        <v>228</v>
      </c>
      <c r="G123" s="21">
        <v>6839.4</v>
      </c>
      <c r="H123" s="21">
        <v>6839.4</v>
      </c>
      <c r="I123" s="74">
        <v>6839.4</v>
      </c>
    </row>
    <row r="124" spans="1:9" ht="14.25">
      <c r="A124" s="132"/>
      <c r="B124" s="19" t="s">
        <v>72</v>
      </c>
      <c r="C124" s="34" t="s">
        <v>9</v>
      </c>
      <c r="D124" s="34" t="s">
        <v>62</v>
      </c>
      <c r="E124" s="34" t="s">
        <v>186</v>
      </c>
      <c r="F124" s="34" t="s">
        <v>69</v>
      </c>
      <c r="G124" s="21"/>
      <c r="H124" s="21"/>
      <c r="I124" s="74"/>
    </row>
    <row r="125" spans="1:9" ht="28.5">
      <c r="A125" s="132"/>
      <c r="B125" s="19" t="s">
        <v>153</v>
      </c>
      <c r="C125" s="34" t="s">
        <v>9</v>
      </c>
      <c r="D125" s="34" t="s">
        <v>62</v>
      </c>
      <c r="E125" s="34" t="s">
        <v>186</v>
      </c>
      <c r="F125" s="34" t="s">
        <v>229</v>
      </c>
      <c r="G125" s="21">
        <v>2065.4</v>
      </c>
      <c r="H125" s="21">
        <v>2065.4</v>
      </c>
      <c r="I125" s="74">
        <v>2065.4</v>
      </c>
    </row>
    <row r="126" spans="1:9" ht="14.25">
      <c r="A126" s="132"/>
      <c r="B126" s="19" t="s">
        <v>73</v>
      </c>
      <c r="C126" s="34" t="s">
        <v>9</v>
      </c>
      <c r="D126" s="34" t="s">
        <v>62</v>
      </c>
      <c r="E126" s="34" t="s">
        <v>186</v>
      </c>
      <c r="F126" s="35" t="s">
        <v>70</v>
      </c>
      <c r="G126" s="21">
        <f>SUM(G127:G128)</f>
        <v>165</v>
      </c>
      <c r="H126" s="21">
        <f>SUM(H127:H128)</f>
        <v>165</v>
      </c>
      <c r="I126" s="21">
        <f>SUM(I127:I128)</f>
        <v>165</v>
      </c>
    </row>
    <row r="127" spans="1:9" ht="14.25">
      <c r="A127" s="132"/>
      <c r="B127" s="19" t="s">
        <v>133</v>
      </c>
      <c r="C127" s="34" t="s">
        <v>9</v>
      </c>
      <c r="D127" s="34" t="s">
        <v>62</v>
      </c>
      <c r="E127" s="34" t="s">
        <v>186</v>
      </c>
      <c r="F127" s="34" t="s">
        <v>131</v>
      </c>
      <c r="G127" s="21"/>
      <c r="H127" s="21"/>
      <c r="I127" s="74"/>
    </row>
    <row r="128" spans="1:9" ht="14.25">
      <c r="A128" s="132"/>
      <c r="B128" s="19" t="s">
        <v>75</v>
      </c>
      <c r="C128" s="34" t="s">
        <v>9</v>
      </c>
      <c r="D128" s="34" t="s">
        <v>62</v>
      </c>
      <c r="E128" s="34" t="s">
        <v>186</v>
      </c>
      <c r="F128" s="34" t="s">
        <v>74</v>
      </c>
      <c r="G128" s="21">
        <v>165</v>
      </c>
      <c r="H128" s="21">
        <v>165</v>
      </c>
      <c r="I128" s="74">
        <v>165</v>
      </c>
    </row>
    <row r="129" spans="1:9" ht="14.25">
      <c r="A129" s="132"/>
      <c r="B129" s="19" t="s">
        <v>77</v>
      </c>
      <c r="C129" s="34" t="s">
        <v>9</v>
      </c>
      <c r="D129" s="34" t="s">
        <v>62</v>
      </c>
      <c r="E129" s="34" t="s">
        <v>186</v>
      </c>
      <c r="F129" s="35" t="s">
        <v>76</v>
      </c>
      <c r="G129" s="21">
        <f>SUM(G130:G132)</f>
        <v>0</v>
      </c>
      <c r="H129" s="21"/>
      <c r="I129" s="74"/>
    </row>
    <row r="130" spans="1:9" ht="14.25">
      <c r="A130" s="132"/>
      <c r="B130" s="19" t="s">
        <v>78</v>
      </c>
      <c r="C130" s="34" t="s">
        <v>9</v>
      </c>
      <c r="D130" s="34" t="s">
        <v>62</v>
      </c>
      <c r="E130" s="34" t="s">
        <v>186</v>
      </c>
      <c r="F130" s="34" t="s">
        <v>79</v>
      </c>
      <c r="G130" s="21"/>
      <c r="H130" s="21"/>
      <c r="I130" s="74"/>
    </row>
    <row r="131" spans="1:9" ht="14.25">
      <c r="A131" s="132"/>
      <c r="B131" s="19" t="s">
        <v>80</v>
      </c>
      <c r="C131" s="34" t="s">
        <v>9</v>
      </c>
      <c r="D131" s="34" t="s">
        <v>62</v>
      </c>
      <c r="E131" s="34" t="s">
        <v>186</v>
      </c>
      <c r="F131" s="34" t="s">
        <v>81</v>
      </c>
      <c r="G131" s="21"/>
      <c r="H131" s="21"/>
      <c r="I131" s="74"/>
    </row>
    <row r="132" spans="1:9" ht="14.25">
      <c r="A132" s="132"/>
      <c r="B132" s="19" t="s">
        <v>152</v>
      </c>
      <c r="C132" s="34" t="s">
        <v>9</v>
      </c>
      <c r="D132" s="34" t="s">
        <v>62</v>
      </c>
      <c r="E132" s="34" t="s">
        <v>186</v>
      </c>
      <c r="F132" s="34" t="s">
        <v>156</v>
      </c>
      <c r="G132" s="21"/>
      <c r="H132" s="21"/>
      <c r="I132" s="74"/>
    </row>
    <row r="133" spans="1:9" ht="14.25">
      <c r="A133" s="132"/>
      <c r="B133" s="19"/>
      <c r="C133" s="34"/>
      <c r="D133" s="34"/>
      <c r="E133" s="34"/>
      <c r="F133" s="34"/>
      <c r="G133" s="21"/>
      <c r="H133" s="21"/>
      <c r="I133" s="74"/>
    </row>
    <row r="134" spans="1:9" ht="28.5">
      <c r="A134" s="132"/>
      <c r="B134" s="16" t="s">
        <v>168</v>
      </c>
      <c r="C134" s="17" t="s">
        <v>9</v>
      </c>
      <c r="D134" s="17" t="s">
        <v>11</v>
      </c>
      <c r="E134" s="17" t="s">
        <v>169</v>
      </c>
      <c r="F134" s="17"/>
      <c r="G134" s="18">
        <f aca="true" t="shared" si="5" ref="G134:I135">SUM(G135)</f>
        <v>1.4</v>
      </c>
      <c r="H134" s="18">
        <f t="shared" si="5"/>
        <v>1.9</v>
      </c>
      <c r="I134" s="18">
        <f t="shared" si="5"/>
        <v>1.5</v>
      </c>
    </row>
    <row r="135" spans="1:9" ht="14.25">
      <c r="A135" s="132"/>
      <c r="B135" s="19" t="s">
        <v>309</v>
      </c>
      <c r="C135" s="34" t="s">
        <v>9</v>
      </c>
      <c r="D135" s="34" t="s">
        <v>11</v>
      </c>
      <c r="E135" s="34" t="s">
        <v>169</v>
      </c>
      <c r="F135" s="35" t="s">
        <v>70</v>
      </c>
      <c r="G135" s="21">
        <f t="shared" si="5"/>
        <v>1.4</v>
      </c>
      <c r="H135" s="21">
        <f t="shared" si="5"/>
        <v>1.9</v>
      </c>
      <c r="I135" s="21">
        <f t="shared" si="5"/>
        <v>1.5</v>
      </c>
    </row>
    <row r="136" spans="1:9" ht="14.25">
      <c r="A136" s="132"/>
      <c r="B136" s="19" t="s">
        <v>310</v>
      </c>
      <c r="C136" s="34" t="s">
        <v>9</v>
      </c>
      <c r="D136" s="34" t="s">
        <v>11</v>
      </c>
      <c r="E136" s="34" t="s">
        <v>169</v>
      </c>
      <c r="F136" s="34" t="s">
        <v>74</v>
      </c>
      <c r="G136" s="21">
        <v>1.4</v>
      </c>
      <c r="H136" s="21">
        <v>1.9</v>
      </c>
      <c r="I136" s="74">
        <v>1.5</v>
      </c>
    </row>
    <row r="137" spans="1:9" ht="14.25">
      <c r="A137" s="132"/>
      <c r="B137" s="16" t="s">
        <v>383</v>
      </c>
      <c r="C137" s="17" t="s">
        <v>9</v>
      </c>
      <c r="D137" s="17" t="s">
        <v>62</v>
      </c>
      <c r="E137" s="17" t="s">
        <v>382</v>
      </c>
      <c r="F137" s="17"/>
      <c r="G137" s="18">
        <f aca="true" t="shared" si="6" ref="G137:I138">SUM(G138)</f>
        <v>0</v>
      </c>
      <c r="H137" s="18">
        <f t="shared" si="6"/>
        <v>0</v>
      </c>
      <c r="I137" s="18">
        <f t="shared" si="6"/>
        <v>0</v>
      </c>
    </row>
    <row r="138" spans="1:9" ht="14.25">
      <c r="A138" s="132"/>
      <c r="B138" s="19" t="s">
        <v>311</v>
      </c>
      <c r="C138" s="34" t="s">
        <v>9</v>
      </c>
      <c r="D138" s="34" t="s">
        <v>62</v>
      </c>
      <c r="E138" s="34" t="s">
        <v>382</v>
      </c>
      <c r="F138" s="35" t="s">
        <v>95</v>
      </c>
      <c r="G138" s="21">
        <f t="shared" si="6"/>
        <v>0</v>
      </c>
      <c r="H138" s="21">
        <f t="shared" si="6"/>
        <v>0</v>
      </c>
      <c r="I138" s="21">
        <f t="shared" si="6"/>
        <v>0</v>
      </c>
    </row>
    <row r="139" spans="1:9" ht="14.25">
      <c r="A139" s="132"/>
      <c r="B139" s="19" t="s">
        <v>312</v>
      </c>
      <c r="C139" s="34" t="s">
        <v>9</v>
      </c>
      <c r="D139" s="34" t="s">
        <v>62</v>
      </c>
      <c r="E139" s="34" t="s">
        <v>382</v>
      </c>
      <c r="F139" s="34" t="s">
        <v>97</v>
      </c>
      <c r="G139" s="21"/>
      <c r="H139" s="21"/>
      <c r="I139" s="74"/>
    </row>
    <row r="140" spans="1:9" ht="14.25">
      <c r="A140" s="132"/>
      <c r="B140" s="93" t="s">
        <v>276</v>
      </c>
      <c r="C140" s="17" t="s">
        <v>9</v>
      </c>
      <c r="D140" s="17" t="s">
        <v>62</v>
      </c>
      <c r="E140" s="17" t="s">
        <v>308</v>
      </c>
      <c r="F140" s="17"/>
      <c r="G140" s="18">
        <f>SUM(G141:G142)</f>
        <v>118233</v>
      </c>
      <c r="H140" s="18">
        <f>SUM(H141:H142)</f>
        <v>94036.8</v>
      </c>
      <c r="I140" s="18">
        <f>SUM(I141:I142)</f>
        <v>82814.4</v>
      </c>
    </row>
    <row r="141" spans="1:9" ht="14.25">
      <c r="A141" s="132"/>
      <c r="B141" s="19" t="s">
        <v>133</v>
      </c>
      <c r="C141" s="34" t="s">
        <v>9</v>
      </c>
      <c r="D141" s="34" t="s">
        <v>62</v>
      </c>
      <c r="E141" s="34" t="s">
        <v>308</v>
      </c>
      <c r="F141" s="34" t="s">
        <v>95</v>
      </c>
      <c r="G141" s="21"/>
      <c r="H141" s="21"/>
      <c r="I141" s="74"/>
    </row>
    <row r="142" spans="1:9" ht="14.25">
      <c r="A142" s="132"/>
      <c r="B142" s="19" t="s">
        <v>75</v>
      </c>
      <c r="C142" s="34" t="s">
        <v>9</v>
      </c>
      <c r="D142" s="34" t="s">
        <v>62</v>
      </c>
      <c r="E142" s="34" t="s">
        <v>308</v>
      </c>
      <c r="F142" s="34" t="s">
        <v>97</v>
      </c>
      <c r="G142" s="21">
        <v>118233</v>
      </c>
      <c r="H142" s="21">
        <v>94036.8</v>
      </c>
      <c r="I142" s="74">
        <v>82814.4</v>
      </c>
    </row>
    <row r="143" spans="1:9" s="15" customFormat="1" ht="14.25">
      <c r="A143" s="132"/>
      <c r="B143" s="93" t="s">
        <v>86</v>
      </c>
      <c r="C143" s="17" t="s">
        <v>9</v>
      </c>
      <c r="D143" s="17" t="s">
        <v>62</v>
      </c>
      <c r="E143" s="17" t="s">
        <v>171</v>
      </c>
      <c r="F143" s="17"/>
      <c r="G143" s="18">
        <f aca="true" t="shared" si="7" ref="G143:I144">SUM(G144)</f>
        <v>230.4</v>
      </c>
      <c r="H143" s="18">
        <f t="shared" si="7"/>
        <v>230.4</v>
      </c>
      <c r="I143" s="18">
        <f t="shared" si="7"/>
        <v>230.4</v>
      </c>
    </row>
    <row r="144" spans="1:9" ht="14.25">
      <c r="A144" s="132"/>
      <c r="B144" s="19" t="s">
        <v>106</v>
      </c>
      <c r="C144" s="34" t="s">
        <v>9</v>
      </c>
      <c r="D144" s="34" t="s">
        <v>62</v>
      </c>
      <c r="E144" s="34" t="s">
        <v>171</v>
      </c>
      <c r="F144" s="35" t="s">
        <v>103</v>
      </c>
      <c r="G144" s="30">
        <f t="shared" si="7"/>
        <v>230.4</v>
      </c>
      <c r="H144" s="30">
        <f t="shared" si="7"/>
        <v>230.4</v>
      </c>
      <c r="I144" s="30">
        <f t="shared" si="7"/>
        <v>230.4</v>
      </c>
    </row>
    <row r="145" spans="1:9" ht="14.25">
      <c r="A145" s="132"/>
      <c r="B145" s="19" t="s">
        <v>106</v>
      </c>
      <c r="C145" s="34" t="s">
        <v>9</v>
      </c>
      <c r="D145" s="34" t="s">
        <v>62</v>
      </c>
      <c r="E145" s="34" t="s">
        <v>171</v>
      </c>
      <c r="F145" s="34" t="s">
        <v>104</v>
      </c>
      <c r="G145" s="21">
        <v>230.4</v>
      </c>
      <c r="H145" s="21">
        <v>230.4</v>
      </c>
      <c r="I145" s="74">
        <v>230.4</v>
      </c>
    </row>
    <row r="146" spans="1:9" ht="14.25">
      <c r="A146" s="132"/>
      <c r="B146" s="99" t="s">
        <v>141</v>
      </c>
      <c r="C146" s="17" t="s">
        <v>9</v>
      </c>
      <c r="D146" s="17" t="s">
        <v>62</v>
      </c>
      <c r="E146" s="17" t="s">
        <v>172</v>
      </c>
      <c r="F146" s="17"/>
      <c r="G146" s="18">
        <f>SUM(G147+G150+G153+G155+G156+G154)</f>
        <v>1445.5</v>
      </c>
      <c r="H146" s="18">
        <f>SUM(H147+H150+H153+H155+H156+H154)</f>
        <v>1445.5</v>
      </c>
      <c r="I146" s="18">
        <f>SUM(I147+I150+I153+I155+I156+I154)</f>
        <v>1445.5</v>
      </c>
    </row>
    <row r="147" spans="1:9" ht="14.25">
      <c r="A147" s="132"/>
      <c r="B147" s="19" t="s">
        <v>71</v>
      </c>
      <c r="C147" s="34" t="s">
        <v>9</v>
      </c>
      <c r="D147" s="34" t="s">
        <v>62</v>
      </c>
      <c r="E147" s="34" t="s">
        <v>172</v>
      </c>
      <c r="F147" s="35" t="s">
        <v>68</v>
      </c>
      <c r="G147" s="30">
        <f>SUM(G148+G149)</f>
        <v>0</v>
      </c>
      <c r="H147" s="30">
        <f>SUM(H148+H149)</f>
        <v>0</v>
      </c>
      <c r="I147" s="30">
        <f>SUM(I148+I149)</f>
        <v>0</v>
      </c>
    </row>
    <row r="148" spans="1:9" s="15" customFormat="1" ht="14.25">
      <c r="A148" s="132"/>
      <c r="B148" s="19" t="s">
        <v>154</v>
      </c>
      <c r="C148" s="34" t="s">
        <v>9</v>
      </c>
      <c r="D148" s="34" t="s">
        <v>62</v>
      </c>
      <c r="E148" s="34" t="s">
        <v>172</v>
      </c>
      <c r="F148" s="34" t="s">
        <v>228</v>
      </c>
      <c r="G148" s="21">
        <v>0</v>
      </c>
      <c r="H148" s="21">
        <v>0</v>
      </c>
      <c r="I148" s="74">
        <v>0</v>
      </c>
    </row>
    <row r="149" spans="1:9" ht="30" customHeight="1">
      <c r="A149" s="132"/>
      <c r="B149" s="19" t="s">
        <v>153</v>
      </c>
      <c r="C149" s="20" t="s">
        <v>9</v>
      </c>
      <c r="D149" s="20" t="s">
        <v>62</v>
      </c>
      <c r="E149" s="20" t="s">
        <v>172</v>
      </c>
      <c r="F149" s="20" t="s">
        <v>229</v>
      </c>
      <c r="G149" s="21">
        <v>0</v>
      </c>
      <c r="H149" s="21">
        <v>0</v>
      </c>
      <c r="I149" s="74">
        <v>0</v>
      </c>
    </row>
    <row r="150" spans="1:9" ht="14.25">
      <c r="A150" s="132"/>
      <c r="B150" s="19" t="s">
        <v>75</v>
      </c>
      <c r="C150" s="34" t="s">
        <v>9</v>
      </c>
      <c r="D150" s="34" t="s">
        <v>62</v>
      </c>
      <c r="E150" s="34" t="s">
        <v>172</v>
      </c>
      <c r="F150" s="35" t="s">
        <v>70</v>
      </c>
      <c r="G150" s="30">
        <f>SUM(G152+G151)</f>
        <v>1445.5</v>
      </c>
      <c r="H150" s="30">
        <f>SUM(H152+H151)</f>
        <v>1445.5</v>
      </c>
      <c r="I150" s="30">
        <f>SUM(I152+I151)</f>
        <v>1445.5</v>
      </c>
    </row>
    <row r="151" spans="1:9" ht="14.25">
      <c r="A151" s="132"/>
      <c r="B151" s="19" t="s">
        <v>133</v>
      </c>
      <c r="C151" s="34" t="s">
        <v>9</v>
      </c>
      <c r="D151" s="34" t="s">
        <v>62</v>
      </c>
      <c r="E151" s="34" t="s">
        <v>172</v>
      </c>
      <c r="F151" s="34" t="s">
        <v>338</v>
      </c>
      <c r="G151" s="21"/>
      <c r="H151" s="21">
        <v>0</v>
      </c>
      <c r="I151" s="74">
        <v>0</v>
      </c>
    </row>
    <row r="152" spans="1:9" ht="14.25">
      <c r="A152" s="133"/>
      <c r="B152" s="19" t="s">
        <v>75</v>
      </c>
      <c r="C152" s="34" t="s">
        <v>9</v>
      </c>
      <c r="D152" s="34" t="s">
        <v>62</v>
      </c>
      <c r="E152" s="34" t="s">
        <v>172</v>
      </c>
      <c r="F152" s="34" t="s">
        <v>74</v>
      </c>
      <c r="G152" s="21">
        <v>1445.5</v>
      </c>
      <c r="H152" s="21">
        <v>1445.5</v>
      </c>
      <c r="I152" s="74">
        <v>1445.5</v>
      </c>
    </row>
    <row r="153" spans="1:9" ht="14.25">
      <c r="A153" s="41"/>
      <c r="B153" s="19" t="s">
        <v>78</v>
      </c>
      <c r="C153" s="34" t="s">
        <v>9</v>
      </c>
      <c r="D153" s="34" t="s">
        <v>62</v>
      </c>
      <c r="E153" s="34" t="s">
        <v>172</v>
      </c>
      <c r="F153" s="35" t="s">
        <v>79</v>
      </c>
      <c r="G153" s="21"/>
      <c r="H153" s="21"/>
      <c r="I153" s="74"/>
    </row>
    <row r="154" spans="1:9" ht="14.25">
      <c r="A154" s="41"/>
      <c r="B154" s="19"/>
      <c r="C154" s="34" t="s">
        <v>9</v>
      </c>
      <c r="D154" s="34" t="s">
        <v>62</v>
      </c>
      <c r="E154" s="34" t="s">
        <v>172</v>
      </c>
      <c r="F154" s="35" t="s">
        <v>81</v>
      </c>
      <c r="G154" s="21"/>
      <c r="H154" s="21"/>
      <c r="I154" s="74"/>
    </row>
    <row r="155" spans="1:9" ht="14.25">
      <c r="A155" s="41"/>
      <c r="B155" s="19" t="s">
        <v>80</v>
      </c>
      <c r="C155" s="34" t="s">
        <v>9</v>
      </c>
      <c r="D155" s="34" t="s">
        <v>62</v>
      </c>
      <c r="E155" s="34" t="s">
        <v>172</v>
      </c>
      <c r="F155" s="35" t="s">
        <v>156</v>
      </c>
      <c r="G155" s="21"/>
      <c r="H155" s="21"/>
      <c r="I155" s="74"/>
    </row>
    <row r="156" spans="1:9" ht="14.25">
      <c r="A156" s="41"/>
      <c r="B156" s="19" t="s">
        <v>152</v>
      </c>
      <c r="C156" s="34" t="s">
        <v>9</v>
      </c>
      <c r="D156" s="34" t="s">
        <v>62</v>
      </c>
      <c r="E156" s="34" t="s">
        <v>172</v>
      </c>
      <c r="F156" s="35" t="s">
        <v>150</v>
      </c>
      <c r="G156" s="21"/>
      <c r="H156" s="21"/>
      <c r="I156" s="74"/>
    </row>
    <row r="157" spans="1:9" s="15" customFormat="1" ht="14.25">
      <c r="A157" s="41"/>
      <c r="B157" s="93" t="s">
        <v>340</v>
      </c>
      <c r="C157" s="17" t="s">
        <v>9</v>
      </c>
      <c r="D157" s="17" t="s">
        <v>62</v>
      </c>
      <c r="E157" s="17" t="s">
        <v>251</v>
      </c>
      <c r="F157" s="17"/>
      <c r="G157" s="18">
        <f>SUM(G158+G159+G160)</f>
        <v>0</v>
      </c>
      <c r="H157" s="18">
        <f>SUM(H158)</f>
        <v>0</v>
      </c>
      <c r="I157" s="18">
        <f>SUM(I158)</f>
        <v>0</v>
      </c>
    </row>
    <row r="158" spans="1:9" s="32" customFormat="1" ht="14.25">
      <c r="A158" s="61"/>
      <c r="B158" s="19" t="s">
        <v>300</v>
      </c>
      <c r="C158" s="34" t="s">
        <v>9</v>
      </c>
      <c r="D158" s="34" t="s">
        <v>62</v>
      </c>
      <c r="E158" s="34" t="s">
        <v>339</v>
      </c>
      <c r="F158" s="34" t="s">
        <v>228</v>
      </c>
      <c r="G158" s="21"/>
      <c r="H158" s="21"/>
      <c r="I158" s="74"/>
    </row>
    <row r="159" spans="1:9" s="32" customFormat="1" ht="14.25">
      <c r="A159" s="61"/>
      <c r="B159" s="19" t="s">
        <v>341</v>
      </c>
      <c r="C159" s="34" t="s">
        <v>9</v>
      </c>
      <c r="D159" s="34" t="s">
        <v>62</v>
      </c>
      <c r="E159" s="34" t="s">
        <v>335</v>
      </c>
      <c r="F159" s="34" t="s">
        <v>284</v>
      </c>
      <c r="G159" s="21"/>
      <c r="H159" s="21"/>
      <c r="I159" s="74"/>
    </row>
    <row r="160" spans="1:9" s="32" customFormat="1" ht="14.25">
      <c r="A160" s="61"/>
      <c r="B160" s="19" t="s">
        <v>342</v>
      </c>
      <c r="C160" s="34" t="s">
        <v>9</v>
      </c>
      <c r="D160" s="34" t="s">
        <v>62</v>
      </c>
      <c r="E160" s="34" t="s">
        <v>335</v>
      </c>
      <c r="F160" s="34" t="s">
        <v>97</v>
      </c>
      <c r="G160" s="21"/>
      <c r="H160" s="21"/>
      <c r="I160" s="74"/>
    </row>
    <row r="161" spans="1:9" s="15" customFormat="1" ht="28.5">
      <c r="A161" s="129">
        <v>2</v>
      </c>
      <c r="B161" s="93" t="s">
        <v>362</v>
      </c>
      <c r="C161" s="17" t="s">
        <v>9</v>
      </c>
      <c r="D161" s="17" t="s">
        <v>62</v>
      </c>
      <c r="E161" s="17" t="s">
        <v>256</v>
      </c>
      <c r="F161" s="17"/>
      <c r="G161" s="18">
        <f>SUM(G162)</f>
        <v>125</v>
      </c>
      <c r="H161" s="18">
        <f>SUM(H162)</f>
        <v>0</v>
      </c>
      <c r="I161" s="18">
        <f>SUM(I162)</f>
        <v>125</v>
      </c>
    </row>
    <row r="162" spans="1:9" s="32" customFormat="1" ht="14.25">
      <c r="A162" s="129"/>
      <c r="B162" s="19" t="s">
        <v>87</v>
      </c>
      <c r="C162" s="34" t="s">
        <v>9</v>
      </c>
      <c r="D162" s="34" t="s">
        <v>62</v>
      </c>
      <c r="E162" s="34" t="s">
        <v>256</v>
      </c>
      <c r="F162" s="34" t="s">
        <v>74</v>
      </c>
      <c r="G162" s="21">
        <v>125</v>
      </c>
      <c r="H162" s="21"/>
      <c r="I162" s="74">
        <v>125</v>
      </c>
    </row>
    <row r="163" spans="1:9" s="36" customFormat="1" ht="14.25">
      <c r="A163" s="129"/>
      <c r="B163" s="16" t="s">
        <v>254</v>
      </c>
      <c r="C163" s="17" t="s">
        <v>9</v>
      </c>
      <c r="D163" s="17" t="s">
        <v>62</v>
      </c>
      <c r="E163" s="17" t="s">
        <v>257</v>
      </c>
      <c r="F163" s="17"/>
      <c r="G163" s="18">
        <f>SUM(G164)</f>
        <v>0</v>
      </c>
      <c r="H163" s="18">
        <f>SUM(H164)</f>
        <v>0</v>
      </c>
      <c r="I163" s="18">
        <f>SUM(I164)</f>
        <v>0</v>
      </c>
    </row>
    <row r="164" spans="1:9" s="32" customFormat="1" ht="14.25">
      <c r="A164" s="129"/>
      <c r="B164" s="19" t="s">
        <v>87</v>
      </c>
      <c r="C164" s="34" t="s">
        <v>9</v>
      </c>
      <c r="D164" s="34" t="s">
        <v>62</v>
      </c>
      <c r="E164" s="34" t="s">
        <v>257</v>
      </c>
      <c r="F164" s="34" t="s">
        <v>203</v>
      </c>
      <c r="G164" s="21"/>
      <c r="H164" s="21"/>
      <c r="I164" s="74"/>
    </row>
    <row r="165" spans="1:9" s="36" customFormat="1" ht="14.25">
      <c r="A165" s="129"/>
      <c r="B165" s="16" t="s">
        <v>383</v>
      </c>
      <c r="C165" s="17" t="s">
        <v>9</v>
      </c>
      <c r="D165" s="17" t="s">
        <v>62</v>
      </c>
      <c r="E165" s="17" t="s">
        <v>382</v>
      </c>
      <c r="F165" s="17"/>
      <c r="G165" s="18">
        <f>SUM(G166)</f>
        <v>50</v>
      </c>
      <c r="H165" s="18">
        <f>SUM(H166)</f>
        <v>50</v>
      </c>
      <c r="I165" s="18">
        <f>SUM(I166)</f>
        <v>50</v>
      </c>
    </row>
    <row r="166" spans="1:9" s="32" customFormat="1" ht="14.25">
      <c r="A166" s="129"/>
      <c r="B166" s="19" t="s">
        <v>75</v>
      </c>
      <c r="C166" s="34" t="s">
        <v>9</v>
      </c>
      <c r="D166" s="34" t="s">
        <v>62</v>
      </c>
      <c r="E166" s="34" t="s">
        <v>388</v>
      </c>
      <c r="F166" s="34" t="s">
        <v>97</v>
      </c>
      <c r="G166" s="21">
        <v>50</v>
      </c>
      <c r="H166" s="21">
        <v>50</v>
      </c>
      <c r="I166" s="74">
        <v>50</v>
      </c>
    </row>
    <row r="167" spans="1:9" s="15" customFormat="1" ht="30">
      <c r="A167" s="129"/>
      <c r="B167" s="62" t="s">
        <v>360</v>
      </c>
      <c r="C167" s="17" t="s">
        <v>9</v>
      </c>
      <c r="D167" s="17" t="s">
        <v>62</v>
      </c>
      <c r="E167" s="17" t="s">
        <v>252</v>
      </c>
      <c r="F167" s="17"/>
      <c r="G167" s="18">
        <f>SUM(G168+G169)</f>
        <v>135</v>
      </c>
      <c r="H167" s="18">
        <f>SUM(H168+H169)</f>
        <v>0</v>
      </c>
      <c r="I167" s="18">
        <f>SUM(I168+I169)</f>
        <v>0</v>
      </c>
    </row>
    <row r="168" spans="1:9" s="32" customFormat="1" ht="14.25">
      <c r="A168" s="129"/>
      <c r="B168" s="19" t="s">
        <v>336</v>
      </c>
      <c r="C168" s="34" t="s">
        <v>9</v>
      </c>
      <c r="D168" s="34" t="s">
        <v>62</v>
      </c>
      <c r="E168" s="34" t="s">
        <v>252</v>
      </c>
      <c r="F168" s="34" t="s">
        <v>74</v>
      </c>
      <c r="G168" s="21"/>
      <c r="H168" s="21"/>
      <c r="I168" s="74"/>
    </row>
    <row r="169" spans="1:9" s="32" customFormat="1" ht="14.25">
      <c r="A169" s="129"/>
      <c r="B169" s="19" t="s">
        <v>337</v>
      </c>
      <c r="C169" s="34" t="s">
        <v>9</v>
      </c>
      <c r="D169" s="34" t="s">
        <v>62</v>
      </c>
      <c r="E169" s="34" t="s">
        <v>361</v>
      </c>
      <c r="F169" s="34" t="s">
        <v>74</v>
      </c>
      <c r="G169" s="21">
        <v>135</v>
      </c>
      <c r="H169" s="21"/>
      <c r="I169" s="74"/>
    </row>
    <row r="170" spans="1:9" s="32" customFormat="1" ht="28.5">
      <c r="A170" s="129"/>
      <c r="B170" s="16" t="s">
        <v>215</v>
      </c>
      <c r="C170" s="33" t="s">
        <v>9</v>
      </c>
      <c r="D170" s="33" t="s">
        <v>62</v>
      </c>
      <c r="E170" s="33" t="s">
        <v>216</v>
      </c>
      <c r="F170" s="33"/>
      <c r="G170" s="57">
        <f>SUM(G171)</f>
        <v>0</v>
      </c>
      <c r="H170" s="57">
        <f>SUM(H171)</f>
        <v>0</v>
      </c>
      <c r="I170" s="57">
        <f>SUM(I171)</f>
        <v>0</v>
      </c>
    </row>
    <row r="171" spans="1:9" s="32" customFormat="1" ht="14.25">
      <c r="A171" s="129"/>
      <c r="B171" s="19" t="s">
        <v>87</v>
      </c>
      <c r="C171" s="34" t="s">
        <v>9</v>
      </c>
      <c r="D171" s="34" t="s">
        <v>62</v>
      </c>
      <c r="E171" s="34" t="s">
        <v>216</v>
      </c>
      <c r="F171" s="34" t="s">
        <v>88</v>
      </c>
      <c r="G171" s="21"/>
      <c r="H171" s="21"/>
      <c r="I171" s="74"/>
    </row>
    <row r="172" spans="1:9" ht="14.25">
      <c r="A172" s="129"/>
      <c r="B172" s="11" t="s">
        <v>65</v>
      </c>
      <c r="C172" s="12" t="s">
        <v>10</v>
      </c>
      <c r="D172" s="44"/>
      <c r="E172" s="44"/>
      <c r="F172" s="44"/>
      <c r="G172" s="14">
        <f aca="true" t="shared" si="8" ref="G172:I175">SUM(G173)</f>
        <v>0</v>
      </c>
      <c r="H172" s="14">
        <f t="shared" si="8"/>
        <v>0</v>
      </c>
      <c r="I172" s="14">
        <f t="shared" si="8"/>
        <v>0</v>
      </c>
    </row>
    <row r="173" spans="1:9" s="15" customFormat="1" ht="14.25">
      <c r="A173" s="129">
        <v>3</v>
      </c>
      <c r="B173" s="46" t="s">
        <v>89</v>
      </c>
      <c r="C173" s="63" t="s">
        <v>10</v>
      </c>
      <c r="D173" s="63" t="s">
        <v>12</v>
      </c>
      <c r="E173" s="59"/>
      <c r="F173" s="59"/>
      <c r="G173" s="64">
        <f>SUM(G174)</f>
        <v>0</v>
      </c>
      <c r="H173" s="64">
        <f>SUM(H174)</f>
        <v>0</v>
      </c>
      <c r="I173" s="64">
        <f>SUM(I174)</f>
        <v>0</v>
      </c>
    </row>
    <row r="174" spans="1:9" s="15" customFormat="1" ht="28.5">
      <c r="A174" s="129"/>
      <c r="B174" s="98" t="s">
        <v>66</v>
      </c>
      <c r="C174" s="33" t="s">
        <v>10</v>
      </c>
      <c r="D174" s="33" t="s">
        <v>12</v>
      </c>
      <c r="E174" s="33" t="s">
        <v>175</v>
      </c>
      <c r="F174" s="33"/>
      <c r="G174" s="57">
        <f t="shared" si="8"/>
        <v>0</v>
      </c>
      <c r="H174" s="57">
        <f t="shared" si="8"/>
        <v>0</v>
      </c>
      <c r="I174" s="57">
        <f t="shared" si="8"/>
        <v>0</v>
      </c>
    </row>
    <row r="175" spans="1:9" ht="14.25">
      <c r="A175" s="129"/>
      <c r="B175" s="19" t="s">
        <v>43</v>
      </c>
      <c r="C175" s="20" t="s">
        <v>10</v>
      </c>
      <c r="D175" s="20" t="s">
        <v>12</v>
      </c>
      <c r="E175" s="20" t="s">
        <v>175</v>
      </c>
      <c r="F175" s="28" t="s">
        <v>49</v>
      </c>
      <c r="G175" s="30">
        <f t="shared" si="8"/>
        <v>0</v>
      </c>
      <c r="H175" s="30">
        <f t="shared" si="8"/>
        <v>0</v>
      </c>
      <c r="I175" s="30">
        <f t="shared" si="8"/>
        <v>0</v>
      </c>
    </row>
    <row r="176" spans="1:9" ht="14.25">
      <c r="A176" s="129"/>
      <c r="B176" s="19" t="s">
        <v>90</v>
      </c>
      <c r="C176" s="20" t="s">
        <v>10</v>
      </c>
      <c r="D176" s="20" t="s">
        <v>12</v>
      </c>
      <c r="E176" s="20" t="s">
        <v>175</v>
      </c>
      <c r="F176" s="20" t="s">
        <v>82</v>
      </c>
      <c r="G176" s="21">
        <v>0</v>
      </c>
      <c r="H176" s="21"/>
      <c r="I176" s="74"/>
    </row>
    <row r="177" spans="1:9" ht="14.25">
      <c r="A177" s="129"/>
      <c r="B177" s="11" t="s">
        <v>20</v>
      </c>
      <c r="C177" s="12" t="s">
        <v>12</v>
      </c>
      <c r="D177" s="12"/>
      <c r="E177" s="12"/>
      <c r="F177" s="12"/>
      <c r="G177" s="14">
        <f>SUM(G178+G183+G184)</f>
        <v>2911.6</v>
      </c>
      <c r="H177" s="14">
        <f>SUM(H178+H183)</f>
        <v>2515.5</v>
      </c>
      <c r="I177" s="14">
        <f>SUM(I178+I183)</f>
        <v>2615.5</v>
      </c>
    </row>
    <row r="178" spans="1:9" s="15" customFormat="1" ht="14.25">
      <c r="A178" s="131">
        <v>4</v>
      </c>
      <c r="B178" s="38" t="s">
        <v>91</v>
      </c>
      <c r="C178" s="23" t="s">
        <v>12</v>
      </c>
      <c r="D178" s="23" t="s">
        <v>15</v>
      </c>
      <c r="E178" s="23"/>
      <c r="F178" s="23"/>
      <c r="G178" s="24">
        <f>SUM(G179+G185)</f>
        <v>896.1</v>
      </c>
      <c r="H178" s="24">
        <f aca="true" t="shared" si="9" ref="G178:I181">SUM(H179)</f>
        <v>500</v>
      </c>
      <c r="I178" s="24">
        <f t="shared" si="9"/>
        <v>600</v>
      </c>
    </row>
    <row r="179" spans="1:9" s="15" customFormat="1" ht="14.25">
      <c r="A179" s="132"/>
      <c r="B179" s="93" t="s">
        <v>44</v>
      </c>
      <c r="C179" s="17" t="s">
        <v>12</v>
      </c>
      <c r="D179" s="17" t="s">
        <v>15</v>
      </c>
      <c r="E179" s="17" t="s">
        <v>173</v>
      </c>
      <c r="F179" s="17"/>
      <c r="G179" s="18">
        <f t="shared" si="9"/>
        <v>896.1</v>
      </c>
      <c r="H179" s="18">
        <f t="shared" si="9"/>
        <v>500</v>
      </c>
      <c r="I179" s="18">
        <f t="shared" si="9"/>
        <v>600</v>
      </c>
    </row>
    <row r="180" spans="1:9" s="15" customFormat="1" ht="14.25">
      <c r="A180" s="132"/>
      <c r="B180" s="19" t="s">
        <v>36</v>
      </c>
      <c r="C180" s="20" t="s">
        <v>12</v>
      </c>
      <c r="D180" s="20" t="s">
        <v>15</v>
      </c>
      <c r="E180" s="20" t="s">
        <v>174</v>
      </c>
      <c r="F180" s="20"/>
      <c r="G180" s="21">
        <f t="shared" si="9"/>
        <v>896.1</v>
      </c>
      <c r="H180" s="21">
        <f t="shared" si="9"/>
        <v>500</v>
      </c>
      <c r="I180" s="21">
        <f t="shared" si="9"/>
        <v>600</v>
      </c>
    </row>
    <row r="181" spans="1:9" s="15" customFormat="1" ht="14.25">
      <c r="A181" s="132"/>
      <c r="B181" s="43" t="s">
        <v>85</v>
      </c>
      <c r="C181" s="20" t="s">
        <v>12</v>
      </c>
      <c r="D181" s="20" t="s">
        <v>15</v>
      </c>
      <c r="E181" s="20" t="s">
        <v>174</v>
      </c>
      <c r="F181" s="28" t="s">
        <v>97</v>
      </c>
      <c r="G181" s="30">
        <f t="shared" si="9"/>
        <v>896.1</v>
      </c>
      <c r="H181" s="30">
        <f t="shared" si="9"/>
        <v>500</v>
      </c>
      <c r="I181" s="30">
        <f t="shared" si="9"/>
        <v>600</v>
      </c>
    </row>
    <row r="182" spans="1:9" s="15" customFormat="1" ht="14.25">
      <c r="A182" s="132"/>
      <c r="B182" s="19" t="s">
        <v>87</v>
      </c>
      <c r="C182" s="20" t="s">
        <v>12</v>
      </c>
      <c r="D182" s="20" t="s">
        <v>15</v>
      </c>
      <c r="E182" s="20" t="s">
        <v>174</v>
      </c>
      <c r="F182" s="20" t="s">
        <v>97</v>
      </c>
      <c r="G182" s="21">
        <v>896.1</v>
      </c>
      <c r="H182" s="21">
        <v>500</v>
      </c>
      <c r="I182" s="74">
        <v>600</v>
      </c>
    </row>
    <row r="183" spans="1:9" s="15" customFormat="1" ht="14.25">
      <c r="A183" s="132"/>
      <c r="B183" s="54" t="s">
        <v>274</v>
      </c>
      <c r="C183" s="20" t="s">
        <v>12</v>
      </c>
      <c r="D183" s="20" t="s">
        <v>15</v>
      </c>
      <c r="E183" s="20" t="s">
        <v>275</v>
      </c>
      <c r="F183" s="20" t="s">
        <v>97</v>
      </c>
      <c r="G183" s="21">
        <v>2015.5</v>
      </c>
      <c r="H183" s="21">
        <v>2015.5</v>
      </c>
      <c r="I183" s="74">
        <v>2015.5</v>
      </c>
    </row>
    <row r="184" spans="1:9" s="15" customFormat="1" ht="14.25">
      <c r="A184" s="132"/>
      <c r="B184" s="54" t="s">
        <v>342</v>
      </c>
      <c r="C184" s="20" t="s">
        <v>12</v>
      </c>
      <c r="D184" s="20" t="s">
        <v>15</v>
      </c>
      <c r="E184" s="20" t="s">
        <v>251</v>
      </c>
      <c r="F184" s="20" t="s">
        <v>97</v>
      </c>
      <c r="G184" s="21"/>
      <c r="H184" s="21"/>
      <c r="I184" s="74"/>
    </row>
    <row r="185" spans="1:9" s="15" customFormat="1" ht="14.25">
      <c r="A185" s="132"/>
      <c r="B185" s="54" t="s">
        <v>307</v>
      </c>
      <c r="C185" s="20" t="s">
        <v>12</v>
      </c>
      <c r="D185" s="20" t="s">
        <v>15</v>
      </c>
      <c r="E185" s="20" t="s">
        <v>384</v>
      </c>
      <c r="F185" s="20" t="s">
        <v>97</v>
      </c>
      <c r="G185" s="21"/>
      <c r="H185" s="21"/>
      <c r="I185" s="74"/>
    </row>
    <row r="186" spans="1:9" s="15" customFormat="1" ht="14.25">
      <c r="A186" s="132"/>
      <c r="B186" s="11" t="s">
        <v>21</v>
      </c>
      <c r="C186" s="12" t="s">
        <v>13</v>
      </c>
      <c r="D186" s="12"/>
      <c r="E186" s="12"/>
      <c r="F186" s="12"/>
      <c r="G186" s="14">
        <f>SUM(G188+G193+G198+G187)</f>
        <v>32023.100000000002</v>
      </c>
      <c r="H186" s="14">
        <f>SUM(H188+H193)</f>
        <v>27842</v>
      </c>
      <c r="I186" s="14">
        <f>SUM(I188+I193)</f>
        <v>30335.699999999997</v>
      </c>
    </row>
    <row r="187" spans="1:9" s="15" customFormat="1" ht="15.75">
      <c r="A187" s="132"/>
      <c r="B187" s="120" t="s">
        <v>387</v>
      </c>
      <c r="C187" s="12" t="s">
        <v>13</v>
      </c>
      <c r="D187" s="12" t="s">
        <v>13</v>
      </c>
      <c r="E187" s="12"/>
      <c r="F187" s="12"/>
      <c r="G187" s="14">
        <v>5000</v>
      </c>
      <c r="H187" s="14"/>
      <c r="I187" s="14"/>
    </row>
    <row r="188" spans="1:9" s="15" customFormat="1" ht="14.25">
      <c r="A188" s="132"/>
      <c r="B188" s="46" t="s">
        <v>144</v>
      </c>
      <c r="C188" s="63" t="s">
        <v>13</v>
      </c>
      <c r="D188" s="63" t="s">
        <v>11</v>
      </c>
      <c r="E188" s="63"/>
      <c r="F188" s="63"/>
      <c r="G188" s="64">
        <f>SUM(G189+G192)</f>
        <v>664.4</v>
      </c>
      <c r="H188" s="64">
        <f>SUM(H189+H192)</f>
        <v>511</v>
      </c>
      <c r="I188" s="64">
        <f>SUM(I189+I192)</f>
        <v>641.5999999999999</v>
      </c>
    </row>
    <row r="189" spans="1:9" s="45" customFormat="1" ht="14.25">
      <c r="A189" s="132"/>
      <c r="B189" s="16" t="s">
        <v>342</v>
      </c>
      <c r="C189" s="17" t="s">
        <v>13</v>
      </c>
      <c r="D189" s="17" t="s">
        <v>11</v>
      </c>
      <c r="E189" s="17" t="s">
        <v>343</v>
      </c>
      <c r="F189" s="17"/>
      <c r="G189" s="18">
        <f aca="true" t="shared" si="10" ref="G189:I190">SUM(G190)</f>
        <v>553.4</v>
      </c>
      <c r="H189" s="18">
        <f t="shared" si="10"/>
        <v>425.8</v>
      </c>
      <c r="I189" s="18">
        <f t="shared" si="10"/>
        <v>534.8</v>
      </c>
    </row>
    <row r="190" spans="1:9" s="15" customFormat="1" ht="14.25">
      <c r="A190" s="132"/>
      <c r="B190" s="43" t="s">
        <v>311</v>
      </c>
      <c r="C190" s="20" t="s">
        <v>13</v>
      </c>
      <c r="D190" s="20" t="s">
        <v>11</v>
      </c>
      <c r="E190" s="20" t="s">
        <v>344</v>
      </c>
      <c r="F190" s="28" t="s">
        <v>97</v>
      </c>
      <c r="G190" s="30">
        <f t="shared" si="10"/>
        <v>553.4</v>
      </c>
      <c r="H190" s="30">
        <f t="shared" si="10"/>
        <v>425.8</v>
      </c>
      <c r="I190" s="30">
        <f t="shared" si="10"/>
        <v>534.8</v>
      </c>
    </row>
    <row r="191" spans="1:9" s="15" customFormat="1" ht="14.25">
      <c r="A191" s="132"/>
      <c r="B191" s="19" t="s">
        <v>345</v>
      </c>
      <c r="C191" s="20" t="s">
        <v>13</v>
      </c>
      <c r="D191" s="20" t="s">
        <v>11</v>
      </c>
      <c r="E191" s="20" t="s">
        <v>344</v>
      </c>
      <c r="F191" s="20" t="s">
        <v>97</v>
      </c>
      <c r="G191" s="21">
        <v>553.4</v>
      </c>
      <c r="H191" s="21">
        <v>425.8</v>
      </c>
      <c r="I191" s="74">
        <v>534.8</v>
      </c>
    </row>
    <row r="192" spans="1:9" s="15" customFormat="1" ht="14.25">
      <c r="A192" s="111"/>
      <c r="B192" s="19" t="s">
        <v>347</v>
      </c>
      <c r="C192" s="20" t="s">
        <v>13</v>
      </c>
      <c r="D192" s="20" t="s">
        <v>11</v>
      </c>
      <c r="E192" s="20" t="s">
        <v>346</v>
      </c>
      <c r="F192" s="20" t="s">
        <v>97</v>
      </c>
      <c r="G192" s="21">
        <v>111</v>
      </c>
      <c r="H192" s="21">
        <v>85.2</v>
      </c>
      <c r="I192" s="74">
        <v>106.8</v>
      </c>
    </row>
    <row r="193" spans="1:9" ht="18" customHeight="1">
      <c r="A193" s="129"/>
      <c r="B193" s="93" t="s">
        <v>134</v>
      </c>
      <c r="C193" s="23" t="s">
        <v>13</v>
      </c>
      <c r="D193" s="23" t="s">
        <v>15</v>
      </c>
      <c r="E193" s="23"/>
      <c r="F193" s="23"/>
      <c r="G193" s="24">
        <f>SUM(G194+G196)</f>
        <v>26358.7</v>
      </c>
      <c r="H193" s="24">
        <f>SUM(H194+H196)</f>
        <v>27331</v>
      </c>
      <c r="I193" s="24">
        <f>SUM(I194+I196)</f>
        <v>29694.1</v>
      </c>
    </row>
    <row r="194" spans="1:9" s="15" customFormat="1" ht="14.25">
      <c r="A194" s="129"/>
      <c r="B194" s="65" t="s">
        <v>230</v>
      </c>
      <c r="C194" s="17" t="s">
        <v>13</v>
      </c>
      <c r="D194" s="17" t="s">
        <v>15</v>
      </c>
      <c r="E194" s="17" t="s">
        <v>177</v>
      </c>
      <c r="F194" s="17"/>
      <c r="G194" s="18">
        <f>SUM(G195)</f>
        <v>26358.7</v>
      </c>
      <c r="H194" s="18">
        <f>SUM(H195)</f>
        <v>27331</v>
      </c>
      <c r="I194" s="18">
        <f>SUM(I195)</f>
        <v>29694.1</v>
      </c>
    </row>
    <row r="195" spans="1:9" ht="14.25">
      <c r="A195" s="129"/>
      <c r="B195" s="19" t="s">
        <v>75</v>
      </c>
      <c r="C195" s="20" t="s">
        <v>13</v>
      </c>
      <c r="D195" s="20" t="s">
        <v>15</v>
      </c>
      <c r="E195" s="20" t="s">
        <v>177</v>
      </c>
      <c r="F195" s="20" t="s">
        <v>97</v>
      </c>
      <c r="G195" s="21">
        <v>26358.7</v>
      </c>
      <c r="H195" s="21">
        <v>27331</v>
      </c>
      <c r="I195" s="74">
        <v>29694.1</v>
      </c>
    </row>
    <row r="196" spans="1:9" ht="14.25">
      <c r="A196" s="42"/>
      <c r="B196" s="16" t="s">
        <v>236</v>
      </c>
      <c r="C196" s="17" t="s">
        <v>13</v>
      </c>
      <c r="D196" s="17" t="s">
        <v>15</v>
      </c>
      <c r="E196" s="17" t="s">
        <v>296</v>
      </c>
      <c r="F196" s="17"/>
      <c r="G196" s="18">
        <f>SUM(G197)</f>
        <v>0</v>
      </c>
      <c r="H196" s="18">
        <f>SUM(H197)</f>
        <v>0</v>
      </c>
      <c r="I196" s="18">
        <f>SUM(I197)</f>
        <v>0</v>
      </c>
    </row>
    <row r="197" spans="1:9" ht="14.25">
      <c r="A197" s="42"/>
      <c r="B197" s="19" t="s">
        <v>75</v>
      </c>
      <c r="C197" s="20" t="s">
        <v>13</v>
      </c>
      <c r="D197" s="20" t="s">
        <v>15</v>
      </c>
      <c r="E197" s="20" t="s">
        <v>356</v>
      </c>
      <c r="F197" s="20" t="s">
        <v>97</v>
      </c>
      <c r="G197" s="21"/>
      <c r="H197" s="21"/>
      <c r="I197" s="74"/>
    </row>
    <row r="198" spans="1:9" ht="14.25">
      <c r="A198" s="42"/>
      <c r="B198" s="54" t="s">
        <v>380</v>
      </c>
      <c r="C198" s="28" t="s">
        <v>13</v>
      </c>
      <c r="D198" s="28" t="s">
        <v>35</v>
      </c>
      <c r="E198" s="28" t="s">
        <v>379</v>
      </c>
      <c r="F198" s="28"/>
      <c r="G198" s="30"/>
      <c r="H198" s="21"/>
      <c r="I198" s="74"/>
    </row>
    <row r="199" spans="1:9" ht="14.25">
      <c r="A199" s="42"/>
      <c r="B199" s="19" t="s">
        <v>75</v>
      </c>
      <c r="C199" s="20" t="s">
        <v>13</v>
      </c>
      <c r="D199" s="20" t="s">
        <v>35</v>
      </c>
      <c r="E199" s="20" t="s">
        <v>379</v>
      </c>
      <c r="F199" s="20" t="s">
        <v>74</v>
      </c>
      <c r="G199" s="21">
        <v>0</v>
      </c>
      <c r="H199" s="21"/>
      <c r="I199" s="74"/>
    </row>
    <row r="200" spans="1:9" s="15" customFormat="1" ht="14.25">
      <c r="A200" s="129"/>
      <c r="B200" s="47" t="s">
        <v>151</v>
      </c>
      <c r="C200" s="12" t="s">
        <v>11</v>
      </c>
      <c r="D200" s="12"/>
      <c r="E200" s="12"/>
      <c r="F200" s="12"/>
      <c r="G200" s="119">
        <f>SUM(G201+G207)</f>
        <v>8743.1</v>
      </c>
      <c r="H200" s="119">
        <f>SUM(H201+H207)</f>
        <v>6966</v>
      </c>
      <c r="I200" s="119">
        <f>SUM(I201+I207)</f>
        <v>5235</v>
      </c>
    </row>
    <row r="201" spans="1:9" ht="14.25">
      <c r="A201" s="129"/>
      <c r="B201" s="38" t="s">
        <v>46</v>
      </c>
      <c r="C201" s="23" t="s">
        <v>11</v>
      </c>
      <c r="D201" s="23" t="s">
        <v>10</v>
      </c>
      <c r="E201" s="23"/>
      <c r="F201" s="23"/>
      <c r="G201" s="24">
        <f>SUM(G202+G204+G206)</f>
        <v>8743.1</v>
      </c>
      <c r="H201" s="24">
        <f>SUM(H202+H204+H206)</f>
        <v>6966</v>
      </c>
      <c r="I201" s="24">
        <f>SUM(I202+I204+I206)</f>
        <v>5235</v>
      </c>
    </row>
    <row r="202" spans="1:9" s="15" customFormat="1" ht="14.25">
      <c r="A202" s="129"/>
      <c r="B202" s="93" t="s">
        <v>64</v>
      </c>
      <c r="C202" s="17" t="s">
        <v>11</v>
      </c>
      <c r="D202" s="17" t="s">
        <v>10</v>
      </c>
      <c r="E202" s="17" t="s">
        <v>178</v>
      </c>
      <c r="F202" s="17"/>
      <c r="G202" s="18">
        <f>SUM(G203)</f>
        <v>0</v>
      </c>
      <c r="H202" s="18">
        <f>SUM(H203)</f>
        <v>0</v>
      </c>
      <c r="I202" s="18">
        <f>SUM(I203)</f>
        <v>0</v>
      </c>
    </row>
    <row r="203" spans="1:9" s="15" customFormat="1" ht="14.25">
      <c r="A203" s="129"/>
      <c r="B203" s="19" t="s">
        <v>75</v>
      </c>
      <c r="C203" s="20" t="s">
        <v>11</v>
      </c>
      <c r="D203" s="20" t="s">
        <v>10</v>
      </c>
      <c r="E203" s="20" t="s">
        <v>178</v>
      </c>
      <c r="F203" s="20" t="s">
        <v>97</v>
      </c>
      <c r="G203" s="21"/>
      <c r="H203" s="21"/>
      <c r="I203" s="74"/>
    </row>
    <row r="204" spans="1:9" s="15" customFormat="1" ht="28.5">
      <c r="A204" s="129"/>
      <c r="B204" s="16" t="s">
        <v>237</v>
      </c>
      <c r="C204" s="17" t="s">
        <v>11</v>
      </c>
      <c r="D204" s="17" t="s">
        <v>10</v>
      </c>
      <c r="E204" s="17" t="s">
        <v>219</v>
      </c>
      <c r="F204" s="17"/>
      <c r="G204" s="18">
        <f>SUM(G205)</f>
        <v>5939.1</v>
      </c>
      <c r="H204" s="18">
        <f>SUM(H205)</f>
        <v>4162</v>
      </c>
      <c r="I204" s="18">
        <f>SUM(I205)</f>
        <v>5235</v>
      </c>
    </row>
    <row r="205" spans="1:9" s="15" customFormat="1" ht="14.25">
      <c r="A205" s="129"/>
      <c r="B205" s="19" t="s">
        <v>75</v>
      </c>
      <c r="C205" s="20" t="s">
        <v>11</v>
      </c>
      <c r="D205" s="20" t="s">
        <v>10</v>
      </c>
      <c r="E205" s="20" t="s">
        <v>219</v>
      </c>
      <c r="F205" s="20" t="s">
        <v>97</v>
      </c>
      <c r="G205" s="21">
        <v>5939.1</v>
      </c>
      <c r="H205" s="21">
        <v>4162</v>
      </c>
      <c r="I205" s="74">
        <v>5235</v>
      </c>
    </row>
    <row r="206" spans="1:9" s="15" customFormat="1" ht="14.25">
      <c r="A206" s="129"/>
      <c r="B206" s="118" t="s">
        <v>359</v>
      </c>
      <c r="C206" s="108" t="s">
        <v>11</v>
      </c>
      <c r="D206" s="108" t="s">
        <v>10</v>
      </c>
      <c r="E206" s="94" t="s">
        <v>176</v>
      </c>
      <c r="F206" s="94" t="s">
        <v>97</v>
      </c>
      <c r="G206" s="95">
        <v>2804</v>
      </c>
      <c r="H206" s="95">
        <v>2804</v>
      </c>
      <c r="I206" s="96"/>
    </row>
    <row r="207" spans="1:9" s="15" customFormat="1" ht="28.5">
      <c r="A207" s="129"/>
      <c r="B207" s="118" t="s">
        <v>367</v>
      </c>
      <c r="C207" s="108" t="s">
        <v>11</v>
      </c>
      <c r="D207" s="108" t="s">
        <v>12</v>
      </c>
      <c r="E207" s="94" t="s">
        <v>356</v>
      </c>
      <c r="F207" s="94" t="s">
        <v>125</v>
      </c>
      <c r="G207" s="95"/>
      <c r="H207" s="95"/>
      <c r="I207" s="96"/>
    </row>
    <row r="208" spans="1:9" s="15" customFormat="1" ht="14.25">
      <c r="A208" s="129"/>
      <c r="B208" s="93" t="s">
        <v>305</v>
      </c>
      <c r="C208" s="94" t="s">
        <v>7</v>
      </c>
      <c r="D208" s="94" t="s">
        <v>11</v>
      </c>
      <c r="E208" s="94" t="s">
        <v>304</v>
      </c>
      <c r="F208" s="94" t="s">
        <v>95</v>
      </c>
      <c r="G208" s="30">
        <v>0</v>
      </c>
      <c r="H208" s="95"/>
      <c r="I208" s="96"/>
    </row>
    <row r="209" spans="1:9" s="15" customFormat="1" ht="14.25">
      <c r="A209" s="129"/>
      <c r="B209" s="19" t="s">
        <v>306</v>
      </c>
      <c r="C209" s="20"/>
      <c r="D209" s="20"/>
      <c r="E209" s="20" t="s">
        <v>313</v>
      </c>
      <c r="F209" s="20" t="s">
        <v>97</v>
      </c>
      <c r="G209" s="21">
        <v>0</v>
      </c>
      <c r="H209" s="21"/>
      <c r="I209" s="74"/>
    </row>
    <row r="210" spans="1:9" ht="14.25">
      <c r="A210" s="129"/>
      <c r="B210" s="11" t="s">
        <v>28</v>
      </c>
      <c r="C210" s="12" t="s">
        <v>8</v>
      </c>
      <c r="D210" s="12"/>
      <c r="E210" s="12"/>
      <c r="F210" s="12"/>
      <c r="G210" s="14">
        <f>SUM(G211+G224+G265+G269+G255)</f>
        <v>266042.69999999995</v>
      </c>
      <c r="H210" s="14">
        <f>SUM(H211+H224+H265+H269+H255)</f>
        <v>216948.8</v>
      </c>
      <c r="I210" s="14">
        <f>SUM(I211+I224+I265+I269+I255)</f>
        <v>259050.6</v>
      </c>
    </row>
    <row r="211" spans="1:9" ht="14.25">
      <c r="A211" s="129"/>
      <c r="B211" s="48" t="s">
        <v>29</v>
      </c>
      <c r="C211" s="23" t="s">
        <v>8</v>
      </c>
      <c r="D211" s="23" t="s">
        <v>9</v>
      </c>
      <c r="E211" s="23"/>
      <c r="F211" s="23"/>
      <c r="G211" s="24">
        <f>SUM(G213+G216+G218+G222+G212+G220)</f>
        <v>50789.299999999996</v>
      </c>
      <c r="H211" s="24">
        <f>SUM(H213+H216+H218+H222+H212+H220)</f>
        <v>42575.3</v>
      </c>
      <c r="I211" s="24">
        <f>SUM(I213+I216+I218+I222+I212+I220)</f>
        <v>49470</v>
      </c>
    </row>
    <row r="212" spans="1:9" ht="14.25">
      <c r="A212" s="129"/>
      <c r="B212" s="112" t="s">
        <v>314</v>
      </c>
      <c r="C212" s="23" t="s">
        <v>8</v>
      </c>
      <c r="D212" s="23" t="s">
        <v>9</v>
      </c>
      <c r="E212" s="23" t="s">
        <v>348</v>
      </c>
      <c r="F212" s="23" t="s">
        <v>125</v>
      </c>
      <c r="G212" s="24"/>
      <c r="H212" s="24"/>
      <c r="I212" s="24"/>
    </row>
    <row r="213" spans="1:9" ht="14.25">
      <c r="A213" s="129"/>
      <c r="B213" s="97" t="s">
        <v>30</v>
      </c>
      <c r="C213" s="17" t="s">
        <v>8</v>
      </c>
      <c r="D213" s="17" t="s">
        <v>9</v>
      </c>
      <c r="E213" s="17" t="s">
        <v>179</v>
      </c>
      <c r="F213" s="17"/>
      <c r="G213" s="18">
        <f aca="true" t="shared" si="11" ref="G213:I214">SUM(G214)</f>
        <v>15787.1</v>
      </c>
      <c r="H213" s="18">
        <f t="shared" si="11"/>
        <v>15700</v>
      </c>
      <c r="I213" s="18">
        <f t="shared" si="11"/>
        <v>15800</v>
      </c>
    </row>
    <row r="214" spans="1:9" ht="14.25">
      <c r="A214" s="129"/>
      <c r="B214" s="50" t="s">
        <v>94</v>
      </c>
      <c r="C214" s="20" t="s">
        <v>8</v>
      </c>
      <c r="D214" s="20" t="s">
        <v>9</v>
      </c>
      <c r="E214" s="20" t="s">
        <v>179</v>
      </c>
      <c r="F214" s="28" t="s">
        <v>95</v>
      </c>
      <c r="G214" s="30">
        <f t="shared" si="11"/>
        <v>15787.1</v>
      </c>
      <c r="H214" s="30">
        <f>SUM(H215)</f>
        <v>15700</v>
      </c>
      <c r="I214" s="30">
        <f t="shared" si="11"/>
        <v>15800</v>
      </c>
    </row>
    <row r="215" spans="1:9" s="15" customFormat="1" ht="28.5">
      <c r="A215" s="129"/>
      <c r="B215" s="50" t="s">
        <v>98</v>
      </c>
      <c r="C215" s="20" t="s">
        <v>8</v>
      </c>
      <c r="D215" s="20" t="s">
        <v>9</v>
      </c>
      <c r="E215" s="20" t="s">
        <v>179</v>
      </c>
      <c r="F215" s="20" t="s">
        <v>97</v>
      </c>
      <c r="G215" s="21">
        <v>15787.1</v>
      </c>
      <c r="H215" s="21">
        <v>15700</v>
      </c>
      <c r="I215" s="74">
        <v>15800</v>
      </c>
    </row>
    <row r="216" spans="1:9" ht="14.25">
      <c r="A216" s="129"/>
      <c r="B216" s="93" t="s">
        <v>183</v>
      </c>
      <c r="C216" s="17" t="s">
        <v>8</v>
      </c>
      <c r="D216" s="17" t="s">
        <v>9</v>
      </c>
      <c r="E216" s="17" t="s">
        <v>180</v>
      </c>
      <c r="F216" s="17" t="s">
        <v>95</v>
      </c>
      <c r="G216" s="95">
        <f>SUM(G217)</f>
        <v>35002.2</v>
      </c>
      <c r="H216" s="18">
        <f>SUM(H217)</f>
        <v>26875.3</v>
      </c>
      <c r="I216" s="18">
        <f>SUM(I217)</f>
        <v>33670</v>
      </c>
    </row>
    <row r="217" spans="1:9" ht="28.5">
      <c r="A217" s="129"/>
      <c r="B217" s="98" t="s">
        <v>99</v>
      </c>
      <c r="C217" s="20" t="s">
        <v>8</v>
      </c>
      <c r="D217" s="20" t="s">
        <v>9</v>
      </c>
      <c r="E217" s="20" t="s">
        <v>180</v>
      </c>
      <c r="F217" s="20" t="s">
        <v>97</v>
      </c>
      <c r="G217" s="21">
        <v>35002.2</v>
      </c>
      <c r="H217" s="21">
        <v>26875.3</v>
      </c>
      <c r="I217" s="74">
        <v>33670</v>
      </c>
    </row>
    <row r="218" spans="1:9" ht="14.25">
      <c r="A218" s="129"/>
      <c r="B218" s="16" t="s">
        <v>314</v>
      </c>
      <c r="C218" s="17" t="s">
        <v>8</v>
      </c>
      <c r="D218" s="17" t="s">
        <v>9</v>
      </c>
      <c r="E218" s="17" t="s">
        <v>349</v>
      </c>
      <c r="F218" s="17" t="s">
        <v>95</v>
      </c>
      <c r="G218" s="18">
        <f>SUM(G219)</f>
        <v>0</v>
      </c>
      <c r="H218" s="18">
        <f>SUM(H219)</f>
        <v>0</v>
      </c>
      <c r="I218" s="18">
        <f>SUM(I219)</f>
        <v>0</v>
      </c>
    </row>
    <row r="219" spans="1:9" ht="14.25">
      <c r="A219" s="129"/>
      <c r="B219" s="50" t="s">
        <v>307</v>
      </c>
      <c r="C219" s="20" t="s">
        <v>8</v>
      </c>
      <c r="D219" s="20" t="s">
        <v>9</v>
      </c>
      <c r="E219" s="20" t="s">
        <v>350</v>
      </c>
      <c r="F219" s="20" t="s">
        <v>125</v>
      </c>
      <c r="G219" s="21"/>
      <c r="H219" s="21"/>
      <c r="I219" s="74"/>
    </row>
    <row r="220" spans="1:9" ht="14.25">
      <c r="A220" s="129"/>
      <c r="B220" s="16" t="s">
        <v>183</v>
      </c>
      <c r="C220" s="17" t="s">
        <v>8</v>
      </c>
      <c r="D220" s="17" t="s">
        <v>9</v>
      </c>
      <c r="E220" s="17" t="s">
        <v>251</v>
      </c>
      <c r="F220" s="17" t="s">
        <v>95</v>
      </c>
      <c r="G220" s="18">
        <f>SUM(G221)</f>
        <v>0</v>
      </c>
      <c r="H220" s="18">
        <f>SUM(H221)</f>
        <v>0</v>
      </c>
      <c r="I220" s="18">
        <f>SUM(I221)</f>
        <v>0</v>
      </c>
    </row>
    <row r="221" spans="1:9" ht="14.25">
      <c r="A221" s="129"/>
      <c r="B221" s="43" t="s">
        <v>234</v>
      </c>
      <c r="C221" s="20" t="s">
        <v>8</v>
      </c>
      <c r="D221" s="20" t="s">
        <v>9</v>
      </c>
      <c r="E221" s="20" t="s">
        <v>251</v>
      </c>
      <c r="F221" s="20" t="s">
        <v>97</v>
      </c>
      <c r="G221" s="21"/>
      <c r="H221" s="21"/>
      <c r="I221" s="74"/>
    </row>
    <row r="222" spans="1:9" ht="14.25">
      <c r="A222" s="129"/>
      <c r="B222" s="16" t="s">
        <v>307</v>
      </c>
      <c r="C222" s="17" t="s">
        <v>8</v>
      </c>
      <c r="D222" s="17" t="s">
        <v>9</v>
      </c>
      <c r="E222" s="17" t="s">
        <v>315</v>
      </c>
      <c r="F222" s="17" t="s">
        <v>95</v>
      </c>
      <c r="G222" s="18">
        <f>SUM(G223)</f>
        <v>0</v>
      </c>
      <c r="H222" s="18">
        <f>SUM(H223)</f>
        <v>0</v>
      </c>
      <c r="I222" s="18">
        <f>SUM(I223)</f>
        <v>0</v>
      </c>
    </row>
    <row r="223" spans="1:9" ht="14.25">
      <c r="A223" s="129"/>
      <c r="B223" s="19" t="s">
        <v>307</v>
      </c>
      <c r="C223" s="20" t="s">
        <v>8</v>
      </c>
      <c r="D223" s="20" t="s">
        <v>9</v>
      </c>
      <c r="E223" s="20" t="s">
        <v>315</v>
      </c>
      <c r="F223" s="20" t="s">
        <v>125</v>
      </c>
      <c r="G223" s="21">
        <v>0</v>
      </c>
      <c r="H223" s="21"/>
      <c r="I223" s="74"/>
    </row>
    <row r="224" spans="1:9" ht="14.25">
      <c r="A224" s="129"/>
      <c r="B224" s="48" t="s">
        <v>31</v>
      </c>
      <c r="C224" s="23" t="s">
        <v>8</v>
      </c>
      <c r="D224" s="23" t="s">
        <v>10</v>
      </c>
      <c r="E224" s="23"/>
      <c r="F224" s="23"/>
      <c r="G224" s="24">
        <f>SUM(G226+G235+G241+G247+G250+G233+G244+G238+G230+G225+G253+G240+G254)</f>
        <v>195161.69999999998</v>
      </c>
      <c r="H224" s="24">
        <f>SUM(H226+H235+H241+H247+H250+H233+H244+H238+H230)</f>
        <v>156404.5</v>
      </c>
      <c r="I224" s="24">
        <f>SUM(I226+I235+I241+I247+I250+I233+I244+I238+I230)</f>
        <v>189785.6</v>
      </c>
    </row>
    <row r="225" spans="1:9" ht="14.25">
      <c r="A225" s="129"/>
      <c r="B225" s="112" t="s">
        <v>314</v>
      </c>
      <c r="C225" s="23" t="s">
        <v>8</v>
      </c>
      <c r="D225" s="23" t="s">
        <v>10</v>
      </c>
      <c r="E225" s="23" t="s">
        <v>348</v>
      </c>
      <c r="F225" s="23" t="s">
        <v>125</v>
      </c>
      <c r="G225" s="24"/>
      <c r="H225" s="24"/>
      <c r="I225" s="24"/>
    </row>
    <row r="226" spans="1:9" ht="14.25">
      <c r="A226" s="129"/>
      <c r="B226" s="97" t="s">
        <v>25</v>
      </c>
      <c r="C226" s="17" t="s">
        <v>8</v>
      </c>
      <c r="D226" s="17" t="s">
        <v>10</v>
      </c>
      <c r="E226" s="17" t="s">
        <v>181</v>
      </c>
      <c r="F226" s="17"/>
      <c r="G226" s="18">
        <f aca="true" t="shared" si="12" ref="G226:I227">SUM(G227)</f>
        <v>33911.3</v>
      </c>
      <c r="H226" s="18">
        <f t="shared" si="12"/>
        <v>29000.1</v>
      </c>
      <c r="I226" s="18">
        <f t="shared" si="12"/>
        <v>33911</v>
      </c>
    </row>
    <row r="227" spans="1:9" ht="14.25">
      <c r="A227" s="129"/>
      <c r="B227" s="50" t="s">
        <v>96</v>
      </c>
      <c r="C227" s="20" t="s">
        <v>8</v>
      </c>
      <c r="D227" s="20" t="s">
        <v>10</v>
      </c>
      <c r="E227" s="20" t="s">
        <v>181</v>
      </c>
      <c r="F227" s="28" t="s">
        <v>95</v>
      </c>
      <c r="G227" s="30">
        <f t="shared" si="12"/>
        <v>33911.3</v>
      </c>
      <c r="H227" s="30">
        <f t="shared" si="12"/>
        <v>29000.1</v>
      </c>
      <c r="I227" s="30">
        <f t="shared" si="12"/>
        <v>33911</v>
      </c>
    </row>
    <row r="228" spans="1:9" ht="28.5">
      <c r="A228" s="129"/>
      <c r="B228" s="50" t="s">
        <v>98</v>
      </c>
      <c r="C228" s="20" t="s">
        <v>8</v>
      </c>
      <c r="D228" s="20" t="s">
        <v>10</v>
      </c>
      <c r="E228" s="20" t="s">
        <v>181</v>
      </c>
      <c r="F228" s="20" t="s">
        <v>97</v>
      </c>
      <c r="G228" s="21">
        <v>33911.3</v>
      </c>
      <c r="H228" s="21">
        <v>29000.1</v>
      </c>
      <c r="I228" s="74">
        <v>33911</v>
      </c>
    </row>
    <row r="229" spans="1:9" ht="14.25">
      <c r="A229" s="129"/>
      <c r="B229" s="50" t="s">
        <v>321</v>
      </c>
      <c r="C229" s="20"/>
      <c r="D229" s="20"/>
      <c r="E229" s="20"/>
      <c r="F229" s="20"/>
      <c r="G229" s="21"/>
      <c r="H229" s="21"/>
      <c r="I229" s="74"/>
    </row>
    <row r="230" spans="1:9" s="15" customFormat="1" ht="14.25">
      <c r="A230" s="129"/>
      <c r="B230" s="49" t="s">
        <v>250</v>
      </c>
      <c r="C230" s="17" t="s">
        <v>8</v>
      </c>
      <c r="D230" s="17" t="s">
        <v>10</v>
      </c>
      <c r="E230" s="17" t="s">
        <v>251</v>
      </c>
      <c r="F230" s="17"/>
      <c r="G230" s="18">
        <f>SUM(G231)</f>
        <v>0</v>
      </c>
      <c r="H230" s="18"/>
      <c r="I230" s="77"/>
    </row>
    <row r="231" spans="1:9" s="15" customFormat="1" ht="14.25">
      <c r="A231" s="129"/>
      <c r="B231" s="50" t="s">
        <v>96</v>
      </c>
      <c r="C231" s="20" t="s">
        <v>8</v>
      </c>
      <c r="D231" s="20" t="s">
        <v>10</v>
      </c>
      <c r="E231" s="20" t="s">
        <v>251</v>
      </c>
      <c r="F231" s="28" t="s">
        <v>95</v>
      </c>
      <c r="G231" s="21">
        <f>SUM(G232)</f>
        <v>0</v>
      </c>
      <c r="H231" s="21"/>
      <c r="I231" s="74"/>
    </row>
    <row r="232" spans="1:9" s="15" customFormat="1" ht="28.5">
      <c r="A232" s="129"/>
      <c r="B232" s="50" t="s">
        <v>98</v>
      </c>
      <c r="C232" s="20" t="s">
        <v>8</v>
      </c>
      <c r="D232" s="20" t="s">
        <v>10</v>
      </c>
      <c r="E232" s="20" t="s">
        <v>251</v>
      </c>
      <c r="F232" s="20" t="s">
        <v>97</v>
      </c>
      <c r="G232" s="21"/>
      <c r="H232" s="21"/>
      <c r="I232" s="74"/>
    </row>
    <row r="233" spans="1:9" s="15" customFormat="1" ht="28.5">
      <c r="A233" s="129"/>
      <c r="B233" s="49" t="s">
        <v>226</v>
      </c>
      <c r="C233" s="17" t="s">
        <v>8</v>
      </c>
      <c r="D233" s="17" t="s">
        <v>10</v>
      </c>
      <c r="E233" s="17" t="s">
        <v>290</v>
      </c>
      <c r="F233" s="17" t="s">
        <v>95</v>
      </c>
      <c r="G233" s="95">
        <f>SUM(G234)</f>
        <v>0</v>
      </c>
      <c r="H233" s="18">
        <f>SUM(H234)</f>
        <v>0</v>
      </c>
      <c r="I233" s="18">
        <f>SUM(I234)</f>
        <v>0</v>
      </c>
    </row>
    <row r="234" spans="1:9" s="15" customFormat="1" ht="14.25">
      <c r="A234" s="129"/>
      <c r="B234" s="43" t="s">
        <v>145</v>
      </c>
      <c r="C234" s="20" t="s">
        <v>8</v>
      </c>
      <c r="D234" s="20" t="s">
        <v>10</v>
      </c>
      <c r="E234" s="20" t="s">
        <v>291</v>
      </c>
      <c r="F234" s="20" t="s">
        <v>125</v>
      </c>
      <c r="G234" s="21"/>
      <c r="H234" s="21"/>
      <c r="I234" s="74"/>
    </row>
    <row r="235" spans="1:9" ht="14.25">
      <c r="A235" s="129"/>
      <c r="B235" s="93" t="s">
        <v>183</v>
      </c>
      <c r="C235" s="17" t="s">
        <v>8</v>
      </c>
      <c r="D235" s="17" t="s">
        <v>10</v>
      </c>
      <c r="E235" s="17" t="s">
        <v>180</v>
      </c>
      <c r="F235" s="17"/>
      <c r="G235" s="95">
        <f aca="true" t="shared" si="13" ref="G235:I236">SUM(G236)</f>
        <v>140862.7</v>
      </c>
      <c r="H235" s="18">
        <f t="shared" si="13"/>
        <v>108156.9</v>
      </c>
      <c r="I235" s="18">
        <f t="shared" si="13"/>
        <v>135501.3</v>
      </c>
    </row>
    <row r="236" spans="1:9" ht="28.5">
      <c r="A236" s="129"/>
      <c r="B236" s="98" t="s">
        <v>99</v>
      </c>
      <c r="C236" s="34" t="s">
        <v>8</v>
      </c>
      <c r="D236" s="34" t="s">
        <v>10</v>
      </c>
      <c r="E236" s="34" t="s">
        <v>180</v>
      </c>
      <c r="F236" s="34" t="s">
        <v>95</v>
      </c>
      <c r="G236" s="21">
        <f t="shared" si="13"/>
        <v>140862.7</v>
      </c>
      <c r="H236" s="21">
        <f t="shared" si="13"/>
        <v>108156.9</v>
      </c>
      <c r="I236" s="21">
        <f t="shared" si="13"/>
        <v>135501.3</v>
      </c>
    </row>
    <row r="237" spans="1:10" ht="28.5">
      <c r="A237" s="129"/>
      <c r="B237" s="51" t="s">
        <v>98</v>
      </c>
      <c r="C237" s="34" t="s">
        <v>8</v>
      </c>
      <c r="D237" s="34" t="s">
        <v>10</v>
      </c>
      <c r="E237" s="34" t="s">
        <v>180</v>
      </c>
      <c r="F237" s="34" t="s">
        <v>97</v>
      </c>
      <c r="G237" s="21">
        <v>140862.7</v>
      </c>
      <c r="H237" s="21">
        <v>108156.9</v>
      </c>
      <c r="I237" s="74">
        <v>135501.3</v>
      </c>
      <c r="J237" s="32"/>
    </row>
    <row r="238" spans="1:10" ht="28.5">
      <c r="A238" s="129"/>
      <c r="B238" s="16" t="s">
        <v>364</v>
      </c>
      <c r="C238" s="17" t="s">
        <v>8</v>
      </c>
      <c r="D238" s="17" t="s">
        <v>10</v>
      </c>
      <c r="E238" s="17" t="s">
        <v>365</v>
      </c>
      <c r="F238" s="17"/>
      <c r="G238" s="18">
        <f>SUM(G239)</f>
        <v>0</v>
      </c>
      <c r="H238" s="18">
        <f>SUM(H239)</f>
        <v>0</v>
      </c>
      <c r="I238" s="18">
        <f>SUM(I239)</f>
        <v>0</v>
      </c>
      <c r="J238" s="32"/>
    </row>
    <row r="239" spans="1:10" ht="14.25">
      <c r="A239" s="129"/>
      <c r="B239" s="50" t="s">
        <v>145</v>
      </c>
      <c r="C239" s="34" t="s">
        <v>8</v>
      </c>
      <c r="D239" s="34" t="s">
        <v>10</v>
      </c>
      <c r="E239" s="34" t="s">
        <v>366</v>
      </c>
      <c r="F239" s="34" t="s">
        <v>125</v>
      </c>
      <c r="G239" s="21"/>
      <c r="H239" s="21">
        <v>0</v>
      </c>
      <c r="I239" s="74">
        <v>0</v>
      </c>
      <c r="J239" s="32"/>
    </row>
    <row r="240" spans="1:10" ht="28.5">
      <c r="A240" s="129"/>
      <c r="B240" s="97" t="s">
        <v>369</v>
      </c>
      <c r="C240" s="94" t="s">
        <v>8</v>
      </c>
      <c r="D240" s="94" t="s">
        <v>10</v>
      </c>
      <c r="E240" s="94" t="s">
        <v>368</v>
      </c>
      <c r="F240" s="94" t="s">
        <v>125</v>
      </c>
      <c r="G240" s="30"/>
      <c r="H240" s="95"/>
      <c r="I240" s="96"/>
      <c r="J240" s="32"/>
    </row>
    <row r="241" spans="1:10" s="15" customFormat="1" ht="28.5">
      <c r="A241" s="129"/>
      <c r="B241" s="93" t="s">
        <v>126</v>
      </c>
      <c r="C241" s="17" t="s">
        <v>8</v>
      </c>
      <c r="D241" s="17" t="s">
        <v>10</v>
      </c>
      <c r="E241" s="17" t="s">
        <v>184</v>
      </c>
      <c r="F241" s="17"/>
      <c r="G241" s="95">
        <f aca="true" t="shared" si="14" ref="G241:I242">SUM(G242)</f>
        <v>3666.3</v>
      </c>
      <c r="H241" s="80">
        <f>SUM(H242)</f>
        <v>2941.8</v>
      </c>
      <c r="I241" s="80">
        <f t="shared" si="14"/>
        <v>3685.5</v>
      </c>
      <c r="J241" s="36"/>
    </row>
    <row r="242" spans="1:10" ht="14.25">
      <c r="A242" s="129"/>
      <c r="B242" s="98" t="s">
        <v>126</v>
      </c>
      <c r="C242" s="34" t="s">
        <v>8</v>
      </c>
      <c r="D242" s="34" t="s">
        <v>10</v>
      </c>
      <c r="E242" s="34" t="s">
        <v>184</v>
      </c>
      <c r="F242" s="35" t="s">
        <v>95</v>
      </c>
      <c r="G242" s="30">
        <f t="shared" si="14"/>
        <v>3666.3</v>
      </c>
      <c r="H242" s="30">
        <f t="shared" si="14"/>
        <v>2941.8</v>
      </c>
      <c r="I242" s="30">
        <f t="shared" si="14"/>
        <v>3685.5</v>
      </c>
      <c r="J242" s="32"/>
    </row>
    <row r="243" spans="1:10" s="15" customFormat="1" ht="14.25">
      <c r="A243" s="129"/>
      <c r="B243" s="43" t="s">
        <v>145</v>
      </c>
      <c r="C243" s="34" t="s">
        <v>8</v>
      </c>
      <c r="D243" s="34" t="s">
        <v>10</v>
      </c>
      <c r="E243" s="34" t="s">
        <v>184</v>
      </c>
      <c r="F243" s="34" t="s">
        <v>125</v>
      </c>
      <c r="G243" s="21">
        <v>3666.3</v>
      </c>
      <c r="H243" s="21">
        <v>2941.8</v>
      </c>
      <c r="I243" s="74">
        <v>3685.5</v>
      </c>
      <c r="J243" s="36"/>
    </row>
    <row r="244" spans="1:10" s="15" customFormat="1" ht="14.25">
      <c r="A244" s="129"/>
      <c r="B244" s="16" t="s">
        <v>325</v>
      </c>
      <c r="C244" s="17" t="s">
        <v>8</v>
      </c>
      <c r="D244" s="17" t="s">
        <v>10</v>
      </c>
      <c r="E244" s="17" t="s">
        <v>326</v>
      </c>
      <c r="F244" s="17"/>
      <c r="G244" s="18">
        <f aca="true" t="shared" si="15" ref="G244:I245">SUM(G245)</f>
        <v>0</v>
      </c>
      <c r="H244" s="18">
        <f t="shared" si="15"/>
        <v>0</v>
      </c>
      <c r="I244" s="18">
        <f t="shared" si="15"/>
        <v>0</v>
      </c>
      <c r="J244" s="36"/>
    </row>
    <row r="245" spans="1:10" s="15" customFormat="1" ht="14.25">
      <c r="A245" s="129"/>
      <c r="B245" s="50" t="s">
        <v>96</v>
      </c>
      <c r="C245" s="34" t="s">
        <v>8</v>
      </c>
      <c r="D245" s="34" t="s">
        <v>10</v>
      </c>
      <c r="E245" s="34" t="s">
        <v>326</v>
      </c>
      <c r="F245" s="34" t="s">
        <v>95</v>
      </c>
      <c r="G245" s="21">
        <f t="shared" si="15"/>
        <v>0</v>
      </c>
      <c r="H245" s="21">
        <f t="shared" si="15"/>
        <v>0</v>
      </c>
      <c r="I245" s="21">
        <f t="shared" si="15"/>
        <v>0</v>
      </c>
      <c r="J245" s="36"/>
    </row>
    <row r="246" spans="1:10" s="15" customFormat="1" ht="14.25">
      <c r="A246" s="129"/>
      <c r="B246" s="43" t="s">
        <v>307</v>
      </c>
      <c r="C246" s="34" t="s">
        <v>8</v>
      </c>
      <c r="D246" s="34" t="s">
        <v>10</v>
      </c>
      <c r="E246" s="34" t="s">
        <v>326</v>
      </c>
      <c r="F246" s="34" t="s">
        <v>125</v>
      </c>
      <c r="G246" s="21"/>
      <c r="H246" s="21"/>
      <c r="I246" s="74"/>
      <c r="J246" s="36"/>
    </row>
    <row r="247" spans="1:10" s="15" customFormat="1" ht="14.25">
      <c r="A247" s="129"/>
      <c r="B247" s="78" t="s">
        <v>327</v>
      </c>
      <c r="C247" s="79" t="s">
        <v>8</v>
      </c>
      <c r="D247" s="17" t="s">
        <v>10</v>
      </c>
      <c r="E247" s="17" t="s">
        <v>316</v>
      </c>
      <c r="F247" s="17"/>
      <c r="G247" s="18">
        <f aca="true" t="shared" si="16" ref="G247:I248">SUM(G248)</f>
        <v>14752.8</v>
      </c>
      <c r="H247" s="18">
        <f t="shared" si="16"/>
        <v>14794.2</v>
      </c>
      <c r="I247" s="18">
        <f t="shared" si="16"/>
        <v>14794.2</v>
      </c>
      <c r="J247" s="36"/>
    </row>
    <row r="248" spans="1:10" s="15" customFormat="1" ht="14.25">
      <c r="A248" s="129"/>
      <c r="B248" s="50" t="s">
        <v>329</v>
      </c>
      <c r="C248" s="34" t="s">
        <v>8</v>
      </c>
      <c r="D248" s="34" t="s">
        <v>10</v>
      </c>
      <c r="E248" s="34" t="s">
        <v>316</v>
      </c>
      <c r="F248" s="34" t="s">
        <v>95</v>
      </c>
      <c r="G248" s="21">
        <f t="shared" si="16"/>
        <v>14752.8</v>
      </c>
      <c r="H248" s="21">
        <f t="shared" si="16"/>
        <v>14794.2</v>
      </c>
      <c r="I248" s="21">
        <f t="shared" si="16"/>
        <v>14794.2</v>
      </c>
      <c r="J248" s="36"/>
    </row>
    <row r="249" spans="1:10" s="15" customFormat="1" ht="14.25">
      <c r="A249" s="129"/>
      <c r="B249" s="50" t="s">
        <v>92</v>
      </c>
      <c r="C249" s="34" t="s">
        <v>8</v>
      </c>
      <c r="D249" s="34" t="s">
        <v>10</v>
      </c>
      <c r="E249" s="34" t="s">
        <v>316</v>
      </c>
      <c r="F249" s="34" t="s">
        <v>125</v>
      </c>
      <c r="G249" s="21">
        <v>14752.8</v>
      </c>
      <c r="H249" s="21">
        <v>14794.2</v>
      </c>
      <c r="I249" s="74">
        <v>14794.2</v>
      </c>
      <c r="J249" s="36"/>
    </row>
    <row r="250" spans="1:10" s="15" customFormat="1" ht="14.25">
      <c r="A250" s="129"/>
      <c r="B250" s="78" t="s">
        <v>328</v>
      </c>
      <c r="C250" s="79" t="s">
        <v>8</v>
      </c>
      <c r="D250" s="17" t="s">
        <v>10</v>
      </c>
      <c r="E250" s="17" t="s">
        <v>358</v>
      </c>
      <c r="F250" s="17"/>
      <c r="G250" s="18">
        <f aca="true" t="shared" si="17" ref="G250:I251">SUM(G251)</f>
        <v>1968.6</v>
      </c>
      <c r="H250" s="18">
        <f t="shared" si="17"/>
        <v>1511.5</v>
      </c>
      <c r="I250" s="18">
        <f t="shared" si="17"/>
        <v>1893.6</v>
      </c>
      <c r="J250" s="36"/>
    </row>
    <row r="251" spans="1:10" s="15" customFormat="1" ht="14.25">
      <c r="A251" s="129"/>
      <c r="B251" s="50" t="s">
        <v>92</v>
      </c>
      <c r="C251" s="34" t="s">
        <v>8</v>
      </c>
      <c r="D251" s="34" t="s">
        <v>10</v>
      </c>
      <c r="E251" s="34" t="s">
        <v>358</v>
      </c>
      <c r="F251" s="34" t="s">
        <v>95</v>
      </c>
      <c r="G251" s="21">
        <f t="shared" si="17"/>
        <v>1968.6</v>
      </c>
      <c r="H251" s="21">
        <f t="shared" si="17"/>
        <v>1511.5</v>
      </c>
      <c r="I251" s="21">
        <f t="shared" si="17"/>
        <v>1893.6</v>
      </c>
      <c r="J251" s="36"/>
    </row>
    <row r="252" spans="1:10" s="15" customFormat="1" ht="14.25">
      <c r="A252" s="129"/>
      <c r="B252" s="50" t="s">
        <v>92</v>
      </c>
      <c r="C252" s="34" t="s">
        <v>8</v>
      </c>
      <c r="D252" s="34" t="s">
        <v>10</v>
      </c>
      <c r="E252" s="34" t="s">
        <v>358</v>
      </c>
      <c r="F252" s="34" t="s">
        <v>125</v>
      </c>
      <c r="G252" s="21">
        <v>1968.6</v>
      </c>
      <c r="H252" s="21">
        <v>1511.5</v>
      </c>
      <c r="I252" s="74">
        <v>1893.6</v>
      </c>
      <c r="J252" s="36"/>
    </row>
    <row r="253" spans="1:10" s="15" customFormat="1" ht="28.5">
      <c r="A253" s="129"/>
      <c r="B253" s="113" t="s">
        <v>373</v>
      </c>
      <c r="C253" s="35" t="s">
        <v>8</v>
      </c>
      <c r="D253" s="35" t="s">
        <v>10</v>
      </c>
      <c r="E253" s="35" t="s">
        <v>372</v>
      </c>
      <c r="F253" s="35" t="s">
        <v>97</v>
      </c>
      <c r="G253" s="30"/>
      <c r="H253" s="30"/>
      <c r="I253" s="75"/>
      <c r="J253" s="36"/>
    </row>
    <row r="254" spans="1:10" s="15" customFormat="1" ht="28.5">
      <c r="A254" s="129"/>
      <c r="B254" s="113" t="s">
        <v>377</v>
      </c>
      <c r="C254" s="35" t="s">
        <v>8</v>
      </c>
      <c r="D254" s="35" t="s">
        <v>10</v>
      </c>
      <c r="E254" s="35" t="s">
        <v>376</v>
      </c>
      <c r="F254" s="35" t="s">
        <v>125</v>
      </c>
      <c r="G254" s="30"/>
      <c r="H254" s="30"/>
      <c r="I254" s="75"/>
      <c r="J254" s="36"/>
    </row>
    <row r="255" spans="1:10" s="15" customFormat="1" ht="14.25">
      <c r="A255" s="129"/>
      <c r="B255" s="103"/>
      <c r="C255" s="104" t="s">
        <v>8</v>
      </c>
      <c r="D255" s="104" t="s">
        <v>12</v>
      </c>
      <c r="E255" s="104"/>
      <c r="F255" s="104"/>
      <c r="G255" s="105">
        <f>SUM(G256+G259+G262)</f>
        <v>11770.7</v>
      </c>
      <c r="H255" s="105">
        <f>SUM(H256+H259+H262)</f>
        <v>11000</v>
      </c>
      <c r="I255" s="105">
        <f>SUM(I256+I259+I262)</f>
        <v>12000</v>
      </c>
      <c r="J255" s="36"/>
    </row>
    <row r="256" spans="1:10" s="15" customFormat="1" ht="14.25">
      <c r="A256" s="129"/>
      <c r="B256" s="97" t="s">
        <v>142</v>
      </c>
      <c r="C256" s="94" t="s">
        <v>8</v>
      </c>
      <c r="D256" s="94" t="s">
        <v>12</v>
      </c>
      <c r="E256" s="17" t="s">
        <v>182</v>
      </c>
      <c r="F256" s="17"/>
      <c r="G256" s="18">
        <f>SUM(G257)</f>
        <v>11770.7</v>
      </c>
      <c r="H256" s="18">
        <f>SUM(H257)</f>
        <v>11000</v>
      </c>
      <c r="I256" s="18">
        <f>SUM(I257)</f>
        <v>12000</v>
      </c>
      <c r="J256" s="36"/>
    </row>
    <row r="257" spans="1:10" s="15" customFormat="1" ht="14.25">
      <c r="A257" s="129"/>
      <c r="B257" s="50" t="s">
        <v>96</v>
      </c>
      <c r="C257" s="20" t="s">
        <v>8</v>
      </c>
      <c r="D257" s="20" t="s">
        <v>12</v>
      </c>
      <c r="E257" s="20" t="s">
        <v>182</v>
      </c>
      <c r="F257" s="28" t="s">
        <v>95</v>
      </c>
      <c r="G257" s="30">
        <f>SUM(G258:G258)</f>
        <v>11770.7</v>
      </c>
      <c r="H257" s="30">
        <f>SUM(H258:H258)</f>
        <v>11000</v>
      </c>
      <c r="I257" s="30">
        <f>SUM(I258:I258)</f>
        <v>12000</v>
      </c>
      <c r="J257" s="36"/>
    </row>
    <row r="258" spans="1:10" s="15" customFormat="1" ht="28.5">
      <c r="A258" s="129"/>
      <c r="B258" s="50" t="s">
        <v>98</v>
      </c>
      <c r="C258" s="20" t="s">
        <v>8</v>
      </c>
      <c r="D258" s="20" t="s">
        <v>12</v>
      </c>
      <c r="E258" s="20" t="s">
        <v>182</v>
      </c>
      <c r="F258" s="20" t="s">
        <v>97</v>
      </c>
      <c r="G258" s="21">
        <v>11770.7</v>
      </c>
      <c r="H258" s="21">
        <v>11000</v>
      </c>
      <c r="I258" s="74">
        <v>12000</v>
      </c>
      <c r="J258" s="36"/>
    </row>
    <row r="259" spans="1:10" s="15" customFormat="1" ht="14.25">
      <c r="A259" s="129"/>
      <c r="B259" s="93" t="s">
        <v>250</v>
      </c>
      <c r="C259" s="79" t="s">
        <v>8</v>
      </c>
      <c r="D259" s="17" t="s">
        <v>12</v>
      </c>
      <c r="E259" s="79" t="s">
        <v>251</v>
      </c>
      <c r="F259" s="79"/>
      <c r="G259" s="80">
        <f aca="true" t="shared" si="18" ref="G259:I260">SUM(G260)</f>
        <v>0</v>
      </c>
      <c r="H259" s="80">
        <f t="shared" si="18"/>
        <v>0</v>
      </c>
      <c r="I259" s="80">
        <f t="shared" si="18"/>
        <v>0</v>
      </c>
      <c r="J259" s="36"/>
    </row>
    <row r="260" spans="1:10" s="15" customFormat="1" ht="14.25">
      <c r="A260" s="129"/>
      <c r="B260" s="50" t="s">
        <v>351</v>
      </c>
      <c r="C260" s="34" t="s">
        <v>8</v>
      </c>
      <c r="D260" s="34" t="s">
        <v>12</v>
      </c>
      <c r="E260" s="34" t="s">
        <v>339</v>
      </c>
      <c r="F260" s="34" t="s">
        <v>95</v>
      </c>
      <c r="G260" s="21">
        <f t="shared" si="18"/>
        <v>0</v>
      </c>
      <c r="H260" s="21">
        <f t="shared" si="18"/>
        <v>0</v>
      </c>
      <c r="I260" s="21">
        <f t="shared" si="18"/>
        <v>0</v>
      </c>
      <c r="J260" s="36"/>
    </row>
    <row r="261" spans="1:10" s="15" customFormat="1" ht="28.5">
      <c r="A261" s="129"/>
      <c r="B261" s="50" t="s">
        <v>98</v>
      </c>
      <c r="C261" s="34" t="s">
        <v>8</v>
      </c>
      <c r="D261" s="34" t="s">
        <v>12</v>
      </c>
      <c r="E261" s="34" t="s">
        <v>335</v>
      </c>
      <c r="F261" s="34" t="s">
        <v>97</v>
      </c>
      <c r="G261" s="21"/>
      <c r="H261" s="21"/>
      <c r="I261" s="74"/>
      <c r="J261" s="36"/>
    </row>
    <row r="262" spans="1:10" s="15" customFormat="1" ht="14.25">
      <c r="A262" s="129"/>
      <c r="B262" s="78" t="s">
        <v>145</v>
      </c>
      <c r="C262" s="79" t="s">
        <v>8</v>
      </c>
      <c r="D262" s="17" t="s">
        <v>12</v>
      </c>
      <c r="E262" s="79" t="s">
        <v>349</v>
      </c>
      <c r="F262" s="79"/>
      <c r="G262" s="80">
        <f aca="true" t="shared" si="19" ref="G262:I263">SUM(G263)</f>
        <v>0</v>
      </c>
      <c r="H262" s="80">
        <f t="shared" si="19"/>
        <v>0</v>
      </c>
      <c r="I262" s="80">
        <f t="shared" si="19"/>
        <v>0</v>
      </c>
      <c r="J262" s="36"/>
    </row>
    <row r="263" spans="1:10" s="15" customFormat="1" ht="14.25">
      <c r="A263" s="129"/>
      <c r="B263" s="50" t="s">
        <v>311</v>
      </c>
      <c r="C263" s="34" t="s">
        <v>8</v>
      </c>
      <c r="D263" s="34" t="s">
        <v>12</v>
      </c>
      <c r="E263" s="34" t="s">
        <v>350</v>
      </c>
      <c r="F263" s="34" t="s">
        <v>95</v>
      </c>
      <c r="G263" s="21">
        <f t="shared" si="19"/>
        <v>0</v>
      </c>
      <c r="H263" s="21">
        <f t="shared" si="19"/>
        <v>0</v>
      </c>
      <c r="I263" s="21">
        <f t="shared" si="19"/>
        <v>0</v>
      </c>
      <c r="J263" s="36"/>
    </row>
    <row r="264" spans="1:10" s="15" customFormat="1" ht="14.25">
      <c r="A264" s="129"/>
      <c r="B264" s="50" t="s">
        <v>307</v>
      </c>
      <c r="C264" s="34" t="s">
        <v>8</v>
      </c>
      <c r="D264" s="34" t="s">
        <v>12</v>
      </c>
      <c r="E264" s="34" t="s">
        <v>350</v>
      </c>
      <c r="F264" s="34" t="s">
        <v>125</v>
      </c>
      <c r="G264" s="21"/>
      <c r="H264" s="21"/>
      <c r="I264" s="74"/>
      <c r="J264" s="36"/>
    </row>
    <row r="265" spans="1:9" s="32" customFormat="1" ht="14.25">
      <c r="A265" s="129"/>
      <c r="B265" s="102" t="s">
        <v>37</v>
      </c>
      <c r="C265" s="23" t="s">
        <v>8</v>
      </c>
      <c r="D265" s="23" t="s">
        <v>8</v>
      </c>
      <c r="E265" s="23"/>
      <c r="F265" s="23"/>
      <c r="G265" s="24">
        <f>SUM(G266+G268)</f>
        <v>1964.3</v>
      </c>
      <c r="H265" s="24">
        <f aca="true" t="shared" si="20" ref="G265:I266">SUM(H266)</f>
        <v>1384.7</v>
      </c>
      <c r="I265" s="24">
        <f t="shared" si="20"/>
        <v>1734.7</v>
      </c>
    </row>
    <row r="266" spans="1:9" s="32" customFormat="1" ht="14.25">
      <c r="A266" s="129"/>
      <c r="B266" s="93" t="s">
        <v>330</v>
      </c>
      <c r="C266" s="79" t="s">
        <v>8</v>
      </c>
      <c r="D266" s="79" t="s">
        <v>8</v>
      </c>
      <c r="E266" s="79" t="s">
        <v>282</v>
      </c>
      <c r="F266" s="94"/>
      <c r="G266" s="95">
        <f t="shared" si="20"/>
        <v>1814.3</v>
      </c>
      <c r="H266" s="95">
        <f t="shared" si="20"/>
        <v>1384.7</v>
      </c>
      <c r="I266" s="95">
        <f t="shared" si="20"/>
        <v>1734.7</v>
      </c>
    </row>
    <row r="267" spans="1:9" s="32" customFormat="1" ht="28.5">
      <c r="A267" s="129"/>
      <c r="B267" s="50" t="s">
        <v>98</v>
      </c>
      <c r="C267" s="34" t="s">
        <v>8</v>
      </c>
      <c r="D267" s="34" t="s">
        <v>8</v>
      </c>
      <c r="E267" s="34" t="s">
        <v>282</v>
      </c>
      <c r="F267" s="34" t="s">
        <v>97</v>
      </c>
      <c r="G267" s="21">
        <v>1814.3</v>
      </c>
      <c r="H267" s="21">
        <v>1384.7</v>
      </c>
      <c r="I267" s="74">
        <v>1734.7</v>
      </c>
    </row>
    <row r="268" spans="1:9" s="32" customFormat="1" ht="14.25">
      <c r="A268" s="129"/>
      <c r="B268" s="113" t="s">
        <v>352</v>
      </c>
      <c r="C268" s="35" t="s">
        <v>8</v>
      </c>
      <c r="D268" s="35" t="s">
        <v>8</v>
      </c>
      <c r="E268" s="35" t="s">
        <v>176</v>
      </c>
      <c r="F268" s="35" t="s">
        <v>97</v>
      </c>
      <c r="G268" s="30">
        <v>150</v>
      </c>
      <c r="H268" s="30"/>
      <c r="I268" s="75"/>
    </row>
    <row r="269" spans="1:9" s="32" customFormat="1" ht="21.75" customHeight="1">
      <c r="A269" s="129"/>
      <c r="B269" s="48" t="s">
        <v>38</v>
      </c>
      <c r="C269" s="23" t="s">
        <v>8</v>
      </c>
      <c r="D269" s="23" t="s">
        <v>15</v>
      </c>
      <c r="E269" s="23"/>
      <c r="F269" s="23"/>
      <c r="G269" s="24">
        <f>SUM(G270+G279+G284+G292+G299+G311+G296)</f>
        <v>6356.7</v>
      </c>
      <c r="H269" s="24">
        <f>SUM(H270+H279+H284+H292+H299+H311)</f>
        <v>5584.299999999999</v>
      </c>
      <c r="I269" s="24">
        <f>SUM(I270+I279+I284+I292+I299+I311)</f>
        <v>6060.3</v>
      </c>
    </row>
    <row r="270" spans="1:9" s="32" customFormat="1" ht="14.25">
      <c r="A270" s="129"/>
      <c r="B270" s="97" t="s">
        <v>33</v>
      </c>
      <c r="C270" s="17" t="s">
        <v>8</v>
      </c>
      <c r="D270" s="17" t="s">
        <v>15</v>
      </c>
      <c r="E270" s="17" t="s">
        <v>159</v>
      </c>
      <c r="F270" s="17"/>
      <c r="G270" s="18">
        <f>SUM(G271+G275+G278)</f>
        <v>1522.8</v>
      </c>
      <c r="H270" s="18">
        <f>SUM(H271+H275+H278)</f>
        <v>1322.8</v>
      </c>
      <c r="I270" s="18">
        <f>SUM(I271+I275+I278)</f>
        <v>1422.8</v>
      </c>
    </row>
    <row r="271" spans="1:9" s="32" customFormat="1" ht="14.25">
      <c r="A271" s="129"/>
      <c r="B271" s="19" t="s">
        <v>71</v>
      </c>
      <c r="C271" s="20" t="s">
        <v>8</v>
      </c>
      <c r="D271" s="20" t="s">
        <v>15</v>
      </c>
      <c r="E271" s="20" t="s">
        <v>159</v>
      </c>
      <c r="F271" s="28" t="s">
        <v>68</v>
      </c>
      <c r="G271" s="30">
        <f>SUM(G272:G274)</f>
        <v>1196.6</v>
      </c>
      <c r="H271" s="29">
        <f>SUM(H272:H274)</f>
        <v>1196.6</v>
      </c>
      <c r="I271" s="29">
        <f>SUM(I272:I274)</f>
        <v>1196.6</v>
      </c>
    </row>
    <row r="272" spans="1:9" s="36" customFormat="1" ht="14.25">
      <c r="A272" s="129"/>
      <c r="B272" s="19" t="s">
        <v>154</v>
      </c>
      <c r="C272" s="20" t="s">
        <v>8</v>
      </c>
      <c r="D272" s="20" t="s">
        <v>15</v>
      </c>
      <c r="E272" s="20" t="s">
        <v>159</v>
      </c>
      <c r="F272" s="20" t="s">
        <v>67</v>
      </c>
      <c r="G272" s="21">
        <v>919.1</v>
      </c>
      <c r="H272" s="21">
        <v>919.1</v>
      </c>
      <c r="I272" s="74">
        <v>919.1</v>
      </c>
    </row>
    <row r="273" spans="1:9" s="36" customFormat="1" ht="14.25">
      <c r="A273" s="129"/>
      <c r="B273" s="19" t="s">
        <v>72</v>
      </c>
      <c r="C273" s="20" t="s">
        <v>8</v>
      </c>
      <c r="D273" s="20" t="s">
        <v>15</v>
      </c>
      <c r="E273" s="20" t="s">
        <v>159</v>
      </c>
      <c r="F273" s="20" t="s">
        <v>69</v>
      </c>
      <c r="G273" s="21">
        <v>0</v>
      </c>
      <c r="H273" s="21">
        <v>0</v>
      </c>
      <c r="I273" s="74">
        <v>0</v>
      </c>
    </row>
    <row r="274" spans="1:9" s="32" customFormat="1" ht="28.5">
      <c r="A274" s="129"/>
      <c r="B274" s="19" t="s">
        <v>153</v>
      </c>
      <c r="C274" s="20" t="s">
        <v>8</v>
      </c>
      <c r="D274" s="20" t="s">
        <v>15</v>
      </c>
      <c r="E274" s="20" t="s">
        <v>159</v>
      </c>
      <c r="F274" s="20" t="s">
        <v>155</v>
      </c>
      <c r="G274" s="21">
        <v>277.5</v>
      </c>
      <c r="H274" s="21">
        <v>277.5</v>
      </c>
      <c r="I274" s="74">
        <v>277.5</v>
      </c>
    </row>
    <row r="275" spans="1:9" s="32" customFormat="1" ht="14.25">
      <c r="A275" s="129"/>
      <c r="B275" s="19" t="s">
        <v>73</v>
      </c>
      <c r="C275" s="20" t="s">
        <v>8</v>
      </c>
      <c r="D275" s="20" t="s">
        <v>15</v>
      </c>
      <c r="E275" s="20" t="s">
        <v>159</v>
      </c>
      <c r="F275" s="28" t="s">
        <v>70</v>
      </c>
      <c r="G275" s="30">
        <f>SUM(G276:G277)</f>
        <v>326.2</v>
      </c>
      <c r="H275" s="30">
        <f>SUM(H276:H277)</f>
        <v>126.2</v>
      </c>
      <c r="I275" s="30">
        <f>SUM(I276:I277)</f>
        <v>226.2</v>
      </c>
    </row>
    <row r="276" spans="1:9" s="36" customFormat="1" ht="14.25">
      <c r="A276" s="129"/>
      <c r="B276" s="19" t="s">
        <v>133</v>
      </c>
      <c r="C276" s="20" t="s">
        <v>8</v>
      </c>
      <c r="D276" s="20" t="s">
        <v>15</v>
      </c>
      <c r="E276" s="20" t="s">
        <v>159</v>
      </c>
      <c r="F276" s="20" t="s">
        <v>131</v>
      </c>
      <c r="G276" s="21"/>
      <c r="H276" s="21"/>
      <c r="I276" s="74"/>
    </row>
    <row r="277" spans="1:9" s="32" customFormat="1" ht="14.25">
      <c r="A277" s="129"/>
      <c r="B277" s="19" t="s">
        <v>75</v>
      </c>
      <c r="C277" s="20" t="s">
        <v>8</v>
      </c>
      <c r="D277" s="20" t="s">
        <v>15</v>
      </c>
      <c r="E277" s="20" t="s">
        <v>159</v>
      </c>
      <c r="F277" s="20" t="s">
        <v>74</v>
      </c>
      <c r="G277" s="21">
        <v>326.2</v>
      </c>
      <c r="H277" s="21">
        <v>126.2</v>
      </c>
      <c r="I277" s="74">
        <v>226.2</v>
      </c>
    </row>
    <row r="278" spans="1:9" s="32" customFormat="1" ht="14.25">
      <c r="A278" s="129"/>
      <c r="B278" s="19" t="s">
        <v>157</v>
      </c>
      <c r="C278" s="20" t="s">
        <v>8</v>
      </c>
      <c r="D278" s="20" t="s">
        <v>15</v>
      </c>
      <c r="E278" s="20" t="s">
        <v>159</v>
      </c>
      <c r="F278" s="20" t="s">
        <v>76</v>
      </c>
      <c r="G278" s="21"/>
      <c r="H278" s="21"/>
      <c r="I278" s="74"/>
    </row>
    <row r="279" spans="1:10" ht="14.25">
      <c r="A279" s="129"/>
      <c r="B279" s="93" t="s">
        <v>273</v>
      </c>
      <c r="C279" s="17" t="s">
        <v>8</v>
      </c>
      <c r="D279" s="17" t="s">
        <v>15</v>
      </c>
      <c r="E279" s="17" t="s">
        <v>272</v>
      </c>
      <c r="F279" s="94"/>
      <c r="G279" s="95">
        <f>SUM(G280)</f>
        <v>70.19999999999999</v>
      </c>
      <c r="H279" s="95">
        <f>SUM(H280)</f>
        <v>53.9</v>
      </c>
      <c r="I279" s="95">
        <f>SUM(I280)</f>
        <v>67.6</v>
      </c>
      <c r="J279" s="32"/>
    </row>
    <row r="280" spans="1:10" s="15" customFormat="1" ht="14.25">
      <c r="A280" s="129"/>
      <c r="B280" s="19" t="s">
        <v>71</v>
      </c>
      <c r="C280" s="20" t="s">
        <v>8</v>
      </c>
      <c r="D280" s="20" t="s">
        <v>15</v>
      </c>
      <c r="E280" s="34" t="s">
        <v>272</v>
      </c>
      <c r="F280" s="35"/>
      <c r="G280" s="95">
        <f>SUM(G281:G283)</f>
        <v>70.19999999999999</v>
      </c>
      <c r="H280" s="30">
        <f>SUM(H281:H283)</f>
        <v>53.9</v>
      </c>
      <c r="I280" s="30">
        <f>SUM(I281:I283)</f>
        <v>67.6</v>
      </c>
      <c r="J280" s="36"/>
    </row>
    <row r="281" spans="1:10" ht="14.25">
      <c r="A281" s="129"/>
      <c r="B281" s="19" t="s">
        <v>154</v>
      </c>
      <c r="C281" s="20" t="s">
        <v>8</v>
      </c>
      <c r="D281" s="20" t="s">
        <v>15</v>
      </c>
      <c r="E281" s="20" t="s">
        <v>272</v>
      </c>
      <c r="F281" s="34" t="s">
        <v>67</v>
      </c>
      <c r="G281" s="21">
        <v>18</v>
      </c>
      <c r="H281" s="21">
        <v>18</v>
      </c>
      <c r="I281" s="74">
        <v>18</v>
      </c>
      <c r="J281" s="32"/>
    </row>
    <row r="282" spans="1:10" ht="28.5">
      <c r="A282" s="129"/>
      <c r="B282" s="19" t="s">
        <v>153</v>
      </c>
      <c r="C282" s="20" t="s">
        <v>8</v>
      </c>
      <c r="D282" s="20" t="s">
        <v>15</v>
      </c>
      <c r="E282" s="20" t="s">
        <v>272</v>
      </c>
      <c r="F282" s="34" t="s">
        <v>155</v>
      </c>
      <c r="G282" s="21">
        <v>5.4</v>
      </c>
      <c r="H282" s="21">
        <v>5.4</v>
      </c>
      <c r="I282" s="74">
        <v>5.4</v>
      </c>
      <c r="J282" s="32"/>
    </row>
    <row r="283" spans="1:10" ht="14.25">
      <c r="A283" s="129"/>
      <c r="B283" s="19"/>
      <c r="C283" s="20" t="s">
        <v>8</v>
      </c>
      <c r="D283" s="20" t="s">
        <v>15</v>
      </c>
      <c r="E283" s="20" t="s">
        <v>272</v>
      </c>
      <c r="F283" s="34" t="s">
        <v>74</v>
      </c>
      <c r="G283" s="21">
        <v>46.8</v>
      </c>
      <c r="H283" s="21">
        <v>30.5</v>
      </c>
      <c r="I283" s="74">
        <v>44.2</v>
      </c>
      <c r="J283" s="32"/>
    </row>
    <row r="284" spans="1:10" ht="28.5">
      <c r="A284" s="129"/>
      <c r="B284" s="93" t="s">
        <v>57</v>
      </c>
      <c r="C284" s="17" t="s">
        <v>8</v>
      </c>
      <c r="D284" s="17" t="s">
        <v>15</v>
      </c>
      <c r="E284" s="94" t="s">
        <v>187</v>
      </c>
      <c r="F284" s="94"/>
      <c r="G284" s="95">
        <f>SUM(G285+G289)</f>
        <v>1517.3</v>
      </c>
      <c r="H284" s="95">
        <f>SUM(H285+H289)</f>
        <v>1131.5</v>
      </c>
      <c r="I284" s="95">
        <f>SUM(I285+I289)</f>
        <v>1381.1</v>
      </c>
      <c r="J284" s="32"/>
    </row>
    <row r="285" spans="1:9" ht="14.25">
      <c r="A285" s="129"/>
      <c r="B285" s="19" t="s">
        <v>71</v>
      </c>
      <c r="C285" s="20" t="s">
        <v>8</v>
      </c>
      <c r="D285" s="20" t="s">
        <v>15</v>
      </c>
      <c r="E285" s="20" t="s">
        <v>187</v>
      </c>
      <c r="F285" s="35" t="s">
        <v>68</v>
      </c>
      <c r="G285" s="30">
        <f>SUM(G286:G288)</f>
        <v>1200.3</v>
      </c>
      <c r="H285" s="30">
        <f>SUM(H286:H288)</f>
        <v>1131.5</v>
      </c>
      <c r="I285" s="30">
        <f>SUM(I286:I288)</f>
        <v>1200.3</v>
      </c>
    </row>
    <row r="286" spans="1:9" ht="14.25">
      <c r="A286" s="129"/>
      <c r="B286" s="19" t="s">
        <v>154</v>
      </c>
      <c r="C286" s="20" t="s">
        <v>8</v>
      </c>
      <c r="D286" s="20" t="s">
        <v>15</v>
      </c>
      <c r="E286" s="20" t="s">
        <v>187</v>
      </c>
      <c r="F286" s="34" t="s">
        <v>67</v>
      </c>
      <c r="G286" s="21">
        <v>921.9</v>
      </c>
      <c r="H286" s="21">
        <v>921.9</v>
      </c>
      <c r="I286" s="74">
        <v>921.9</v>
      </c>
    </row>
    <row r="287" spans="1:9" ht="14.25">
      <c r="A287" s="129"/>
      <c r="B287" s="19" t="s">
        <v>72</v>
      </c>
      <c r="C287" s="20" t="s">
        <v>8</v>
      </c>
      <c r="D287" s="20" t="s">
        <v>15</v>
      </c>
      <c r="E287" s="20" t="s">
        <v>187</v>
      </c>
      <c r="F287" s="34" t="s">
        <v>69</v>
      </c>
      <c r="G287" s="21"/>
      <c r="H287" s="21"/>
      <c r="I287" s="74"/>
    </row>
    <row r="288" spans="1:9" ht="28.5">
      <c r="A288" s="129"/>
      <c r="B288" s="19" t="s">
        <v>153</v>
      </c>
      <c r="C288" s="20" t="s">
        <v>8</v>
      </c>
      <c r="D288" s="20" t="s">
        <v>15</v>
      </c>
      <c r="E288" s="20" t="s">
        <v>187</v>
      </c>
      <c r="F288" s="34" t="s">
        <v>155</v>
      </c>
      <c r="G288" s="21">
        <v>278.4</v>
      </c>
      <c r="H288" s="21">
        <v>209.6</v>
      </c>
      <c r="I288" s="74">
        <v>278.4</v>
      </c>
    </row>
    <row r="289" spans="1:9" s="15" customFormat="1" ht="14.25">
      <c r="A289" s="131">
        <v>7</v>
      </c>
      <c r="B289" s="19" t="s">
        <v>73</v>
      </c>
      <c r="C289" s="20" t="s">
        <v>8</v>
      </c>
      <c r="D289" s="20" t="s">
        <v>15</v>
      </c>
      <c r="E289" s="20" t="s">
        <v>187</v>
      </c>
      <c r="F289" s="35" t="s">
        <v>70</v>
      </c>
      <c r="G289" s="30">
        <f>SUM(G290:G291)</f>
        <v>317</v>
      </c>
      <c r="H289" s="30">
        <f>SUM(H290:H291)</f>
        <v>0</v>
      </c>
      <c r="I289" s="30">
        <f>SUM(I290:I291)</f>
        <v>180.8</v>
      </c>
    </row>
    <row r="290" spans="1:9" ht="14.25">
      <c r="A290" s="132"/>
      <c r="B290" s="19" t="s">
        <v>133</v>
      </c>
      <c r="C290" s="20" t="s">
        <v>8</v>
      </c>
      <c r="D290" s="20" t="s">
        <v>15</v>
      </c>
      <c r="E290" s="20" t="s">
        <v>187</v>
      </c>
      <c r="F290" s="34" t="s">
        <v>156</v>
      </c>
      <c r="G290" s="21"/>
      <c r="H290" s="21">
        <v>0</v>
      </c>
      <c r="I290" s="74"/>
    </row>
    <row r="291" spans="1:9" s="15" customFormat="1" ht="14.25">
      <c r="A291" s="132"/>
      <c r="B291" s="19" t="s">
        <v>75</v>
      </c>
      <c r="C291" s="20" t="s">
        <v>8</v>
      </c>
      <c r="D291" s="20" t="s">
        <v>15</v>
      </c>
      <c r="E291" s="20" t="s">
        <v>187</v>
      </c>
      <c r="F291" s="34" t="s">
        <v>74</v>
      </c>
      <c r="G291" s="21">
        <v>317</v>
      </c>
      <c r="H291" s="21">
        <v>0</v>
      </c>
      <c r="I291" s="74">
        <v>180.8</v>
      </c>
    </row>
    <row r="292" spans="1:9" ht="14.25">
      <c r="A292" s="132"/>
      <c r="B292" s="16" t="s">
        <v>250</v>
      </c>
      <c r="C292" s="17" t="s">
        <v>8</v>
      </c>
      <c r="D292" s="17" t="s">
        <v>15</v>
      </c>
      <c r="E292" s="17" t="s">
        <v>251</v>
      </c>
      <c r="F292" s="17"/>
      <c r="G292" s="18">
        <f aca="true" t="shared" si="21" ref="G292:I293">SUM(G293)</f>
        <v>0</v>
      </c>
      <c r="H292" s="18">
        <f t="shared" si="21"/>
        <v>0</v>
      </c>
      <c r="I292" s="18">
        <f t="shared" si="21"/>
        <v>0</v>
      </c>
    </row>
    <row r="293" spans="1:9" ht="14.25">
      <c r="A293" s="132"/>
      <c r="B293" s="19" t="s">
        <v>96</v>
      </c>
      <c r="C293" s="20" t="s">
        <v>8</v>
      </c>
      <c r="D293" s="20" t="s">
        <v>15</v>
      </c>
      <c r="E293" s="20" t="s">
        <v>251</v>
      </c>
      <c r="F293" s="35"/>
      <c r="G293" s="30">
        <f>SUM(G294+G295)</f>
        <v>0</v>
      </c>
      <c r="H293" s="30">
        <f t="shared" si="21"/>
        <v>0</v>
      </c>
      <c r="I293" s="30">
        <f t="shared" si="21"/>
        <v>0</v>
      </c>
    </row>
    <row r="294" spans="1:9" ht="28.5">
      <c r="A294" s="132"/>
      <c r="B294" s="19" t="s">
        <v>98</v>
      </c>
      <c r="C294" s="20" t="s">
        <v>8</v>
      </c>
      <c r="D294" s="20" t="s">
        <v>15</v>
      </c>
      <c r="E294" s="20" t="s">
        <v>251</v>
      </c>
      <c r="F294" s="34" t="s">
        <v>228</v>
      </c>
      <c r="G294" s="21"/>
      <c r="H294" s="21">
        <v>0</v>
      </c>
      <c r="I294" s="74">
        <v>0</v>
      </c>
    </row>
    <row r="295" spans="1:9" ht="28.5">
      <c r="A295" s="132"/>
      <c r="B295" s="19" t="s">
        <v>98</v>
      </c>
      <c r="C295" s="20" t="s">
        <v>8</v>
      </c>
      <c r="D295" s="20" t="s">
        <v>15</v>
      </c>
      <c r="E295" s="20" t="s">
        <v>251</v>
      </c>
      <c r="F295" s="34" t="s">
        <v>229</v>
      </c>
      <c r="G295" s="21"/>
      <c r="H295" s="21"/>
      <c r="I295" s="74"/>
    </row>
    <row r="296" spans="1:9" ht="14.25">
      <c r="A296" s="132"/>
      <c r="B296" s="54" t="s">
        <v>250</v>
      </c>
      <c r="C296" s="28" t="s">
        <v>8</v>
      </c>
      <c r="D296" s="28" t="s">
        <v>15</v>
      </c>
      <c r="E296" s="28" t="s">
        <v>251</v>
      </c>
      <c r="F296" s="35"/>
      <c r="G296" s="30">
        <f>SUM(G297:G298)</f>
        <v>0</v>
      </c>
      <c r="H296" s="30"/>
      <c r="I296" s="75"/>
    </row>
    <row r="297" spans="1:9" ht="14.25">
      <c r="A297" s="132"/>
      <c r="B297" s="19" t="s">
        <v>154</v>
      </c>
      <c r="C297" s="20" t="s">
        <v>8</v>
      </c>
      <c r="D297" s="20" t="s">
        <v>15</v>
      </c>
      <c r="E297" s="20" t="s">
        <v>251</v>
      </c>
      <c r="F297" s="34" t="s">
        <v>67</v>
      </c>
      <c r="G297" s="21"/>
      <c r="H297" s="21"/>
      <c r="I297" s="74"/>
    </row>
    <row r="298" spans="1:9" ht="28.5">
      <c r="A298" s="132"/>
      <c r="B298" s="19" t="s">
        <v>153</v>
      </c>
      <c r="C298" s="20" t="s">
        <v>8</v>
      </c>
      <c r="D298" s="20" t="s">
        <v>15</v>
      </c>
      <c r="E298" s="20" t="s">
        <v>251</v>
      </c>
      <c r="F298" s="34" t="s">
        <v>155</v>
      </c>
      <c r="G298" s="21"/>
      <c r="H298" s="21"/>
      <c r="I298" s="74"/>
    </row>
    <row r="299" spans="1:9" ht="28.5">
      <c r="A299" s="132"/>
      <c r="B299" s="97" t="s">
        <v>100</v>
      </c>
      <c r="C299" s="17" t="s">
        <v>8</v>
      </c>
      <c r="D299" s="17" t="s">
        <v>15</v>
      </c>
      <c r="E299" s="17" t="s">
        <v>186</v>
      </c>
      <c r="F299" s="17"/>
      <c r="G299" s="18">
        <f>SUM(G300+G304+G307+G308+G309+G310)</f>
        <v>2711.1</v>
      </c>
      <c r="H299" s="18">
        <f>SUM(H300+H304+H307+H308+H309+H310)</f>
        <v>2676.7</v>
      </c>
      <c r="I299" s="18">
        <f>SUM(I300+I304+I307+I308+I309+I310)</f>
        <v>2675.8</v>
      </c>
    </row>
    <row r="300" spans="1:9" ht="14.25">
      <c r="A300" s="132"/>
      <c r="B300" s="19" t="s">
        <v>71</v>
      </c>
      <c r="C300" s="20" t="s">
        <v>8</v>
      </c>
      <c r="D300" s="20" t="s">
        <v>15</v>
      </c>
      <c r="E300" s="20" t="s">
        <v>186</v>
      </c>
      <c r="F300" s="28" t="s">
        <v>243</v>
      </c>
      <c r="G300" s="29">
        <f>SUM(G301:G303)</f>
        <v>2676.7</v>
      </c>
      <c r="H300" s="29">
        <f>SUM(H301:H303)</f>
        <v>2676.7</v>
      </c>
      <c r="I300" s="29">
        <f>SUM(I301:I303)</f>
        <v>2675.8</v>
      </c>
    </row>
    <row r="301" spans="1:9" s="15" customFormat="1" ht="14.25">
      <c r="A301" s="132"/>
      <c r="B301" s="19" t="s">
        <v>154</v>
      </c>
      <c r="C301" s="20" t="s">
        <v>8</v>
      </c>
      <c r="D301" s="20" t="s">
        <v>15</v>
      </c>
      <c r="E301" s="20" t="s">
        <v>186</v>
      </c>
      <c r="F301" s="20" t="s">
        <v>228</v>
      </c>
      <c r="G301" s="21">
        <v>2055.9</v>
      </c>
      <c r="H301" s="21">
        <v>2055.9</v>
      </c>
      <c r="I301" s="74">
        <v>2055</v>
      </c>
    </row>
    <row r="302" spans="1:9" s="15" customFormat="1" ht="14.25">
      <c r="A302" s="132"/>
      <c r="B302" s="19" t="s">
        <v>72</v>
      </c>
      <c r="C302" s="20" t="s">
        <v>8</v>
      </c>
      <c r="D302" s="20" t="s">
        <v>15</v>
      </c>
      <c r="E302" s="20" t="s">
        <v>186</v>
      </c>
      <c r="F302" s="20" t="s">
        <v>242</v>
      </c>
      <c r="G302" s="21">
        <v>0</v>
      </c>
      <c r="H302" s="21">
        <v>0</v>
      </c>
      <c r="I302" s="74"/>
    </row>
    <row r="303" spans="1:9" ht="28.5">
      <c r="A303" s="132"/>
      <c r="B303" s="19" t="s">
        <v>153</v>
      </c>
      <c r="C303" s="20" t="s">
        <v>8</v>
      </c>
      <c r="D303" s="20" t="s">
        <v>15</v>
      </c>
      <c r="E303" s="20" t="s">
        <v>186</v>
      </c>
      <c r="F303" s="20" t="s">
        <v>229</v>
      </c>
      <c r="G303" s="21">
        <v>620.8</v>
      </c>
      <c r="H303" s="21">
        <v>620.8</v>
      </c>
      <c r="I303" s="74">
        <v>620.8</v>
      </c>
    </row>
    <row r="304" spans="1:9" ht="14.25">
      <c r="A304" s="132"/>
      <c r="B304" s="19" t="s">
        <v>73</v>
      </c>
      <c r="C304" s="20" t="s">
        <v>8</v>
      </c>
      <c r="D304" s="20" t="s">
        <v>15</v>
      </c>
      <c r="E304" s="20" t="s">
        <v>186</v>
      </c>
      <c r="F304" s="28" t="s">
        <v>70</v>
      </c>
      <c r="G304" s="30">
        <f>SUM(G305:G306)</f>
        <v>34.4</v>
      </c>
      <c r="H304" s="30">
        <f>SUM(H305:H306)</f>
        <v>0</v>
      </c>
      <c r="I304" s="30">
        <f>SUM(I305:I306)</f>
        <v>0</v>
      </c>
    </row>
    <row r="305" spans="1:9" ht="14.25">
      <c r="A305" s="132"/>
      <c r="B305" s="19" t="s">
        <v>133</v>
      </c>
      <c r="C305" s="20" t="s">
        <v>8</v>
      </c>
      <c r="D305" s="20" t="s">
        <v>15</v>
      </c>
      <c r="E305" s="20" t="s">
        <v>186</v>
      </c>
      <c r="F305" s="20" t="s">
        <v>131</v>
      </c>
      <c r="G305" s="21"/>
      <c r="H305" s="21"/>
      <c r="I305" s="74"/>
    </row>
    <row r="306" spans="1:9" s="15" customFormat="1" ht="14.25">
      <c r="A306" s="132"/>
      <c r="B306" s="19" t="s">
        <v>75</v>
      </c>
      <c r="C306" s="20" t="s">
        <v>8</v>
      </c>
      <c r="D306" s="20" t="s">
        <v>15</v>
      </c>
      <c r="E306" s="20" t="s">
        <v>186</v>
      </c>
      <c r="F306" s="20" t="s">
        <v>74</v>
      </c>
      <c r="G306" s="21">
        <v>34.4</v>
      </c>
      <c r="H306" s="21">
        <v>0</v>
      </c>
      <c r="I306" s="74"/>
    </row>
    <row r="307" spans="1:9" s="15" customFormat="1" ht="14.25">
      <c r="A307" s="132"/>
      <c r="B307" s="19" t="s">
        <v>152</v>
      </c>
      <c r="C307" s="20" t="s">
        <v>8</v>
      </c>
      <c r="D307" s="20" t="s">
        <v>15</v>
      </c>
      <c r="E307" s="20" t="s">
        <v>186</v>
      </c>
      <c r="F307" s="20" t="s">
        <v>150</v>
      </c>
      <c r="G307" s="21"/>
      <c r="H307" s="21"/>
      <c r="I307" s="74"/>
    </row>
    <row r="308" spans="1:9" s="15" customFormat="1" ht="14.25">
      <c r="A308" s="132"/>
      <c r="B308" s="19" t="s">
        <v>78</v>
      </c>
      <c r="C308" s="20" t="s">
        <v>8</v>
      </c>
      <c r="D308" s="20" t="s">
        <v>15</v>
      </c>
      <c r="E308" s="20" t="s">
        <v>186</v>
      </c>
      <c r="F308" s="20" t="s">
        <v>79</v>
      </c>
      <c r="G308" s="21"/>
      <c r="H308" s="21"/>
      <c r="I308" s="74"/>
    </row>
    <row r="309" spans="1:9" s="15" customFormat="1" ht="14.25">
      <c r="A309" s="132"/>
      <c r="B309" s="19" t="s">
        <v>80</v>
      </c>
      <c r="C309" s="20" t="s">
        <v>8</v>
      </c>
      <c r="D309" s="20" t="s">
        <v>15</v>
      </c>
      <c r="E309" s="20" t="s">
        <v>186</v>
      </c>
      <c r="F309" s="20" t="s">
        <v>81</v>
      </c>
      <c r="G309" s="21"/>
      <c r="H309" s="21"/>
      <c r="I309" s="74"/>
    </row>
    <row r="310" spans="1:9" s="15" customFormat="1" ht="14.25">
      <c r="A310" s="132"/>
      <c r="B310" s="19" t="s">
        <v>157</v>
      </c>
      <c r="C310" s="20" t="s">
        <v>8</v>
      </c>
      <c r="D310" s="20" t="s">
        <v>15</v>
      </c>
      <c r="E310" s="20" t="s">
        <v>186</v>
      </c>
      <c r="F310" s="20" t="s">
        <v>156</v>
      </c>
      <c r="G310" s="21"/>
      <c r="H310" s="21"/>
      <c r="I310" s="74"/>
    </row>
    <row r="311" spans="1:9" s="15" customFormat="1" ht="28.5">
      <c r="A311" s="132"/>
      <c r="B311" s="16" t="s">
        <v>320</v>
      </c>
      <c r="C311" s="17" t="s">
        <v>8</v>
      </c>
      <c r="D311" s="17" t="s">
        <v>15</v>
      </c>
      <c r="E311" s="94" t="s">
        <v>281</v>
      </c>
      <c r="F311" s="94"/>
      <c r="G311" s="30">
        <f>SUM(G312:G315)</f>
        <v>535.3</v>
      </c>
      <c r="H311" s="30">
        <f>SUM(H312:H315)</f>
        <v>399.4</v>
      </c>
      <c r="I311" s="95">
        <f>SUM(I312:I315)</f>
        <v>513</v>
      </c>
    </row>
    <row r="312" spans="1:9" s="15" customFormat="1" ht="14.25">
      <c r="A312" s="132"/>
      <c r="B312" s="19" t="s">
        <v>318</v>
      </c>
      <c r="C312" s="20" t="s">
        <v>8</v>
      </c>
      <c r="D312" s="20" t="s">
        <v>15</v>
      </c>
      <c r="E312" s="20" t="s">
        <v>317</v>
      </c>
      <c r="F312" s="20" t="s">
        <v>67</v>
      </c>
      <c r="G312" s="21">
        <v>296.7</v>
      </c>
      <c r="H312" s="21">
        <v>296.7</v>
      </c>
      <c r="I312" s="74">
        <v>296.7</v>
      </c>
    </row>
    <row r="313" spans="1:9" s="15" customFormat="1" ht="14.25">
      <c r="A313" s="132"/>
      <c r="B313" s="19" t="s">
        <v>72</v>
      </c>
      <c r="C313" s="20" t="s">
        <v>8</v>
      </c>
      <c r="D313" s="20" t="s">
        <v>15</v>
      </c>
      <c r="E313" s="20" t="s">
        <v>281</v>
      </c>
      <c r="F313" s="20" t="s">
        <v>287</v>
      </c>
      <c r="G313" s="21"/>
      <c r="H313" s="21"/>
      <c r="I313" s="74"/>
    </row>
    <row r="314" spans="1:9" s="15" customFormat="1" ht="28.5">
      <c r="A314" s="132"/>
      <c r="B314" s="19" t="s">
        <v>153</v>
      </c>
      <c r="C314" s="20" t="s">
        <v>8</v>
      </c>
      <c r="D314" s="20" t="s">
        <v>15</v>
      </c>
      <c r="E314" s="20" t="s">
        <v>281</v>
      </c>
      <c r="F314" s="20" t="s">
        <v>155</v>
      </c>
      <c r="G314" s="21">
        <v>89.6</v>
      </c>
      <c r="H314" s="21">
        <v>89.6</v>
      </c>
      <c r="I314" s="74">
        <v>86.9</v>
      </c>
    </row>
    <row r="315" spans="1:9" s="15" customFormat="1" ht="14.25">
      <c r="A315" s="132"/>
      <c r="B315" s="19" t="s">
        <v>75</v>
      </c>
      <c r="C315" s="20" t="s">
        <v>8</v>
      </c>
      <c r="D315" s="20" t="s">
        <v>15</v>
      </c>
      <c r="E315" s="20" t="s">
        <v>281</v>
      </c>
      <c r="F315" s="20" t="s">
        <v>74</v>
      </c>
      <c r="G315" s="21">
        <v>149</v>
      </c>
      <c r="H315" s="21">
        <v>13.1</v>
      </c>
      <c r="I315" s="74">
        <v>129.4</v>
      </c>
    </row>
    <row r="316" spans="1:9" ht="14.25">
      <c r="A316" s="132"/>
      <c r="B316" s="66" t="s">
        <v>101</v>
      </c>
      <c r="C316" s="67" t="s">
        <v>14</v>
      </c>
      <c r="D316" s="67"/>
      <c r="E316" s="67"/>
      <c r="F316" s="67"/>
      <c r="G316" s="68">
        <f>SUM(G317+G352)</f>
        <v>26759.600000000002</v>
      </c>
      <c r="H316" s="68">
        <f>SUM(H317+H352)</f>
        <v>26239.3</v>
      </c>
      <c r="I316" s="68">
        <f>SUM(I317+I352)</f>
        <v>26239.3</v>
      </c>
    </row>
    <row r="317" spans="1:9" ht="14.25">
      <c r="A317" s="132"/>
      <c r="B317" s="58" t="s">
        <v>26</v>
      </c>
      <c r="C317" s="63" t="s">
        <v>14</v>
      </c>
      <c r="D317" s="63" t="s">
        <v>9</v>
      </c>
      <c r="E317" s="63"/>
      <c r="F317" s="63"/>
      <c r="G317" s="64">
        <f>SUM(G319+G323+G326+G347+G348+G349+G350+G351+G318)</f>
        <v>25927.000000000004</v>
      </c>
      <c r="H317" s="64">
        <f>SUM(H319+H323+H326+H336+H342+H339+H330+H345+H333)</f>
        <v>25526.7</v>
      </c>
      <c r="I317" s="64">
        <f>SUM(I319+I323+I326+I336+I342+I339+I330+I345+I333)</f>
        <v>25526.7</v>
      </c>
    </row>
    <row r="318" spans="1:9" ht="14.25">
      <c r="A318" s="132"/>
      <c r="B318" s="58"/>
      <c r="C318" s="63" t="s">
        <v>14</v>
      </c>
      <c r="D318" s="63" t="s">
        <v>9</v>
      </c>
      <c r="E318" s="63" t="s">
        <v>353</v>
      </c>
      <c r="F318" s="63" t="s">
        <v>125</v>
      </c>
      <c r="G318" s="30"/>
      <c r="H318" s="64"/>
      <c r="I318" s="64"/>
    </row>
    <row r="319" spans="1:9" ht="14.25">
      <c r="A319" s="133"/>
      <c r="B319" s="93" t="s">
        <v>102</v>
      </c>
      <c r="C319" s="17" t="s">
        <v>14</v>
      </c>
      <c r="D319" s="17" t="s">
        <v>9</v>
      </c>
      <c r="E319" s="17" t="s">
        <v>189</v>
      </c>
      <c r="F319" s="17"/>
      <c r="G319" s="18">
        <f>SUM(G321+G322)</f>
        <v>15366.5</v>
      </c>
      <c r="H319" s="18">
        <f>SUM(H321)</f>
        <v>15300</v>
      </c>
      <c r="I319" s="18">
        <f>SUM(I321)</f>
        <v>15300</v>
      </c>
    </row>
    <row r="320" spans="1:9" s="15" customFormat="1" ht="14.25">
      <c r="A320" s="129"/>
      <c r="B320" s="19" t="s">
        <v>30</v>
      </c>
      <c r="C320" s="20" t="s">
        <v>14</v>
      </c>
      <c r="D320" s="20" t="s">
        <v>9</v>
      </c>
      <c r="E320" s="20" t="s">
        <v>189</v>
      </c>
      <c r="F320" s="28" t="s">
        <v>95</v>
      </c>
      <c r="G320" s="30">
        <f>SUM(G321)</f>
        <v>15366.5</v>
      </c>
      <c r="H320" s="30"/>
      <c r="I320" s="30"/>
    </row>
    <row r="321" spans="1:9" s="15" customFormat="1" ht="28.5">
      <c r="A321" s="129"/>
      <c r="B321" s="50" t="s">
        <v>98</v>
      </c>
      <c r="C321" s="20" t="s">
        <v>14</v>
      </c>
      <c r="D321" s="20" t="s">
        <v>9</v>
      </c>
      <c r="E321" s="20" t="s">
        <v>189</v>
      </c>
      <c r="F321" s="20" t="s">
        <v>97</v>
      </c>
      <c r="G321" s="21">
        <v>15366.5</v>
      </c>
      <c r="H321" s="21">
        <v>15300</v>
      </c>
      <c r="I321" s="74">
        <v>15300</v>
      </c>
    </row>
    <row r="322" spans="1:9" s="15" customFormat="1" ht="14.25">
      <c r="A322" s="129"/>
      <c r="B322" s="50" t="s">
        <v>250</v>
      </c>
      <c r="C322" s="20" t="s">
        <v>14</v>
      </c>
      <c r="D322" s="20" t="s">
        <v>9</v>
      </c>
      <c r="E322" s="20" t="s">
        <v>251</v>
      </c>
      <c r="F322" s="20" t="s">
        <v>97</v>
      </c>
      <c r="G322" s="21"/>
      <c r="H322" s="21"/>
      <c r="I322" s="74"/>
    </row>
    <row r="323" spans="1:9" s="15" customFormat="1" ht="14.25">
      <c r="A323" s="129"/>
      <c r="B323" s="93" t="s">
        <v>5</v>
      </c>
      <c r="C323" s="17" t="s">
        <v>14</v>
      </c>
      <c r="D323" s="17" t="s">
        <v>9</v>
      </c>
      <c r="E323" s="17" t="s">
        <v>190</v>
      </c>
      <c r="F323" s="17"/>
      <c r="G323" s="18">
        <f aca="true" t="shared" si="22" ref="G323:I324">SUM(G324)</f>
        <v>1694.9</v>
      </c>
      <c r="H323" s="18">
        <f t="shared" si="22"/>
        <v>1694</v>
      </c>
      <c r="I323" s="18">
        <f t="shared" si="22"/>
        <v>1694</v>
      </c>
    </row>
    <row r="324" spans="1:9" s="15" customFormat="1" ht="14.25">
      <c r="A324" s="129"/>
      <c r="B324" s="19" t="s">
        <v>24</v>
      </c>
      <c r="C324" s="20" t="s">
        <v>14</v>
      </c>
      <c r="D324" s="20" t="s">
        <v>9</v>
      </c>
      <c r="E324" s="20" t="s">
        <v>190</v>
      </c>
      <c r="F324" s="28" t="s">
        <v>95</v>
      </c>
      <c r="G324" s="30">
        <f t="shared" si="22"/>
        <v>1694.9</v>
      </c>
      <c r="H324" s="30">
        <f t="shared" si="22"/>
        <v>1694</v>
      </c>
      <c r="I324" s="30">
        <f t="shared" si="22"/>
        <v>1694</v>
      </c>
    </row>
    <row r="325" spans="1:9" s="15" customFormat="1" ht="28.5">
      <c r="A325" s="129"/>
      <c r="B325" s="50" t="s">
        <v>98</v>
      </c>
      <c r="C325" s="20" t="s">
        <v>14</v>
      </c>
      <c r="D325" s="20" t="s">
        <v>9</v>
      </c>
      <c r="E325" s="20" t="s">
        <v>190</v>
      </c>
      <c r="F325" s="20" t="s">
        <v>97</v>
      </c>
      <c r="G325" s="21">
        <v>1694.9</v>
      </c>
      <c r="H325" s="21">
        <v>1694</v>
      </c>
      <c r="I325" s="74">
        <v>1694</v>
      </c>
    </row>
    <row r="326" spans="1:9" s="15" customFormat="1" ht="14.25">
      <c r="A326" s="129"/>
      <c r="B326" s="93" t="s">
        <v>45</v>
      </c>
      <c r="C326" s="17" t="s">
        <v>14</v>
      </c>
      <c r="D326" s="17" t="s">
        <v>9</v>
      </c>
      <c r="E326" s="17" t="s">
        <v>191</v>
      </c>
      <c r="F326" s="17"/>
      <c r="G326" s="18">
        <f aca="true" t="shared" si="23" ref="G326:I327">SUM(G327)</f>
        <v>8532.7</v>
      </c>
      <c r="H326" s="18">
        <f t="shared" si="23"/>
        <v>8532.7</v>
      </c>
      <c r="I326" s="18">
        <f t="shared" si="23"/>
        <v>8532.7</v>
      </c>
    </row>
    <row r="327" spans="1:9" s="15" customFormat="1" ht="14.25">
      <c r="A327" s="129"/>
      <c r="B327" s="19" t="s">
        <v>30</v>
      </c>
      <c r="C327" s="20" t="s">
        <v>14</v>
      </c>
      <c r="D327" s="20" t="s">
        <v>9</v>
      </c>
      <c r="E327" s="20" t="s">
        <v>191</v>
      </c>
      <c r="F327" s="28" t="s">
        <v>95</v>
      </c>
      <c r="G327" s="30">
        <f>SUM(G328+G329)</f>
        <v>8532.7</v>
      </c>
      <c r="H327" s="30">
        <f t="shared" si="23"/>
        <v>8532.7</v>
      </c>
      <c r="I327" s="30">
        <f t="shared" si="23"/>
        <v>8532.7</v>
      </c>
    </row>
    <row r="328" spans="1:9" s="15" customFormat="1" ht="28.5">
      <c r="A328" s="129"/>
      <c r="B328" s="50" t="s">
        <v>98</v>
      </c>
      <c r="C328" s="20" t="s">
        <v>14</v>
      </c>
      <c r="D328" s="20" t="s">
        <v>9</v>
      </c>
      <c r="E328" s="20" t="s">
        <v>191</v>
      </c>
      <c r="F328" s="20" t="s">
        <v>97</v>
      </c>
      <c r="G328" s="21">
        <v>8532.7</v>
      </c>
      <c r="H328" s="21">
        <v>8532.7</v>
      </c>
      <c r="I328" s="74">
        <v>8532.7</v>
      </c>
    </row>
    <row r="329" spans="1:9" s="15" customFormat="1" ht="14.25">
      <c r="A329" s="129"/>
      <c r="B329" s="50" t="s">
        <v>250</v>
      </c>
      <c r="C329" s="20" t="s">
        <v>14</v>
      </c>
      <c r="D329" s="20" t="s">
        <v>9</v>
      </c>
      <c r="E329" s="20" t="s">
        <v>251</v>
      </c>
      <c r="F329" s="20" t="s">
        <v>97</v>
      </c>
      <c r="G329" s="21"/>
      <c r="H329" s="21"/>
      <c r="I329" s="74"/>
    </row>
    <row r="330" spans="1:9" s="15" customFormat="1" ht="30.75" customHeight="1" hidden="1">
      <c r="A330" s="129"/>
      <c r="B330" s="16" t="s">
        <v>319</v>
      </c>
      <c r="C330" s="17" t="s">
        <v>14</v>
      </c>
      <c r="D330" s="17" t="s">
        <v>9</v>
      </c>
      <c r="E330" s="17" t="s">
        <v>185</v>
      </c>
      <c r="F330" s="17"/>
      <c r="G330" s="30">
        <f aca="true" t="shared" si="24" ref="G330:I331">SUM(G331)</f>
        <v>0</v>
      </c>
      <c r="H330" s="18">
        <f t="shared" si="24"/>
        <v>0</v>
      </c>
      <c r="I330" s="18">
        <f t="shared" si="24"/>
        <v>0</v>
      </c>
    </row>
    <row r="331" spans="1:9" s="15" customFormat="1" ht="14.25" hidden="1">
      <c r="A331" s="129"/>
      <c r="B331" s="19" t="s">
        <v>311</v>
      </c>
      <c r="C331" s="20" t="s">
        <v>14</v>
      </c>
      <c r="D331" s="20" t="s">
        <v>9</v>
      </c>
      <c r="E331" s="20" t="s">
        <v>185</v>
      </c>
      <c r="F331" s="28" t="s">
        <v>95</v>
      </c>
      <c r="G331" s="21">
        <f t="shared" si="24"/>
        <v>0</v>
      </c>
      <c r="H331" s="21">
        <f t="shared" si="24"/>
        <v>0</v>
      </c>
      <c r="I331" s="21">
        <f t="shared" si="24"/>
        <v>0</v>
      </c>
    </row>
    <row r="332" spans="1:9" s="15" customFormat="1" ht="18" customHeight="1">
      <c r="A332" s="129"/>
      <c r="B332" s="50" t="s">
        <v>307</v>
      </c>
      <c r="C332" s="20" t="s">
        <v>14</v>
      </c>
      <c r="D332" s="20" t="s">
        <v>9</v>
      </c>
      <c r="E332" s="20" t="s">
        <v>185</v>
      </c>
      <c r="F332" s="20" t="s">
        <v>97</v>
      </c>
      <c r="G332" s="21">
        <v>0</v>
      </c>
      <c r="H332" s="21">
        <v>0</v>
      </c>
      <c r="I332" s="74"/>
    </row>
    <row r="333" spans="1:9" s="15" customFormat="1" ht="15.75" customHeight="1">
      <c r="A333" s="129"/>
      <c r="B333" s="49" t="s">
        <v>267</v>
      </c>
      <c r="C333" s="17" t="s">
        <v>14</v>
      </c>
      <c r="D333" s="17" t="s">
        <v>9</v>
      </c>
      <c r="E333" s="17" t="s">
        <v>170</v>
      </c>
      <c r="F333" s="17"/>
      <c r="G333" s="30">
        <f>SUM(G334)</f>
        <v>0</v>
      </c>
      <c r="H333" s="18"/>
      <c r="I333" s="77"/>
    </row>
    <row r="334" spans="1:9" s="15" customFormat="1" ht="15.75" customHeight="1">
      <c r="A334" s="129"/>
      <c r="B334" s="19" t="s">
        <v>30</v>
      </c>
      <c r="C334" s="20" t="s">
        <v>14</v>
      </c>
      <c r="D334" s="20" t="s">
        <v>9</v>
      </c>
      <c r="E334" s="20" t="s">
        <v>170</v>
      </c>
      <c r="F334" s="28" t="s">
        <v>95</v>
      </c>
      <c r="G334" s="21">
        <f>SUM(G335)</f>
        <v>0</v>
      </c>
      <c r="H334" s="21"/>
      <c r="I334" s="74"/>
    </row>
    <row r="335" spans="1:9" s="15" customFormat="1" ht="28.5" customHeight="1">
      <c r="A335" s="129"/>
      <c r="B335" s="50" t="s">
        <v>98</v>
      </c>
      <c r="C335" s="20" t="s">
        <v>14</v>
      </c>
      <c r="D335" s="20" t="s">
        <v>9</v>
      </c>
      <c r="E335" s="20" t="s">
        <v>170</v>
      </c>
      <c r="F335" s="20" t="s">
        <v>97</v>
      </c>
      <c r="G335" s="21">
        <v>0</v>
      </c>
      <c r="H335" s="21"/>
      <c r="I335" s="74"/>
    </row>
    <row r="336" spans="1:9" s="32" customFormat="1" ht="14.25" customHeight="1">
      <c r="A336" s="129"/>
      <c r="B336" s="16" t="s">
        <v>244</v>
      </c>
      <c r="C336" s="17" t="s">
        <v>14</v>
      </c>
      <c r="D336" s="17" t="s">
        <v>9</v>
      </c>
      <c r="E336" s="17" t="s">
        <v>294</v>
      </c>
      <c r="F336" s="17"/>
      <c r="G336" s="30">
        <f aca="true" t="shared" si="25" ref="G336:I337">SUM(G337)</f>
        <v>0</v>
      </c>
      <c r="H336" s="18">
        <f t="shared" si="25"/>
        <v>0</v>
      </c>
      <c r="I336" s="18">
        <f t="shared" si="25"/>
        <v>0</v>
      </c>
    </row>
    <row r="337" spans="1:9" ht="11.25" customHeight="1">
      <c r="A337" s="129"/>
      <c r="B337" s="19" t="s">
        <v>30</v>
      </c>
      <c r="C337" s="20" t="s">
        <v>14</v>
      </c>
      <c r="D337" s="20" t="s">
        <v>9</v>
      </c>
      <c r="E337" s="20" t="s">
        <v>294</v>
      </c>
      <c r="F337" s="28" t="s">
        <v>95</v>
      </c>
      <c r="G337" s="30">
        <f t="shared" si="25"/>
        <v>0</v>
      </c>
      <c r="H337" s="29">
        <f t="shared" si="25"/>
        <v>0</v>
      </c>
      <c r="I337" s="29">
        <f t="shared" si="25"/>
        <v>0</v>
      </c>
    </row>
    <row r="338" spans="1:9" ht="14.25" customHeight="1">
      <c r="A338" s="129"/>
      <c r="B338" s="43" t="s">
        <v>145</v>
      </c>
      <c r="C338" s="20" t="s">
        <v>14</v>
      </c>
      <c r="D338" s="20" t="s">
        <v>9</v>
      </c>
      <c r="E338" s="20" t="s">
        <v>294</v>
      </c>
      <c r="F338" s="20" t="s">
        <v>125</v>
      </c>
      <c r="G338" s="21"/>
      <c r="H338" s="37"/>
      <c r="I338" s="74"/>
    </row>
    <row r="339" spans="1:9" ht="15" customHeight="1">
      <c r="A339" s="129"/>
      <c r="B339" s="16" t="s">
        <v>244</v>
      </c>
      <c r="C339" s="17" t="s">
        <v>14</v>
      </c>
      <c r="D339" s="17" t="s">
        <v>9</v>
      </c>
      <c r="E339" s="17" t="s">
        <v>295</v>
      </c>
      <c r="F339" s="17"/>
      <c r="G339" s="30">
        <f aca="true" t="shared" si="26" ref="G339:I340">SUM(G340)</f>
        <v>0</v>
      </c>
      <c r="H339" s="18">
        <f t="shared" si="26"/>
        <v>0</v>
      </c>
      <c r="I339" s="18">
        <f t="shared" si="26"/>
        <v>0</v>
      </c>
    </row>
    <row r="340" spans="1:9" ht="15.75" customHeight="1">
      <c r="A340" s="129"/>
      <c r="B340" s="19" t="s">
        <v>30</v>
      </c>
      <c r="C340" s="20" t="s">
        <v>14</v>
      </c>
      <c r="D340" s="20" t="s">
        <v>9</v>
      </c>
      <c r="E340" s="20" t="s">
        <v>295</v>
      </c>
      <c r="F340" s="28" t="s">
        <v>95</v>
      </c>
      <c r="G340" s="21">
        <f t="shared" si="26"/>
        <v>0</v>
      </c>
      <c r="H340" s="37">
        <f t="shared" si="26"/>
        <v>0</v>
      </c>
      <c r="I340" s="37">
        <f t="shared" si="26"/>
        <v>0</v>
      </c>
    </row>
    <row r="341" spans="1:9" ht="12" customHeight="1">
      <c r="A341" s="129"/>
      <c r="B341" s="43" t="s">
        <v>145</v>
      </c>
      <c r="C341" s="20" t="s">
        <v>14</v>
      </c>
      <c r="D341" s="20" t="s">
        <v>9</v>
      </c>
      <c r="E341" s="20" t="s">
        <v>295</v>
      </c>
      <c r="F341" s="20" t="s">
        <v>125</v>
      </c>
      <c r="G341" s="21">
        <v>0</v>
      </c>
      <c r="H341" s="37"/>
      <c r="I341" s="74"/>
    </row>
    <row r="342" spans="1:9" ht="18.75" customHeight="1">
      <c r="A342" s="129"/>
      <c r="B342" s="16" t="s">
        <v>244</v>
      </c>
      <c r="C342" s="17" t="s">
        <v>14</v>
      </c>
      <c r="D342" s="17" t="s">
        <v>9</v>
      </c>
      <c r="E342" s="17" t="s">
        <v>247</v>
      </c>
      <c r="F342" s="17"/>
      <c r="G342" s="30">
        <f aca="true" t="shared" si="27" ref="G342:I343">SUM(G343)</f>
        <v>0</v>
      </c>
      <c r="H342" s="18">
        <f t="shared" si="27"/>
        <v>0</v>
      </c>
      <c r="I342" s="18">
        <f t="shared" si="27"/>
        <v>0</v>
      </c>
    </row>
    <row r="343" spans="1:9" ht="21" customHeight="1">
      <c r="A343" s="129"/>
      <c r="B343" s="19" t="s">
        <v>30</v>
      </c>
      <c r="C343" s="20" t="s">
        <v>14</v>
      </c>
      <c r="D343" s="20" t="s">
        <v>9</v>
      </c>
      <c r="E343" s="20" t="s">
        <v>247</v>
      </c>
      <c r="F343" s="28" t="s">
        <v>95</v>
      </c>
      <c r="G343" s="30">
        <f t="shared" si="27"/>
        <v>0</v>
      </c>
      <c r="H343" s="30">
        <f t="shared" si="27"/>
        <v>0</v>
      </c>
      <c r="I343" s="30">
        <f t="shared" si="27"/>
        <v>0</v>
      </c>
    </row>
    <row r="344" spans="1:9" ht="21" customHeight="1">
      <c r="A344" s="129"/>
      <c r="B344" s="43" t="s">
        <v>145</v>
      </c>
      <c r="C344" s="20" t="s">
        <v>14</v>
      </c>
      <c r="D344" s="20" t="s">
        <v>9</v>
      </c>
      <c r="E344" s="20" t="s">
        <v>247</v>
      </c>
      <c r="F344" s="20" t="s">
        <v>125</v>
      </c>
      <c r="G344" s="21"/>
      <c r="H344" s="21"/>
      <c r="I344" s="74"/>
    </row>
    <row r="345" spans="1:9" ht="10.5" customHeight="1">
      <c r="A345" s="129"/>
      <c r="B345" s="49" t="s">
        <v>249</v>
      </c>
      <c r="C345" s="17" t="s">
        <v>14</v>
      </c>
      <c r="D345" s="17" t="s">
        <v>9</v>
      </c>
      <c r="E345" s="17" t="s">
        <v>292</v>
      </c>
      <c r="F345" s="17"/>
      <c r="G345" s="30">
        <f>SUM(G346)</f>
        <v>0</v>
      </c>
      <c r="H345" s="30">
        <f>SUM(H346)</f>
        <v>0</v>
      </c>
      <c r="I345" s="30">
        <f>SUM(I346)</f>
        <v>0</v>
      </c>
    </row>
    <row r="346" spans="1:9" ht="21" customHeight="1">
      <c r="A346" s="129"/>
      <c r="B346" s="19" t="s">
        <v>30</v>
      </c>
      <c r="C346" s="20" t="s">
        <v>14</v>
      </c>
      <c r="D346" s="20" t="s">
        <v>9</v>
      </c>
      <c r="E346" s="20" t="s">
        <v>292</v>
      </c>
      <c r="F346" s="28" t="s">
        <v>95</v>
      </c>
      <c r="G346" s="21">
        <v>0</v>
      </c>
      <c r="H346" s="21">
        <v>0</v>
      </c>
      <c r="I346" s="21">
        <v>0</v>
      </c>
    </row>
    <row r="347" spans="1:9" ht="14.25">
      <c r="A347" s="129"/>
      <c r="B347" s="114" t="s">
        <v>363</v>
      </c>
      <c r="C347" s="20" t="s">
        <v>14</v>
      </c>
      <c r="D347" s="28" t="s">
        <v>9</v>
      </c>
      <c r="E347" s="28" t="s">
        <v>263</v>
      </c>
      <c r="F347" s="28" t="s">
        <v>97</v>
      </c>
      <c r="G347" s="30">
        <v>332.9</v>
      </c>
      <c r="H347" s="21">
        <v>100</v>
      </c>
      <c r="I347" s="74">
        <v>330</v>
      </c>
    </row>
    <row r="348" spans="1:9" ht="28.5">
      <c r="A348" s="129"/>
      <c r="B348" s="114" t="s">
        <v>378</v>
      </c>
      <c r="C348" s="20" t="s">
        <v>14</v>
      </c>
      <c r="D348" s="28" t="s">
        <v>9</v>
      </c>
      <c r="E348" s="28" t="s">
        <v>292</v>
      </c>
      <c r="F348" s="28" t="s">
        <v>125</v>
      </c>
      <c r="G348" s="30"/>
      <c r="H348" s="21"/>
      <c r="I348" s="74"/>
    </row>
    <row r="349" spans="1:9" ht="14.25">
      <c r="A349" s="129"/>
      <c r="B349" s="114" t="s">
        <v>250</v>
      </c>
      <c r="C349" s="20" t="s">
        <v>14</v>
      </c>
      <c r="D349" s="28" t="s">
        <v>9</v>
      </c>
      <c r="E349" s="28" t="s">
        <v>251</v>
      </c>
      <c r="F349" s="28" t="s">
        <v>97</v>
      </c>
      <c r="G349" s="30"/>
      <c r="H349" s="21"/>
      <c r="I349" s="74"/>
    </row>
    <row r="350" spans="1:9" ht="14.25">
      <c r="A350" s="129"/>
      <c r="B350" s="114" t="s">
        <v>370</v>
      </c>
      <c r="C350" s="20" t="s">
        <v>14</v>
      </c>
      <c r="D350" s="28" t="s">
        <v>9</v>
      </c>
      <c r="E350" s="28" t="s">
        <v>371</v>
      </c>
      <c r="F350" s="28" t="s">
        <v>125</v>
      </c>
      <c r="G350" s="30"/>
      <c r="H350" s="21"/>
      <c r="I350" s="74"/>
    </row>
    <row r="351" spans="1:9" ht="14.25">
      <c r="A351" s="129"/>
      <c r="B351" s="114" t="s">
        <v>375</v>
      </c>
      <c r="C351" s="20" t="s">
        <v>14</v>
      </c>
      <c r="D351" s="28" t="s">
        <v>9</v>
      </c>
      <c r="E351" s="28" t="s">
        <v>374</v>
      </c>
      <c r="F351" s="28" t="s">
        <v>125</v>
      </c>
      <c r="G351" s="30"/>
      <c r="H351" s="21"/>
      <c r="I351" s="74"/>
    </row>
    <row r="352" spans="1:9" ht="14.25">
      <c r="A352" s="129"/>
      <c r="B352" s="69" t="s">
        <v>192</v>
      </c>
      <c r="C352" s="63" t="s">
        <v>14</v>
      </c>
      <c r="D352" s="63" t="s">
        <v>13</v>
      </c>
      <c r="E352" s="63"/>
      <c r="F352" s="63"/>
      <c r="G352" s="64">
        <f>SUM(G353+G361+G369+G371+G372)</f>
        <v>832.5999999999999</v>
      </c>
      <c r="H352" s="64">
        <f>SUM(H353+H361+H369)</f>
        <v>712.5999999999999</v>
      </c>
      <c r="I352" s="64">
        <f>SUM(I353+I361+I369)</f>
        <v>712.5999999999999</v>
      </c>
    </row>
    <row r="353" spans="1:9" ht="14.25">
      <c r="A353" s="129"/>
      <c r="B353" s="97" t="s">
        <v>33</v>
      </c>
      <c r="C353" s="17" t="s">
        <v>14</v>
      </c>
      <c r="D353" s="17" t="s">
        <v>13</v>
      </c>
      <c r="E353" s="17" t="s">
        <v>159</v>
      </c>
      <c r="F353" s="17"/>
      <c r="G353" s="18">
        <f>SUM(G354+G357+G360)</f>
        <v>832.5999999999999</v>
      </c>
      <c r="H353" s="18">
        <f>SUM(H354+H357+H360)</f>
        <v>712.5999999999999</v>
      </c>
      <c r="I353" s="18">
        <f>SUM(I354+I357+I360)</f>
        <v>712.5999999999999</v>
      </c>
    </row>
    <row r="354" spans="1:9" ht="14.25">
      <c r="A354" s="129"/>
      <c r="B354" s="19" t="s">
        <v>71</v>
      </c>
      <c r="C354" s="20" t="s">
        <v>14</v>
      </c>
      <c r="D354" s="20" t="s">
        <v>13</v>
      </c>
      <c r="E354" s="20" t="s">
        <v>159</v>
      </c>
      <c r="F354" s="28" t="s">
        <v>68</v>
      </c>
      <c r="G354" s="30">
        <f>SUM(G355:G356)</f>
        <v>712.5999999999999</v>
      </c>
      <c r="H354" s="30">
        <f>SUM(H355:H356)</f>
        <v>712.5999999999999</v>
      </c>
      <c r="I354" s="30">
        <f>SUM(I355:I356)</f>
        <v>712.5999999999999</v>
      </c>
    </row>
    <row r="355" spans="1:9" ht="14.25">
      <c r="A355" s="129"/>
      <c r="B355" s="19" t="s">
        <v>154</v>
      </c>
      <c r="C355" s="20" t="s">
        <v>14</v>
      </c>
      <c r="D355" s="20" t="s">
        <v>13</v>
      </c>
      <c r="E355" s="20" t="s">
        <v>159</v>
      </c>
      <c r="F355" s="20" t="s">
        <v>67</v>
      </c>
      <c r="G355" s="21">
        <v>548.4</v>
      </c>
      <c r="H355" s="21">
        <v>548.4</v>
      </c>
      <c r="I355" s="74">
        <v>548.4</v>
      </c>
    </row>
    <row r="356" spans="1:9" ht="28.5">
      <c r="A356" s="129"/>
      <c r="B356" s="19" t="s">
        <v>153</v>
      </c>
      <c r="C356" s="20" t="s">
        <v>14</v>
      </c>
      <c r="D356" s="20" t="s">
        <v>13</v>
      </c>
      <c r="E356" s="20" t="s">
        <v>159</v>
      </c>
      <c r="F356" s="20" t="s">
        <v>155</v>
      </c>
      <c r="G356" s="21">
        <v>164.2</v>
      </c>
      <c r="H356" s="21">
        <v>164.2</v>
      </c>
      <c r="I356" s="74">
        <v>164.2</v>
      </c>
    </row>
    <row r="357" spans="1:9" ht="14.25">
      <c r="A357" s="129"/>
      <c r="B357" s="19" t="s">
        <v>73</v>
      </c>
      <c r="C357" s="20" t="s">
        <v>14</v>
      </c>
      <c r="D357" s="20" t="s">
        <v>13</v>
      </c>
      <c r="E357" s="20" t="s">
        <v>159</v>
      </c>
      <c r="F357" s="28" t="s">
        <v>70</v>
      </c>
      <c r="G357" s="30">
        <f>SUM(G358:G359)</f>
        <v>120</v>
      </c>
      <c r="H357" s="30">
        <f>SUM(H358:H359)</f>
        <v>0</v>
      </c>
      <c r="I357" s="30">
        <f>SUM(I358:I359)</f>
        <v>0</v>
      </c>
    </row>
    <row r="358" spans="1:9" ht="14.25">
      <c r="A358" s="129"/>
      <c r="B358" s="19" t="s">
        <v>133</v>
      </c>
      <c r="C358" s="20" t="s">
        <v>14</v>
      </c>
      <c r="D358" s="20" t="s">
        <v>13</v>
      </c>
      <c r="E358" s="20" t="s">
        <v>159</v>
      </c>
      <c r="F358" s="20" t="s">
        <v>131</v>
      </c>
      <c r="G358" s="21">
        <v>0</v>
      </c>
      <c r="H358" s="21">
        <v>0</v>
      </c>
      <c r="I358" s="74"/>
    </row>
    <row r="359" spans="1:9" ht="14.25">
      <c r="A359" s="129"/>
      <c r="B359" s="19" t="s">
        <v>75</v>
      </c>
      <c r="C359" s="20" t="s">
        <v>14</v>
      </c>
      <c r="D359" s="20" t="s">
        <v>13</v>
      </c>
      <c r="E359" s="20" t="s">
        <v>159</v>
      </c>
      <c r="F359" s="20" t="s">
        <v>74</v>
      </c>
      <c r="G359" s="21">
        <v>120</v>
      </c>
      <c r="H359" s="21"/>
      <c r="I359" s="74"/>
    </row>
    <row r="360" spans="1:9" ht="14.25">
      <c r="A360" s="129"/>
      <c r="B360" s="19" t="s">
        <v>157</v>
      </c>
      <c r="C360" s="20" t="s">
        <v>14</v>
      </c>
      <c r="D360" s="20" t="s">
        <v>13</v>
      </c>
      <c r="E360" s="20" t="s">
        <v>159</v>
      </c>
      <c r="F360" s="28" t="s">
        <v>156</v>
      </c>
      <c r="G360" s="21"/>
      <c r="H360" s="21"/>
      <c r="I360" s="74"/>
    </row>
    <row r="361" spans="1:9" ht="1.5" customHeight="1">
      <c r="A361" s="129"/>
      <c r="B361" s="97" t="s">
        <v>193</v>
      </c>
      <c r="C361" s="17" t="s">
        <v>14</v>
      </c>
      <c r="D361" s="17" t="s">
        <v>13</v>
      </c>
      <c r="E361" s="17" t="s">
        <v>186</v>
      </c>
      <c r="F361" s="17"/>
      <c r="G361" s="18">
        <f>SUM(G362+G365+G368)</f>
        <v>0</v>
      </c>
      <c r="H361" s="18">
        <f>SUM(H362+H365+H368)</f>
        <v>0</v>
      </c>
      <c r="I361" s="18">
        <f>SUM(I362+I365+I368)</f>
        <v>0</v>
      </c>
    </row>
    <row r="362" spans="1:9" ht="14.25" hidden="1">
      <c r="A362" s="129"/>
      <c r="B362" s="19" t="s">
        <v>71</v>
      </c>
      <c r="C362" s="20" t="s">
        <v>14</v>
      </c>
      <c r="D362" s="20" t="s">
        <v>13</v>
      </c>
      <c r="E362" s="20" t="s">
        <v>186</v>
      </c>
      <c r="F362" s="28" t="s">
        <v>68</v>
      </c>
      <c r="G362" s="21">
        <f>SUM(G363:G364)</f>
        <v>0</v>
      </c>
      <c r="H362" s="21">
        <f>SUM(H363:H364)</f>
        <v>0</v>
      </c>
      <c r="I362" s="21">
        <f>SUM(I363:I364)</f>
        <v>0</v>
      </c>
    </row>
    <row r="363" spans="1:9" ht="14.25" hidden="1">
      <c r="A363" s="129"/>
      <c r="B363" s="19" t="s">
        <v>154</v>
      </c>
      <c r="C363" s="20" t="s">
        <v>14</v>
      </c>
      <c r="D363" s="20" t="s">
        <v>13</v>
      </c>
      <c r="E363" s="20" t="s">
        <v>186</v>
      </c>
      <c r="F363" s="20" t="s">
        <v>228</v>
      </c>
      <c r="G363" s="21"/>
      <c r="H363" s="21"/>
      <c r="I363" s="74"/>
    </row>
    <row r="364" spans="1:9" ht="28.5" hidden="1">
      <c r="A364" s="129"/>
      <c r="B364" s="19" t="s">
        <v>153</v>
      </c>
      <c r="C364" s="20" t="s">
        <v>14</v>
      </c>
      <c r="D364" s="20" t="s">
        <v>13</v>
      </c>
      <c r="E364" s="20" t="s">
        <v>186</v>
      </c>
      <c r="F364" s="20" t="s">
        <v>229</v>
      </c>
      <c r="G364" s="21"/>
      <c r="H364" s="21"/>
      <c r="I364" s="74"/>
    </row>
    <row r="365" spans="1:9" ht="14.25" hidden="1">
      <c r="A365" s="129"/>
      <c r="B365" s="19" t="s">
        <v>73</v>
      </c>
      <c r="C365" s="20" t="s">
        <v>14</v>
      </c>
      <c r="D365" s="20" t="s">
        <v>13</v>
      </c>
      <c r="E365" s="20" t="s">
        <v>186</v>
      </c>
      <c r="F365" s="28" t="s">
        <v>70</v>
      </c>
      <c r="G365" s="21">
        <f>SUM(G366:G367)</f>
        <v>0</v>
      </c>
      <c r="H365" s="21">
        <f>SUM(H366:H367)</f>
        <v>0</v>
      </c>
      <c r="I365" s="21">
        <f>SUM(I366:I367)</f>
        <v>0</v>
      </c>
    </row>
    <row r="366" spans="1:9" ht="14.25" hidden="1">
      <c r="A366" s="129"/>
      <c r="B366" s="19" t="s">
        <v>133</v>
      </c>
      <c r="C366" s="20" t="s">
        <v>14</v>
      </c>
      <c r="D366" s="20" t="s">
        <v>13</v>
      </c>
      <c r="E366" s="20" t="s">
        <v>186</v>
      </c>
      <c r="F366" s="20" t="s">
        <v>131</v>
      </c>
      <c r="G366" s="21">
        <v>0</v>
      </c>
      <c r="H366" s="21">
        <v>0</v>
      </c>
      <c r="I366" s="74"/>
    </row>
    <row r="367" spans="1:9" ht="14.25" hidden="1">
      <c r="A367" s="129"/>
      <c r="B367" s="19" t="s">
        <v>75</v>
      </c>
      <c r="C367" s="20" t="s">
        <v>14</v>
      </c>
      <c r="D367" s="20" t="s">
        <v>13</v>
      </c>
      <c r="E367" s="20" t="s">
        <v>186</v>
      </c>
      <c r="F367" s="20" t="s">
        <v>74</v>
      </c>
      <c r="G367" s="21">
        <v>0</v>
      </c>
      <c r="H367" s="21"/>
      <c r="I367" s="74"/>
    </row>
    <row r="368" spans="1:9" ht="14.25" hidden="1">
      <c r="A368" s="129"/>
      <c r="B368" s="19" t="s">
        <v>157</v>
      </c>
      <c r="C368" s="20" t="s">
        <v>14</v>
      </c>
      <c r="D368" s="20" t="s">
        <v>13</v>
      </c>
      <c r="E368" s="20" t="s">
        <v>186</v>
      </c>
      <c r="F368" s="28" t="s">
        <v>156</v>
      </c>
      <c r="G368" s="21"/>
      <c r="H368" s="21"/>
      <c r="I368" s="74"/>
    </row>
    <row r="369" spans="1:9" ht="14.25" hidden="1">
      <c r="A369" s="129"/>
      <c r="B369" s="16" t="s">
        <v>234</v>
      </c>
      <c r="C369" s="17" t="s">
        <v>14</v>
      </c>
      <c r="D369" s="17" t="s">
        <v>13</v>
      </c>
      <c r="E369" s="17" t="s">
        <v>233</v>
      </c>
      <c r="F369" s="17"/>
      <c r="G369" s="18">
        <f>SUM(G370)</f>
        <v>0</v>
      </c>
      <c r="H369" s="18">
        <f>SUM(H370)</f>
        <v>0</v>
      </c>
      <c r="I369" s="18">
        <f>SUM(I370)</f>
        <v>0</v>
      </c>
    </row>
    <row r="370" spans="1:9" ht="28.5" hidden="1">
      <c r="A370" s="129"/>
      <c r="B370" s="19" t="s">
        <v>153</v>
      </c>
      <c r="C370" s="20" t="s">
        <v>14</v>
      </c>
      <c r="D370" s="20" t="s">
        <v>13</v>
      </c>
      <c r="E370" s="20" t="s">
        <v>233</v>
      </c>
      <c r="F370" s="20" t="s">
        <v>155</v>
      </c>
      <c r="G370" s="21"/>
      <c r="H370" s="21"/>
      <c r="I370" s="74"/>
    </row>
    <row r="371" spans="1:9" ht="14.25">
      <c r="A371" s="129"/>
      <c r="B371" s="54" t="s">
        <v>300</v>
      </c>
      <c r="C371" s="28" t="s">
        <v>14</v>
      </c>
      <c r="D371" s="28" t="s">
        <v>13</v>
      </c>
      <c r="E371" s="28" t="s">
        <v>251</v>
      </c>
      <c r="F371" s="28" t="s">
        <v>67</v>
      </c>
      <c r="G371" s="30"/>
      <c r="H371" s="30"/>
      <c r="I371" s="75"/>
    </row>
    <row r="372" spans="1:9" ht="14.25">
      <c r="A372" s="129"/>
      <c r="B372" s="54" t="s">
        <v>341</v>
      </c>
      <c r="C372" s="28" t="s">
        <v>14</v>
      </c>
      <c r="D372" s="28" t="s">
        <v>13</v>
      </c>
      <c r="E372" s="28" t="s">
        <v>251</v>
      </c>
      <c r="F372" s="28" t="s">
        <v>155</v>
      </c>
      <c r="G372" s="30"/>
      <c r="H372" s="30"/>
      <c r="I372" s="75"/>
    </row>
    <row r="373" spans="1:9" s="15" customFormat="1" ht="14.25">
      <c r="A373" s="129"/>
      <c r="B373" s="66" t="s">
        <v>27</v>
      </c>
      <c r="C373" s="67" t="s">
        <v>16</v>
      </c>
      <c r="D373" s="67"/>
      <c r="E373" s="67"/>
      <c r="F373" s="67"/>
      <c r="G373" s="68">
        <f>SUM(G374+G381+G378)</f>
        <v>11568.899999999998</v>
      </c>
      <c r="H373" s="68">
        <f>SUM(H374+H381+H378)</f>
        <v>9544.8</v>
      </c>
      <c r="I373" s="68">
        <f>SUM(I374+I381+I378)</f>
        <v>11193.4</v>
      </c>
    </row>
    <row r="374" spans="1:9" ht="14.25">
      <c r="A374" s="129"/>
      <c r="B374" s="58" t="s">
        <v>40</v>
      </c>
      <c r="C374" s="23" t="s">
        <v>16</v>
      </c>
      <c r="D374" s="23" t="s">
        <v>9</v>
      </c>
      <c r="E374" s="23"/>
      <c r="F374" s="23"/>
      <c r="G374" s="24">
        <f aca="true" t="shared" si="28" ref="G374:I376">SUM(G375)</f>
        <v>1775</v>
      </c>
      <c r="H374" s="24">
        <f t="shared" si="28"/>
        <v>1775</v>
      </c>
      <c r="I374" s="24">
        <f t="shared" si="28"/>
        <v>1775</v>
      </c>
    </row>
    <row r="375" spans="1:9" ht="14.25">
      <c r="A375" s="129"/>
      <c r="B375" s="16"/>
      <c r="C375" s="17" t="s">
        <v>16</v>
      </c>
      <c r="D375" s="17" t="s">
        <v>9</v>
      </c>
      <c r="E375" s="17" t="s">
        <v>194</v>
      </c>
      <c r="F375" s="17"/>
      <c r="G375" s="18">
        <f t="shared" si="28"/>
        <v>1775</v>
      </c>
      <c r="H375" s="18">
        <f t="shared" si="28"/>
        <v>1775</v>
      </c>
      <c r="I375" s="18">
        <f t="shared" si="28"/>
        <v>1775</v>
      </c>
    </row>
    <row r="376" spans="1:9" ht="14.25">
      <c r="A376" s="129"/>
      <c r="B376" s="98" t="s">
        <v>105</v>
      </c>
      <c r="C376" s="20" t="s">
        <v>16</v>
      </c>
      <c r="D376" s="20" t="s">
        <v>9</v>
      </c>
      <c r="E376" s="20" t="s">
        <v>194</v>
      </c>
      <c r="F376" s="28" t="s">
        <v>103</v>
      </c>
      <c r="G376" s="30">
        <f t="shared" si="28"/>
        <v>1775</v>
      </c>
      <c r="H376" s="30">
        <f t="shared" si="28"/>
        <v>1775</v>
      </c>
      <c r="I376" s="30">
        <f t="shared" si="28"/>
        <v>1775</v>
      </c>
    </row>
    <row r="377" spans="1:9" ht="14.25">
      <c r="A377" s="129"/>
      <c r="B377" s="19" t="s">
        <v>106</v>
      </c>
      <c r="C377" s="20" t="s">
        <v>16</v>
      </c>
      <c r="D377" s="20" t="s">
        <v>9</v>
      </c>
      <c r="E377" s="20" t="s">
        <v>194</v>
      </c>
      <c r="F377" s="20" t="s">
        <v>104</v>
      </c>
      <c r="G377" s="21">
        <v>1775</v>
      </c>
      <c r="H377" s="21">
        <v>1775</v>
      </c>
      <c r="I377" s="74">
        <v>1775</v>
      </c>
    </row>
    <row r="378" spans="1:9" ht="14.25">
      <c r="A378" s="129"/>
      <c r="B378" s="46" t="s">
        <v>41</v>
      </c>
      <c r="C378" s="63" t="s">
        <v>16</v>
      </c>
      <c r="D378" s="63" t="s">
        <v>12</v>
      </c>
      <c r="E378" s="63"/>
      <c r="F378" s="63"/>
      <c r="G378" s="64">
        <f aca="true" t="shared" si="29" ref="G378:I379">SUM(G379)</f>
        <v>0</v>
      </c>
      <c r="H378" s="64">
        <f t="shared" si="29"/>
        <v>0</v>
      </c>
      <c r="I378" s="64">
        <f t="shared" si="29"/>
        <v>0</v>
      </c>
    </row>
    <row r="379" spans="1:9" ht="14.25">
      <c r="A379" s="129"/>
      <c r="B379" s="93" t="s">
        <v>220</v>
      </c>
      <c r="C379" s="17" t="s">
        <v>16</v>
      </c>
      <c r="D379" s="17" t="s">
        <v>12</v>
      </c>
      <c r="E379" s="17" t="s">
        <v>303</v>
      </c>
      <c r="F379" s="17"/>
      <c r="G379" s="18">
        <f t="shared" si="29"/>
        <v>0</v>
      </c>
      <c r="H379" s="18">
        <f t="shared" si="29"/>
        <v>0</v>
      </c>
      <c r="I379" s="18">
        <f t="shared" si="29"/>
        <v>0</v>
      </c>
    </row>
    <row r="380" spans="1:9" ht="14.25">
      <c r="A380" s="129"/>
      <c r="B380" s="19" t="s">
        <v>222</v>
      </c>
      <c r="C380" s="20" t="s">
        <v>16</v>
      </c>
      <c r="D380" s="20" t="s">
        <v>12</v>
      </c>
      <c r="E380" s="34" t="s">
        <v>302</v>
      </c>
      <c r="F380" s="34" t="s">
        <v>221</v>
      </c>
      <c r="G380" s="21">
        <v>0</v>
      </c>
      <c r="H380" s="21">
        <v>0</v>
      </c>
      <c r="I380" s="74">
        <v>0</v>
      </c>
    </row>
    <row r="381" spans="1:9" s="15" customFormat="1" ht="14.25">
      <c r="A381" s="129"/>
      <c r="B381" s="58" t="s">
        <v>41</v>
      </c>
      <c r="C381" s="23" t="s">
        <v>16</v>
      </c>
      <c r="D381" s="23" t="s">
        <v>13</v>
      </c>
      <c r="E381" s="23"/>
      <c r="F381" s="23"/>
      <c r="G381" s="24">
        <f>SUM(G382+G385+G388+G391+G394+G397+G400+G404)</f>
        <v>9793.899999999998</v>
      </c>
      <c r="H381" s="24">
        <f>SUM(H382+H385+H388+H391+H394+H397+H400+H404)</f>
        <v>7769.8</v>
      </c>
      <c r="I381" s="24">
        <f>SUM(I382+I385+I388+I391+I394+I397+I400+I404)</f>
        <v>9418.4</v>
      </c>
    </row>
    <row r="382" spans="1:9" s="15" customFormat="1" ht="2.25" customHeight="1">
      <c r="A382" s="129"/>
      <c r="B382" s="16" t="s">
        <v>293</v>
      </c>
      <c r="C382" s="17"/>
      <c r="D382" s="17"/>
      <c r="E382" s="17"/>
      <c r="F382" s="17"/>
      <c r="G382" s="18">
        <f aca="true" t="shared" si="30" ref="G382:I383">SUM(G383)</f>
        <v>0</v>
      </c>
      <c r="H382" s="18">
        <f t="shared" si="30"/>
        <v>0</v>
      </c>
      <c r="I382" s="18">
        <f t="shared" si="30"/>
        <v>0</v>
      </c>
    </row>
    <row r="383" spans="1:9" s="32" customFormat="1" ht="14.25" hidden="1">
      <c r="A383" s="129"/>
      <c r="B383" s="51" t="s">
        <v>71</v>
      </c>
      <c r="C383" s="34" t="s">
        <v>16</v>
      </c>
      <c r="D383" s="34" t="s">
        <v>13</v>
      </c>
      <c r="E383" s="34" t="s">
        <v>301</v>
      </c>
      <c r="F383" s="35" t="s">
        <v>103</v>
      </c>
      <c r="G383" s="21">
        <v>0</v>
      </c>
      <c r="H383" s="21">
        <f t="shared" si="30"/>
        <v>0</v>
      </c>
      <c r="I383" s="21">
        <f t="shared" si="30"/>
        <v>0</v>
      </c>
    </row>
    <row r="384" spans="1:9" s="32" customFormat="1" ht="14.25" hidden="1">
      <c r="A384" s="129"/>
      <c r="B384" s="51" t="s">
        <v>41</v>
      </c>
      <c r="C384" s="34" t="s">
        <v>16</v>
      </c>
      <c r="D384" s="34" t="s">
        <v>13</v>
      </c>
      <c r="E384" s="34" t="s">
        <v>301</v>
      </c>
      <c r="F384" s="34" t="s">
        <v>221</v>
      </c>
      <c r="G384" s="21">
        <v>0</v>
      </c>
      <c r="H384" s="21">
        <v>0</v>
      </c>
      <c r="I384" s="74"/>
    </row>
    <row r="385" spans="1:9" ht="42.75" hidden="1">
      <c r="A385" s="129"/>
      <c r="B385" s="49" t="s">
        <v>198</v>
      </c>
      <c r="C385" s="17" t="s">
        <v>16</v>
      </c>
      <c r="D385" s="17" t="s">
        <v>13</v>
      </c>
      <c r="E385" s="17" t="s">
        <v>197</v>
      </c>
      <c r="F385" s="17"/>
      <c r="G385" s="18">
        <f aca="true" t="shared" si="31" ref="G385:I386">SUM(G386)</f>
        <v>0</v>
      </c>
      <c r="H385" s="18">
        <f t="shared" si="31"/>
        <v>0</v>
      </c>
      <c r="I385" s="18">
        <f t="shared" si="31"/>
        <v>0</v>
      </c>
    </row>
    <row r="386" spans="1:9" ht="14.25" hidden="1">
      <c r="A386" s="129"/>
      <c r="B386" s="51" t="s">
        <v>127</v>
      </c>
      <c r="C386" s="20" t="s">
        <v>16</v>
      </c>
      <c r="D386" s="20" t="s">
        <v>13</v>
      </c>
      <c r="E386" s="20" t="s">
        <v>197</v>
      </c>
      <c r="F386" s="28" t="s">
        <v>124</v>
      </c>
      <c r="G386" s="21">
        <f t="shared" si="31"/>
        <v>0</v>
      </c>
      <c r="H386" s="21">
        <f t="shared" si="31"/>
        <v>0</v>
      </c>
      <c r="I386" s="21">
        <f t="shared" si="31"/>
        <v>0</v>
      </c>
    </row>
    <row r="387" spans="1:9" ht="14.25" hidden="1">
      <c r="A387" s="42">
        <v>9</v>
      </c>
      <c r="B387" s="51" t="s">
        <v>128</v>
      </c>
      <c r="C387" s="20" t="s">
        <v>16</v>
      </c>
      <c r="D387" s="20" t="s">
        <v>13</v>
      </c>
      <c r="E387" s="20" t="s">
        <v>197</v>
      </c>
      <c r="F387" s="20" t="s">
        <v>123</v>
      </c>
      <c r="G387" s="21"/>
      <c r="H387" s="21"/>
      <c r="I387" s="74"/>
    </row>
    <row r="388" spans="1:9" ht="14.25" hidden="1">
      <c r="A388" s="42"/>
      <c r="B388" s="49" t="s">
        <v>149</v>
      </c>
      <c r="C388" s="17" t="s">
        <v>16</v>
      </c>
      <c r="D388" s="17" t="s">
        <v>13</v>
      </c>
      <c r="E388" s="17" t="s">
        <v>199</v>
      </c>
      <c r="F388" s="17"/>
      <c r="G388" s="18">
        <f aca="true" t="shared" si="32" ref="G388:I389">SUM(G389)</f>
        <v>0</v>
      </c>
      <c r="H388" s="18">
        <f t="shared" si="32"/>
        <v>0</v>
      </c>
      <c r="I388" s="18">
        <f t="shared" si="32"/>
        <v>0</v>
      </c>
    </row>
    <row r="389" spans="1:9" ht="14.25" hidden="1">
      <c r="A389" s="42"/>
      <c r="B389" s="51" t="s">
        <v>127</v>
      </c>
      <c r="C389" s="20" t="s">
        <v>16</v>
      </c>
      <c r="D389" s="20" t="s">
        <v>13</v>
      </c>
      <c r="E389" s="20" t="s">
        <v>199</v>
      </c>
      <c r="F389" s="28" t="s">
        <v>124</v>
      </c>
      <c r="G389" s="21">
        <f t="shared" si="32"/>
        <v>0</v>
      </c>
      <c r="H389" s="21">
        <f t="shared" si="32"/>
        <v>0</v>
      </c>
      <c r="I389" s="21">
        <f t="shared" si="32"/>
        <v>0</v>
      </c>
    </row>
    <row r="390" spans="1:9" ht="14.25" hidden="1">
      <c r="A390" s="42"/>
      <c r="B390" s="51" t="s">
        <v>128</v>
      </c>
      <c r="C390" s="20" t="s">
        <v>16</v>
      </c>
      <c r="D390" s="20" t="s">
        <v>13</v>
      </c>
      <c r="E390" s="20" t="s">
        <v>199</v>
      </c>
      <c r="F390" s="20" t="s">
        <v>203</v>
      </c>
      <c r="G390" s="21"/>
      <c r="H390" s="21"/>
      <c r="I390" s="74"/>
    </row>
    <row r="391" spans="1:9" ht="14.25">
      <c r="A391" s="129"/>
      <c r="B391" s="93" t="s">
        <v>107</v>
      </c>
      <c r="C391" s="17" t="s">
        <v>16</v>
      </c>
      <c r="D391" s="17" t="s">
        <v>13</v>
      </c>
      <c r="E391" s="17" t="s">
        <v>196</v>
      </c>
      <c r="F391" s="17"/>
      <c r="G391" s="18">
        <f>SUM(G393)</f>
        <v>902.4</v>
      </c>
      <c r="H391" s="18">
        <f>SUM(H393)</f>
        <v>693.1</v>
      </c>
      <c r="I391" s="18">
        <f>SUM(I393)</f>
        <v>868.3</v>
      </c>
    </row>
    <row r="392" spans="1:9" ht="14.25">
      <c r="A392" s="129"/>
      <c r="B392" s="51" t="s">
        <v>127</v>
      </c>
      <c r="C392" s="20" t="s">
        <v>16</v>
      </c>
      <c r="D392" s="20" t="s">
        <v>13</v>
      </c>
      <c r="E392" s="20" t="s">
        <v>196</v>
      </c>
      <c r="F392" s="28" t="s">
        <v>124</v>
      </c>
      <c r="G392" s="30">
        <f>SUM(G393)</f>
        <v>902.4</v>
      </c>
      <c r="H392" s="30">
        <f>SUM(H393)</f>
        <v>693.1</v>
      </c>
      <c r="I392" s="30">
        <f>SUM(I393)</f>
        <v>868.3</v>
      </c>
    </row>
    <row r="393" spans="1:9" ht="18" customHeight="1">
      <c r="A393" s="129">
        <v>11</v>
      </c>
      <c r="B393" s="51" t="s">
        <v>128</v>
      </c>
      <c r="C393" s="20" t="s">
        <v>16</v>
      </c>
      <c r="D393" s="20" t="s">
        <v>13</v>
      </c>
      <c r="E393" s="20" t="s">
        <v>196</v>
      </c>
      <c r="F393" s="20" t="s">
        <v>104</v>
      </c>
      <c r="G393" s="21">
        <v>902.4</v>
      </c>
      <c r="H393" s="21">
        <v>693.1</v>
      </c>
      <c r="I393" s="74">
        <v>868.3</v>
      </c>
    </row>
    <row r="394" spans="1:9" ht="28.5">
      <c r="A394" s="129"/>
      <c r="B394" s="93" t="s">
        <v>201</v>
      </c>
      <c r="C394" s="17" t="s">
        <v>16</v>
      </c>
      <c r="D394" s="17" t="s">
        <v>13</v>
      </c>
      <c r="E394" s="17" t="s">
        <v>200</v>
      </c>
      <c r="F394" s="17"/>
      <c r="G394" s="18">
        <f aca="true" t="shared" si="33" ref="G394:I395">SUM(G395)</f>
        <v>2835.1</v>
      </c>
      <c r="H394" s="18">
        <f t="shared" si="33"/>
        <v>1390</v>
      </c>
      <c r="I394" s="18">
        <f t="shared" si="33"/>
        <v>2800.8</v>
      </c>
    </row>
    <row r="395" spans="1:9" ht="14.25">
      <c r="A395" s="129"/>
      <c r="B395" s="51" t="s">
        <v>127</v>
      </c>
      <c r="C395" s="20" t="s">
        <v>16</v>
      </c>
      <c r="D395" s="20" t="s">
        <v>13</v>
      </c>
      <c r="E395" s="20" t="s">
        <v>200</v>
      </c>
      <c r="F395" s="28" t="s">
        <v>124</v>
      </c>
      <c r="G395" s="30">
        <f t="shared" si="33"/>
        <v>2835.1</v>
      </c>
      <c r="H395" s="30">
        <f t="shared" si="33"/>
        <v>1390</v>
      </c>
      <c r="I395" s="30">
        <f t="shared" si="33"/>
        <v>2800.8</v>
      </c>
    </row>
    <row r="396" spans="1:9" ht="14.25">
      <c r="A396" s="129"/>
      <c r="B396" s="50" t="s">
        <v>129</v>
      </c>
      <c r="C396" s="20" t="s">
        <v>16</v>
      </c>
      <c r="D396" s="20" t="s">
        <v>13</v>
      </c>
      <c r="E396" s="20" t="s">
        <v>200</v>
      </c>
      <c r="F396" s="20" t="s">
        <v>123</v>
      </c>
      <c r="G396" s="21">
        <v>2835.1</v>
      </c>
      <c r="H396" s="21">
        <v>1390</v>
      </c>
      <c r="I396" s="74">
        <v>2800.8</v>
      </c>
    </row>
    <row r="397" spans="1:10" ht="14.25">
      <c r="A397" s="131">
        <v>12</v>
      </c>
      <c r="B397" s="16" t="s">
        <v>204</v>
      </c>
      <c r="C397" s="17" t="s">
        <v>16</v>
      </c>
      <c r="D397" s="17" t="s">
        <v>13</v>
      </c>
      <c r="E397" s="17" t="s">
        <v>202</v>
      </c>
      <c r="F397" s="17"/>
      <c r="G397" s="18">
        <f aca="true" t="shared" si="34" ref="G397:I398">SUM(G398)</f>
        <v>2485.9</v>
      </c>
      <c r="H397" s="18">
        <f t="shared" si="34"/>
        <v>1365.4</v>
      </c>
      <c r="I397" s="18">
        <f t="shared" si="34"/>
        <v>1745.7</v>
      </c>
      <c r="J397" s="1" t="s">
        <v>47</v>
      </c>
    </row>
    <row r="398" spans="1:9" ht="14.25">
      <c r="A398" s="132"/>
      <c r="B398" s="51" t="s">
        <v>127</v>
      </c>
      <c r="C398" s="20" t="s">
        <v>16</v>
      </c>
      <c r="D398" s="20" t="s">
        <v>13</v>
      </c>
      <c r="E398" s="20" t="s">
        <v>202</v>
      </c>
      <c r="F398" s="28" t="s">
        <v>103</v>
      </c>
      <c r="G398" s="30">
        <f t="shared" si="34"/>
        <v>2485.9</v>
      </c>
      <c r="H398" s="30">
        <f t="shared" si="34"/>
        <v>1365.4</v>
      </c>
      <c r="I398" s="30">
        <f t="shared" si="34"/>
        <v>1745.7</v>
      </c>
    </row>
    <row r="399" spans="1:9" s="32" customFormat="1" ht="14.25">
      <c r="A399" s="132"/>
      <c r="B399" s="50" t="s">
        <v>129</v>
      </c>
      <c r="C399" s="20" t="s">
        <v>16</v>
      </c>
      <c r="D399" s="20" t="s">
        <v>13</v>
      </c>
      <c r="E399" s="20" t="s">
        <v>202</v>
      </c>
      <c r="F399" s="20" t="s">
        <v>203</v>
      </c>
      <c r="G399" s="21">
        <v>2485.9</v>
      </c>
      <c r="H399" s="21">
        <v>1365.4</v>
      </c>
      <c r="I399" s="74">
        <v>1745.7</v>
      </c>
    </row>
    <row r="400" spans="1:9" ht="30" customHeight="1">
      <c r="A400" s="132"/>
      <c r="B400" s="16" t="s">
        <v>206</v>
      </c>
      <c r="C400" s="17" t="s">
        <v>16</v>
      </c>
      <c r="D400" s="17" t="s">
        <v>13</v>
      </c>
      <c r="E400" s="17" t="s">
        <v>205</v>
      </c>
      <c r="F400" s="17"/>
      <c r="G400" s="18">
        <f>SUM(G402)</f>
        <v>2452.7</v>
      </c>
      <c r="H400" s="18">
        <f>SUM(H402)</f>
        <v>3220.3</v>
      </c>
      <c r="I400" s="18">
        <f>SUM(I402)</f>
        <v>2902.6</v>
      </c>
    </row>
    <row r="401" spans="1:9" ht="13.5" customHeight="1">
      <c r="A401" s="132"/>
      <c r="B401" s="51" t="s">
        <v>127</v>
      </c>
      <c r="C401" s="20" t="s">
        <v>16</v>
      </c>
      <c r="D401" s="20" t="s">
        <v>13</v>
      </c>
      <c r="E401" s="20" t="s">
        <v>205</v>
      </c>
      <c r="F401" s="28" t="s">
        <v>124</v>
      </c>
      <c r="G401" s="30">
        <f>SUM(G402)</f>
        <v>2452.7</v>
      </c>
      <c r="H401" s="30">
        <f>SUM(H402)</f>
        <v>3220.3</v>
      </c>
      <c r="I401" s="30">
        <f>SUM(I402)</f>
        <v>2902.6</v>
      </c>
    </row>
    <row r="402" spans="1:9" ht="14.25">
      <c r="A402" s="132"/>
      <c r="B402" s="50" t="s">
        <v>129</v>
      </c>
      <c r="C402" s="20" t="s">
        <v>16</v>
      </c>
      <c r="D402" s="20" t="s">
        <v>13</v>
      </c>
      <c r="E402" s="20" t="s">
        <v>205</v>
      </c>
      <c r="F402" s="20" t="s">
        <v>123</v>
      </c>
      <c r="G402" s="21">
        <v>2452.7</v>
      </c>
      <c r="H402" s="21">
        <v>3220.3</v>
      </c>
      <c r="I402" s="74">
        <v>2902.6</v>
      </c>
    </row>
    <row r="403" spans="1:9" ht="14.25">
      <c r="A403" s="132"/>
      <c r="B403" s="107" t="s">
        <v>323</v>
      </c>
      <c r="C403" s="108" t="s">
        <v>16</v>
      </c>
      <c r="D403" s="108" t="s">
        <v>13</v>
      </c>
      <c r="E403" s="108"/>
      <c r="F403" s="108"/>
      <c r="G403" s="109"/>
      <c r="H403" s="109"/>
      <c r="I403" s="110"/>
    </row>
    <row r="404" spans="1:9" ht="14.25">
      <c r="A404" s="132"/>
      <c r="B404" s="50" t="s">
        <v>324</v>
      </c>
      <c r="C404" s="20" t="s">
        <v>16</v>
      </c>
      <c r="D404" s="20" t="s">
        <v>13</v>
      </c>
      <c r="E404" s="20" t="s">
        <v>301</v>
      </c>
      <c r="F404" s="20" t="s">
        <v>221</v>
      </c>
      <c r="G404" s="21">
        <v>1117.8</v>
      </c>
      <c r="H404" s="21">
        <v>1101</v>
      </c>
      <c r="I404" s="74">
        <v>1101</v>
      </c>
    </row>
    <row r="405" spans="1:9" ht="14.25">
      <c r="A405" s="132"/>
      <c r="B405" s="100" t="s">
        <v>108</v>
      </c>
      <c r="C405" s="67" t="s">
        <v>22</v>
      </c>
      <c r="D405" s="70"/>
      <c r="E405" s="70"/>
      <c r="F405" s="70"/>
      <c r="G405" s="68">
        <f aca="true" t="shared" si="35" ref="G405:I408">SUM(G406)</f>
        <v>0</v>
      </c>
      <c r="H405" s="68">
        <f t="shared" si="35"/>
        <v>0</v>
      </c>
      <c r="I405" s="68">
        <f t="shared" si="35"/>
        <v>0</v>
      </c>
    </row>
    <row r="406" spans="1:9" ht="14.25" customHeight="1">
      <c r="A406" s="133"/>
      <c r="B406" s="22" t="s">
        <v>109</v>
      </c>
      <c r="C406" s="23" t="s">
        <v>22</v>
      </c>
      <c r="D406" s="23" t="s">
        <v>10</v>
      </c>
      <c r="E406" s="52"/>
      <c r="F406" s="52"/>
      <c r="G406" s="24">
        <f t="shared" si="35"/>
        <v>0</v>
      </c>
      <c r="H406" s="24">
        <f t="shared" si="35"/>
        <v>0</v>
      </c>
      <c r="I406" s="24">
        <f t="shared" si="35"/>
        <v>0</v>
      </c>
    </row>
    <row r="407" spans="1:9" ht="14.25">
      <c r="A407" s="53"/>
      <c r="B407" s="31" t="s">
        <v>110</v>
      </c>
      <c r="C407" s="33" t="s">
        <v>22</v>
      </c>
      <c r="D407" s="33" t="s">
        <v>10</v>
      </c>
      <c r="E407" s="33" t="s">
        <v>252</v>
      </c>
      <c r="F407" s="33"/>
      <c r="G407" s="57">
        <f>SUM(G408+G409)</f>
        <v>0</v>
      </c>
      <c r="H407" s="57">
        <f t="shared" si="35"/>
        <v>0</v>
      </c>
      <c r="I407" s="57">
        <f t="shared" si="35"/>
        <v>0</v>
      </c>
    </row>
    <row r="408" spans="1:9" ht="14.25">
      <c r="A408" s="42"/>
      <c r="B408" s="19" t="s">
        <v>331</v>
      </c>
      <c r="C408" s="20" t="s">
        <v>22</v>
      </c>
      <c r="D408" s="20" t="s">
        <v>10</v>
      </c>
      <c r="E408" s="20" t="s">
        <v>332</v>
      </c>
      <c r="F408" s="20" t="s">
        <v>125</v>
      </c>
      <c r="G408" s="21"/>
      <c r="H408" s="30">
        <f t="shared" si="35"/>
        <v>0</v>
      </c>
      <c r="I408" s="30">
        <f t="shared" si="35"/>
        <v>0</v>
      </c>
    </row>
    <row r="409" spans="2:9" ht="14.25">
      <c r="B409" s="19" t="s">
        <v>331</v>
      </c>
      <c r="C409" s="20" t="s">
        <v>22</v>
      </c>
      <c r="D409" s="20" t="s">
        <v>10</v>
      </c>
      <c r="E409" s="20" t="s">
        <v>333</v>
      </c>
      <c r="F409" s="20" t="s">
        <v>125</v>
      </c>
      <c r="G409" s="21"/>
      <c r="H409" s="21"/>
      <c r="I409" s="74"/>
    </row>
    <row r="410" spans="2:9" ht="14.25">
      <c r="B410" s="100" t="s">
        <v>111</v>
      </c>
      <c r="C410" s="67" t="s">
        <v>35</v>
      </c>
      <c r="D410" s="67"/>
      <c r="E410" s="70"/>
      <c r="F410" s="70"/>
      <c r="G410" s="68">
        <f aca="true" t="shared" si="36" ref="G410:I416">SUM(G411)</f>
        <v>1500</v>
      </c>
      <c r="H410" s="68">
        <f t="shared" si="36"/>
        <v>1500</v>
      </c>
      <c r="I410" s="68">
        <f t="shared" si="36"/>
        <v>1500</v>
      </c>
    </row>
    <row r="411" spans="2:9" ht="14.25">
      <c r="B411" s="38" t="s">
        <v>6</v>
      </c>
      <c r="C411" s="23" t="s">
        <v>35</v>
      </c>
      <c r="D411" s="23" t="s">
        <v>10</v>
      </c>
      <c r="E411" s="52" t="s">
        <v>213</v>
      </c>
      <c r="F411" s="52"/>
      <c r="G411" s="24">
        <f t="shared" si="36"/>
        <v>1500</v>
      </c>
      <c r="H411" s="24">
        <f t="shared" si="36"/>
        <v>1500</v>
      </c>
      <c r="I411" s="24">
        <f t="shared" si="36"/>
        <v>1500</v>
      </c>
    </row>
    <row r="412" spans="2:9" ht="14.25">
      <c r="B412" s="19" t="s">
        <v>112</v>
      </c>
      <c r="C412" s="20" t="s">
        <v>35</v>
      </c>
      <c r="D412" s="20" t="s">
        <v>10</v>
      </c>
      <c r="E412" s="20" t="s">
        <v>213</v>
      </c>
      <c r="F412" s="28" t="s">
        <v>113</v>
      </c>
      <c r="G412" s="29">
        <f t="shared" si="36"/>
        <v>1500</v>
      </c>
      <c r="H412" s="29">
        <f t="shared" si="36"/>
        <v>1500</v>
      </c>
      <c r="I412" s="29">
        <f t="shared" si="36"/>
        <v>1500</v>
      </c>
    </row>
    <row r="413" spans="2:9" ht="14.25">
      <c r="B413" s="19" t="s">
        <v>115</v>
      </c>
      <c r="C413" s="20" t="s">
        <v>35</v>
      </c>
      <c r="D413" s="20" t="s">
        <v>10</v>
      </c>
      <c r="E413" s="20" t="s">
        <v>213</v>
      </c>
      <c r="F413" s="20" t="s">
        <v>114</v>
      </c>
      <c r="G413" s="21">
        <v>1500</v>
      </c>
      <c r="H413" s="37">
        <v>1500</v>
      </c>
      <c r="I413" s="74">
        <v>1500</v>
      </c>
    </row>
    <row r="414" spans="2:9" ht="14.25">
      <c r="B414" s="100" t="s">
        <v>137</v>
      </c>
      <c r="C414" s="67" t="s">
        <v>62</v>
      </c>
      <c r="D414" s="67"/>
      <c r="E414" s="70"/>
      <c r="F414" s="70"/>
      <c r="G414" s="68">
        <f t="shared" si="36"/>
        <v>11.5</v>
      </c>
      <c r="H414" s="68">
        <f t="shared" si="36"/>
        <v>10.3</v>
      </c>
      <c r="I414" s="68">
        <f t="shared" si="36"/>
        <v>9.4</v>
      </c>
    </row>
    <row r="415" spans="2:9" ht="14.25">
      <c r="B415" s="38" t="s">
        <v>135</v>
      </c>
      <c r="C415" s="23" t="s">
        <v>62</v>
      </c>
      <c r="D415" s="23" t="s">
        <v>9</v>
      </c>
      <c r="E415" s="52" t="s">
        <v>214</v>
      </c>
      <c r="F415" s="52"/>
      <c r="G415" s="24">
        <f t="shared" si="36"/>
        <v>11.5</v>
      </c>
      <c r="H415" s="24">
        <f t="shared" si="36"/>
        <v>10.3</v>
      </c>
      <c r="I415" s="24">
        <f t="shared" si="36"/>
        <v>9.4</v>
      </c>
    </row>
    <row r="416" spans="2:9" ht="14.25">
      <c r="B416" s="19" t="s">
        <v>139</v>
      </c>
      <c r="C416" s="20" t="s">
        <v>62</v>
      </c>
      <c r="D416" s="20" t="s">
        <v>9</v>
      </c>
      <c r="E416" s="20" t="s">
        <v>214</v>
      </c>
      <c r="F416" s="28" t="s">
        <v>132</v>
      </c>
      <c r="G416" s="29">
        <f t="shared" si="36"/>
        <v>11.5</v>
      </c>
      <c r="H416" s="29">
        <f>SUM(H417)</f>
        <v>10.3</v>
      </c>
      <c r="I416" s="29">
        <f>SUM(I417)</f>
        <v>9.4</v>
      </c>
    </row>
    <row r="417" spans="2:9" ht="14.25">
      <c r="B417" s="19" t="s">
        <v>140</v>
      </c>
      <c r="C417" s="20" t="s">
        <v>62</v>
      </c>
      <c r="D417" s="20" t="s">
        <v>9</v>
      </c>
      <c r="E417" s="20" t="s">
        <v>214</v>
      </c>
      <c r="F417" s="20" t="s">
        <v>147</v>
      </c>
      <c r="G417" s="37">
        <v>11.5</v>
      </c>
      <c r="H417" s="37">
        <v>10.3</v>
      </c>
      <c r="I417" s="74">
        <v>9.4</v>
      </c>
    </row>
    <row r="418" spans="2:9" ht="14.25">
      <c r="B418" s="66" t="s">
        <v>43</v>
      </c>
      <c r="C418" s="67" t="s">
        <v>63</v>
      </c>
      <c r="D418" s="67"/>
      <c r="E418" s="67"/>
      <c r="F418" s="67"/>
      <c r="G418" s="68">
        <f>SUM(G419+G425+G430)</f>
        <v>21819.5</v>
      </c>
      <c r="H418" s="68">
        <f>SUM(H419+H425+H430)</f>
        <v>21449.6</v>
      </c>
      <c r="I418" s="68">
        <f>SUM(I419+I425+I430)</f>
        <v>21449.6</v>
      </c>
    </row>
    <row r="419" spans="2:9" ht="28.5">
      <c r="B419" s="58" t="s">
        <v>116</v>
      </c>
      <c r="C419" s="63" t="s">
        <v>63</v>
      </c>
      <c r="D419" s="63" t="s">
        <v>9</v>
      </c>
      <c r="E419" s="63"/>
      <c r="F419" s="63"/>
      <c r="G419" s="64">
        <f>SUM(G420+G423)</f>
        <v>14448.6</v>
      </c>
      <c r="H419" s="64">
        <f>SUM(H420+H423)</f>
        <v>14448.6</v>
      </c>
      <c r="I419" s="64">
        <f>SUM(I420+I423)</f>
        <v>14448.6</v>
      </c>
    </row>
    <row r="420" spans="2:9" ht="14.25">
      <c r="B420" s="31" t="s">
        <v>119</v>
      </c>
      <c r="C420" s="33" t="s">
        <v>63</v>
      </c>
      <c r="D420" s="33" t="s">
        <v>9</v>
      </c>
      <c r="E420" s="33" t="s">
        <v>208</v>
      </c>
      <c r="F420" s="17"/>
      <c r="G420" s="18">
        <f aca="true" t="shared" si="37" ref="G420:I421">SUM(G421)</f>
        <v>13152.6</v>
      </c>
      <c r="H420" s="18">
        <f t="shared" si="37"/>
        <v>13152.6</v>
      </c>
      <c r="I420" s="18">
        <f t="shared" si="37"/>
        <v>13152.6</v>
      </c>
    </row>
    <row r="421" spans="2:9" ht="28.5">
      <c r="B421" s="43" t="s">
        <v>50</v>
      </c>
      <c r="C421" s="20" t="s">
        <v>63</v>
      </c>
      <c r="D421" s="20" t="s">
        <v>9</v>
      </c>
      <c r="E421" s="20" t="s">
        <v>208</v>
      </c>
      <c r="F421" s="28" t="s">
        <v>117</v>
      </c>
      <c r="G421" s="37">
        <f t="shared" si="37"/>
        <v>13152.6</v>
      </c>
      <c r="H421" s="37">
        <f t="shared" si="37"/>
        <v>13152.6</v>
      </c>
      <c r="I421" s="37">
        <f t="shared" si="37"/>
        <v>13152.6</v>
      </c>
    </row>
    <row r="422" spans="2:9" ht="14.25">
      <c r="B422" s="19" t="s">
        <v>120</v>
      </c>
      <c r="C422" s="20" t="s">
        <v>63</v>
      </c>
      <c r="D422" s="20" t="s">
        <v>9</v>
      </c>
      <c r="E422" s="20" t="s">
        <v>208</v>
      </c>
      <c r="F422" s="20" t="s">
        <v>118</v>
      </c>
      <c r="G422" s="37">
        <v>13152.6</v>
      </c>
      <c r="H422" s="37">
        <v>13152.6</v>
      </c>
      <c r="I422" s="74">
        <v>13152.6</v>
      </c>
    </row>
    <row r="423" spans="2:9" ht="28.5">
      <c r="B423" s="98" t="s">
        <v>121</v>
      </c>
      <c r="C423" s="33" t="s">
        <v>63</v>
      </c>
      <c r="D423" s="33" t="s">
        <v>9</v>
      </c>
      <c r="E423" s="33" t="s">
        <v>209</v>
      </c>
      <c r="F423" s="17"/>
      <c r="G423" s="95">
        <f>SUM(G424)</f>
        <v>1296</v>
      </c>
      <c r="H423" s="95">
        <f>SUM(H424)</f>
        <v>1296</v>
      </c>
      <c r="I423" s="18">
        <f>SUM(I424)</f>
        <v>1296</v>
      </c>
    </row>
    <row r="424" spans="2:9" ht="14.25">
      <c r="B424" s="19" t="s">
        <v>122</v>
      </c>
      <c r="C424" s="20" t="s">
        <v>63</v>
      </c>
      <c r="D424" s="20" t="s">
        <v>9</v>
      </c>
      <c r="E424" s="20" t="s">
        <v>209</v>
      </c>
      <c r="F424" s="20" t="s">
        <v>118</v>
      </c>
      <c r="G424" s="37">
        <v>1296</v>
      </c>
      <c r="H424" s="37">
        <v>1296</v>
      </c>
      <c r="I424" s="74">
        <v>1296</v>
      </c>
    </row>
    <row r="425" spans="2:9" ht="14.25">
      <c r="B425" s="43" t="s">
        <v>210</v>
      </c>
      <c r="C425" s="63" t="s">
        <v>63</v>
      </c>
      <c r="D425" s="63" t="s">
        <v>10</v>
      </c>
      <c r="E425" s="59"/>
      <c r="F425" s="59"/>
      <c r="G425" s="64">
        <f>SUM(G426+G428)</f>
        <v>7369.9</v>
      </c>
      <c r="H425" s="64">
        <f>SUM(H426+H428)</f>
        <v>7000</v>
      </c>
      <c r="I425" s="64">
        <f>SUM(I426+I428)</f>
        <v>7000</v>
      </c>
    </row>
    <row r="426" spans="2:9" ht="14.25">
      <c r="B426" s="43" t="s">
        <v>59</v>
      </c>
      <c r="C426" s="17" t="s">
        <v>63</v>
      </c>
      <c r="D426" s="17" t="s">
        <v>10</v>
      </c>
      <c r="E426" s="33" t="s">
        <v>211</v>
      </c>
      <c r="F426" s="33"/>
      <c r="G426" s="18">
        <f>SUM(G427)</f>
        <v>7369.9</v>
      </c>
      <c r="H426" s="18">
        <f>SUM(H427)</f>
        <v>7000</v>
      </c>
      <c r="I426" s="18">
        <f>SUM(I427)</f>
        <v>7000</v>
      </c>
    </row>
    <row r="427" spans="2:9" ht="14.25">
      <c r="B427" s="19" t="s">
        <v>60</v>
      </c>
      <c r="C427" s="20" t="s">
        <v>63</v>
      </c>
      <c r="D427" s="20" t="s">
        <v>10</v>
      </c>
      <c r="E427" s="20" t="s">
        <v>211</v>
      </c>
      <c r="F427" s="20" t="s">
        <v>130</v>
      </c>
      <c r="G427" s="21">
        <v>7369.9</v>
      </c>
      <c r="H427" s="37">
        <v>7000</v>
      </c>
      <c r="I427" s="74">
        <v>7000</v>
      </c>
    </row>
    <row r="428" spans="2:9" ht="14.25">
      <c r="B428" s="25" t="s">
        <v>210</v>
      </c>
      <c r="C428" s="26" t="s">
        <v>63</v>
      </c>
      <c r="D428" s="26" t="s">
        <v>10</v>
      </c>
      <c r="E428" s="26" t="s">
        <v>354</v>
      </c>
      <c r="F428" s="26"/>
      <c r="G428" s="27">
        <f>SUM(G429)</f>
        <v>0</v>
      </c>
      <c r="H428" s="27">
        <f>SUM(H429)</f>
        <v>0</v>
      </c>
      <c r="I428" s="27">
        <f>SUM(I429)</f>
        <v>0</v>
      </c>
    </row>
    <row r="429" spans="2:9" ht="14.25">
      <c r="B429" s="19" t="s">
        <v>299</v>
      </c>
      <c r="C429" s="20" t="s">
        <v>63</v>
      </c>
      <c r="D429" s="20" t="s">
        <v>10</v>
      </c>
      <c r="E429" s="20" t="s">
        <v>355</v>
      </c>
      <c r="F429" s="20" t="s">
        <v>130</v>
      </c>
      <c r="G429" s="37"/>
      <c r="H429" s="37">
        <v>0</v>
      </c>
      <c r="I429" s="74">
        <v>0</v>
      </c>
    </row>
    <row r="430" spans="2:9" ht="14.25">
      <c r="B430" s="58" t="s">
        <v>92</v>
      </c>
      <c r="C430" s="63" t="s">
        <v>63</v>
      </c>
      <c r="D430" s="63" t="s">
        <v>12</v>
      </c>
      <c r="E430" s="63"/>
      <c r="F430" s="63"/>
      <c r="G430" s="64">
        <f>SUM(G431+G433)</f>
        <v>1</v>
      </c>
      <c r="H430" s="64">
        <f>SUM(H431+H433)</f>
        <v>1</v>
      </c>
      <c r="I430" s="64">
        <f>SUM(I431+I433)</f>
        <v>1</v>
      </c>
    </row>
    <row r="431" spans="2:9" ht="14.25">
      <c r="B431" s="98" t="s">
        <v>231</v>
      </c>
      <c r="C431" s="33" t="s">
        <v>63</v>
      </c>
      <c r="D431" s="33" t="s">
        <v>12</v>
      </c>
      <c r="E431" s="33" t="s">
        <v>162</v>
      </c>
      <c r="F431" s="33"/>
      <c r="G431" s="18">
        <f>SUM(G432)</f>
        <v>1</v>
      </c>
      <c r="H431" s="18">
        <f>SUM(H432)</f>
        <v>1</v>
      </c>
      <c r="I431" s="18">
        <f>SUM(I432)</f>
        <v>1</v>
      </c>
    </row>
    <row r="432" spans="2:9" ht="14.25">
      <c r="B432" s="19" t="s">
        <v>92</v>
      </c>
      <c r="C432" s="20" t="s">
        <v>63</v>
      </c>
      <c r="D432" s="20" t="s">
        <v>12</v>
      </c>
      <c r="E432" s="20" t="s">
        <v>162</v>
      </c>
      <c r="F432" s="20" t="s">
        <v>93</v>
      </c>
      <c r="G432" s="21">
        <v>1</v>
      </c>
      <c r="H432" s="21">
        <v>1</v>
      </c>
      <c r="I432" s="74">
        <v>1</v>
      </c>
    </row>
    <row r="433" spans="2:9" ht="14.25">
      <c r="B433" s="31" t="s">
        <v>136</v>
      </c>
      <c r="C433" s="33" t="s">
        <v>63</v>
      </c>
      <c r="D433" s="33" t="s">
        <v>12</v>
      </c>
      <c r="E433" s="33" t="s">
        <v>177</v>
      </c>
      <c r="F433" s="33" t="s">
        <v>93</v>
      </c>
      <c r="G433" s="95"/>
      <c r="H433" s="18">
        <f>SUM(H434)</f>
        <v>0</v>
      </c>
      <c r="I433" s="18">
        <f>SUM(I434)</f>
        <v>0</v>
      </c>
    </row>
    <row r="434" spans="2:9" ht="0.75" customHeight="1">
      <c r="B434" s="19" t="s">
        <v>92</v>
      </c>
      <c r="C434" s="20" t="s">
        <v>63</v>
      </c>
      <c r="D434" s="20" t="s">
        <v>12</v>
      </c>
      <c r="E434" s="20" t="s">
        <v>296</v>
      </c>
      <c r="F434" s="20" t="s">
        <v>93</v>
      </c>
      <c r="G434" s="21">
        <v>0</v>
      </c>
      <c r="H434" s="37"/>
      <c r="I434" s="74"/>
    </row>
    <row r="435" spans="2:9" ht="14.25" hidden="1">
      <c r="B435" s="19" t="s">
        <v>299</v>
      </c>
      <c r="C435" s="20" t="s">
        <v>63</v>
      </c>
      <c r="D435" s="20" t="s">
        <v>12</v>
      </c>
      <c r="E435" s="20" t="s">
        <v>297</v>
      </c>
      <c r="F435" s="20" t="s">
        <v>93</v>
      </c>
      <c r="G435" s="21">
        <v>0</v>
      </c>
      <c r="H435" s="37"/>
      <c r="I435" s="74"/>
    </row>
    <row r="436" spans="2:9" ht="14.25" hidden="1">
      <c r="B436" s="19" t="s">
        <v>299</v>
      </c>
      <c r="C436" s="20" t="s">
        <v>63</v>
      </c>
      <c r="D436" s="20" t="s">
        <v>12</v>
      </c>
      <c r="E436" s="20" t="s">
        <v>298</v>
      </c>
      <c r="F436" s="20" t="s">
        <v>93</v>
      </c>
      <c r="G436" s="21">
        <v>0</v>
      </c>
      <c r="H436" s="37"/>
      <c r="I436" s="74"/>
    </row>
    <row r="437" spans="2:9" ht="14.25" hidden="1">
      <c r="B437" s="19" t="s">
        <v>92</v>
      </c>
      <c r="C437" s="20" t="s">
        <v>63</v>
      </c>
      <c r="D437" s="20" t="s">
        <v>12</v>
      </c>
      <c r="E437" s="20" t="s">
        <v>177</v>
      </c>
      <c r="F437" s="20" t="s">
        <v>93</v>
      </c>
      <c r="G437" s="21">
        <v>0</v>
      </c>
      <c r="H437" s="37"/>
      <c r="I437" s="74"/>
    </row>
    <row r="438" spans="2:9" ht="14.25" hidden="1">
      <c r="B438" s="19" t="s">
        <v>92</v>
      </c>
      <c r="C438" s="20" t="s">
        <v>63</v>
      </c>
      <c r="D438" s="20" t="s">
        <v>12</v>
      </c>
      <c r="E438" s="20" t="s">
        <v>298</v>
      </c>
      <c r="F438" s="20" t="s">
        <v>93</v>
      </c>
      <c r="G438" s="21">
        <v>0</v>
      </c>
      <c r="H438" s="37"/>
      <c r="I438" s="74"/>
    </row>
    <row r="439" spans="2:9" ht="14.25">
      <c r="B439" s="54" t="s">
        <v>92</v>
      </c>
      <c r="C439" s="28" t="s">
        <v>63</v>
      </c>
      <c r="D439" s="28" t="s">
        <v>12</v>
      </c>
      <c r="E439" s="28" t="s">
        <v>381</v>
      </c>
      <c r="F439" s="28" t="s">
        <v>93</v>
      </c>
      <c r="G439" s="30"/>
      <c r="H439" s="29"/>
      <c r="I439" s="75"/>
    </row>
    <row r="440" spans="2:9" ht="14.25">
      <c r="B440" s="54" t="s">
        <v>92</v>
      </c>
      <c r="C440" s="28" t="s">
        <v>63</v>
      </c>
      <c r="D440" s="28" t="s">
        <v>12</v>
      </c>
      <c r="E440" s="28" t="s">
        <v>353</v>
      </c>
      <c r="F440" s="28" t="s">
        <v>93</v>
      </c>
      <c r="G440" s="30"/>
      <c r="H440" s="29"/>
      <c r="I440" s="74"/>
    </row>
    <row r="441" spans="2:9" ht="14.25">
      <c r="B441" s="54" t="s">
        <v>92</v>
      </c>
      <c r="C441" s="28" t="s">
        <v>63</v>
      </c>
      <c r="D441" s="28" t="s">
        <v>12</v>
      </c>
      <c r="E441" s="28" t="s">
        <v>251</v>
      </c>
      <c r="F441" s="28" t="s">
        <v>93</v>
      </c>
      <c r="G441" s="30"/>
      <c r="H441" s="29"/>
      <c r="I441" s="74"/>
    </row>
    <row r="442" spans="2:9" ht="14.25">
      <c r="B442" s="54" t="s">
        <v>52</v>
      </c>
      <c r="C442" s="20"/>
      <c r="D442" s="20"/>
      <c r="E442" s="20"/>
      <c r="F442" s="20"/>
      <c r="G442" s="101">
        <f>SUM(G10+G172+G177+G186+G200+G210+G316+G373+G405+G410+G414+G418+G208)</f>
        <v>515155.89999999997</v>
      </c>
      <c r="H442" s="55">
        <f>SUM(H10+H172+H177+H186+H200+H210+H316+H373+H405+H410+H414+H418)</f>
        <v>432221.1999999999</v>
      </c>
      <c r="I442" s="55">
        <f>SUM(I10+I172+I177+I186+I200+I210+I316+I373+I405+I410+I414+I418)</f>
        <v>465833.10000000003</v>
      </c>
    </row>
    <row r="443" spans="2:9" ht="14.25">
      <c r="B443" s="54" t="s">
        <v>334</v>
      </c>
      <c r="C443" s="20"/>
      <c r="D443" s="20"/>
      <c r="E443" s="20"/>
      <c r="F443" s="20"/>
      <c r="G443" s="29">
        <v>934.7</v>
      </c>
      <c r="H443" s="56">
        <v>934.7</v>
      </c>
      <c r="I443" s="75">
        <v>1874.4</v>
      </c>
    </row>
    <row r="444" ht="14.25">
      <c r="I444" s="76"/>
    </row>
    <row r="445" ht="14.25">
      <c r="I445" s="76"/>
    </row>
    <row r="446" ht="14.25">
      <c r="I446" s="76"/>
    </row>
    <row r="447" ht="14.25">
      <c r="I447" s="76"/>
    </row>
    <row r="448" ht="14.25">
      <c r="I448" s="76"/>
    </row>
    <row r="449" ht="14.25">
      <c r="I449" s="76"/>
    </row>
    <row r="450" ht="14.25">
      <c r="I450" s="76"/>
    </row>
    <row r="451" ht="14.25">
      <c r="I451" s="76"/>
    </row>
    <row r="452" ht="14.25">
      <c r="I452" s="76"/>
    </row>
    <row r="453" ht="14.25">
      <c r="I453" s="76"/>
    </row>
    <row r="454" ht="14.25">
      <c r="I454" s="76"/>
    </row>
    <row r="455" ht="14.25">
      <c r="I455" s="76"/>
    </row>
    <row r="456" ht="14.25">
      <c r="I456" s="76"/>
    </row>
    <row r="457" ht="14.25">
      <c r="I457" s="76"/>
    </row>
    <row r="458" ht="14.25">
      <c r="I458" s="76"/>
    </row>
  </sheetData>
  <sheetProtection/>
  <mergeCells count="22">
    <mergeCell ref="A397:A406"/>
    <mergeCell ref="A289:A319"/>
    <mergeCell ref="A393:A396"/>
    <mergeCell ref="A320:A386"/>
    <mergeCell ref="A391:A392"/>
    <mergeCell ref="A200:A288"/>
    <mergeCell ref="A161:A172"/>
    <mergeCell ref="A7:A8"/>
    <mergeCell ref="A173:A177"/>
    <mergeCell ref="C7:C8"/>
    <mergeCell ref="B7:B8"/>
    <mergeCell ref="A193:A195"/>
    <mergeCell ref="A178:A191"/>
    <mergeCell ref="A10:A152"/>
    <mergeCell ref="H1:I1"/>
    <mergeCell ref="H3:I3"/>
    <mergeCell ref="G2:I2"/>
    <mergeCell ref="A5:I5"/>
    <mergeCell ref="F7:F8"/>
    <mergeCell ref="E7:E8"/>
    <mergeCell ref="G7:I7"/>
    <mergeCell ref="D7:D8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scale="53" r:id="rId1"/>
  <headerFooter alignWithMargins="0">
    <oddFooter>&amp;R&amp;P</oddFooter>
  </headerFooter>
  <rowBreaks count="9" manualBreakCount="9">
    <brk id="39" max="8" man="1"/>
    <brk id="87" max="255" man="1"/>
    <brk id="125" max="255" man="1"/>
    <brk id="167" max="8" man="1"/>
    <brk id="214" max="8" man="1"/>
    <brk id="250" max="8" man="1"/>
    <brk id="292" max="8" man="1"/>
    <brk id="328" max="8" man="1"/>
    <brk id="406" max="8" man="1"/>
  </rowBreaks>
  <colBreaks count="1" manualBreakCount="1">
    <brk id="9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C263">
      <selection activeCell="K204" sqref="K204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7" width="7.8515625" style="5" customWidth="1"/>
    <col min="8" max="8" width="17.57421875" style="4" customWidth="1"/>
    <col min="9" max="9" width="15.28125" style="1" customWidth="1"/>
    <col min="10" max="10" width="11.28125" style="1" bestFit="1" customWidth="1"/>
    <col min="11" max="11" width="17.140625" style="1" customWidth="1"/>
    <col min="12" max="12" width="9.140625" style="1" customWidth="1"/>
    <col min="13" max="13" width="12.7109375" style="1" bestFit="1" customWidth="1"/>
    <col min="14" max="16384" width="9.140625" style="1" customWidth="1"/>
  </cols>
  <sheetData>
    <row r="1" spans="6:7" ht="14.25" customHeight="1">
      <c r="F1" s="3"/>
      <c r="G1" s="3"/>
    </row>
    <row r="2" spans="6:8" ht="54" customHeight="1">
      <c r="F2" s="3"/>
      <c r="G2" s="3"/>
      <c r="H2" s="87"/>
    </row>
    <row r="3" ht="14.25" customHeight="1"/>
    <row r="5" spans="1:9" ht="30.75" customHeight="1">
      <c r="A5" s="123"/>
      <c r="B5" s="123"/>
      <c r="C5" s="123"/>
      <c r="D5" s="123"/>
      <c r="E5" s="123"/>
      <c r="F5" s="123"/>
      <c r="G5" s="123"/>
      <c r="H5" s="123"/>
      <c r="I5" s="6"/>
    </row>
    <row r="6" ht="24.75" customHeight="1"/>
    <row r="7" spans="1:8" s="7" customFormat="1" ht="15" customHeight="1">
      <c r="A7" s="130" t="s">
        <v>18</v>
      </c>
      <c r="B7" s="130" t="s">
        <v>0</v>
      </c>
      <c r="C7" s="128" t="s">
        <v>1</v>
      </c>
      <c r="D7" s="128" t="s">
        <v>2</v>
      </c>
      <c r="E7" s="124" t="s">
        <v>3</v>
      </c>
      <c r="F7" s="124" t="s">
        <v>4</v>
      </c>
      <c r="G7" s="90"/>
      <c r="H7" s="89" t="s">
        <v>48</v>
      </c>
    </row>
    <row r="8" spans="1:8" s="7" customFormat="1" ht="12.75" customHeight="1">
      <c r="A8" s="130"/>
      <c r="B8" s="130"/>
      <c r="C8" s="128"/>
      <c r="D8" s="128"/>
      <c r="E8" s="124"/>
      <c r="F8" s="124"/>
      <c r="G8" s="88"/>
      <c r="H8" s="71">
        <v>2020</v>
      </c>
    </row>
    <row r="9" spans="1:8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/>
      <c r="H9" s="8">
        <v>7</v>
      </c>
    </row>
    <row r="10" spans="1:8" s="15" customFormat="1" ht="14.25">
      <c r="A10" s="131">
        <v>1</v>
      </c>
      <c r="B10" s="11" t="s">
        <v>19</v>
      </c>
      <c r="C10" s="12" t="s">
        <v>9</v>
      </c>
      <c r="D10" s="13"/>
      <c r="E10" s="12"/>
      <c r="F10" s="12"/>
      <c r="G10" s="12"/>
      <c r="H10" s="14">
        <f>SUM(H11+H14+H30+H78+H112+H115+H108)</f>
        <v>28664.199999999997</v>
      </c>
    </row>
    <row r="11" spans="1:8" ht="28.5">
      <c r="A11" s="132"/>
      <c r="B11" s="81" t="s">
        <v>138</v>
      </c>
      <c r="C11" s="17" t="s">
        <v>9</v>
      </c>
      <c r="D11" s="17" t="s">
        <v>10</v>
      </c>
      <c r="E11" s="17" t="s">
        <v>158</v>
      </c>
      <c r="F11" s="17" t="s">
        <v>68</v>
      </c>
      <c r="G11" s="17"/>
      <c r="H11" s="18">
        <f>SUM(H12:H13)</f>
        <v>598.3</v>
      </c>
    </row>
    <row r="12" spans="1:9" ht="14.25">
      <c r="A12" s="132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0" t="s">
        <v>283</v>
      </c>
      <c r="H12" s="21">
        <v>459.5</v>
      </c>
      <c r="I12" s="91">
        <v>1</v>
      </c>
    </row>
    <row r="13" spans="1:9" ht="28.5">
      <c r="A13" s="132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0" t="s">
        <v>284</v>
      </c>
      <c r="H13" s="21">
        <v>138.8</v>
      </c>
      <c r="I13" s="91">
        <v>1</v>
      </c>
    </row>
    <row r="14" spans="1:8" ht="14.25">
      <c r="A14" s="132"/>
      <c r="B14" s="81" t="s">
        <v>32</v>
      </c>
      <c r="C14" s="23" t="s">
        <v>9</v>
      </c>
      <c r="D14" s="23" t="s">
        <v>12</v>
      </c>
      <c r="E14" s="23"/>
      <c r="F14" s="23"/>
      <c r="G14" s="23"/>
      <c r="H14" s="24">
        <f>SUM(H15+H27)</f>
        <v>618.5</v>
      </c>
    </row>
    <row r="15" spans="1:8" ht="14.25">
      <c r="A15" s="132"/>
      <c r="B15" s="25" t="s">
        <v>39</v>
      </c>
      <c r="C15" s="26" t="s">
        <v>9</v>
      </c>
      <c r="D15" s="26" t="s">
        <v>12</v>
      </c>
      <c r="E15" s="26" t="s">
        <v>159</v>
      </c>
      <c r="F15" s="26"/>
      <c r="G15" s="26"/>
      <c r="H15" s="27">
        <f>SUM(H16)</f>
        <v>618.5</v>
      </c>
    </row>
    <row r="16" spans="1:8" ht="14.25">
      <c r="A16" s="132"/>
      <c r="B16" s="16" t="s">
        <v>33</v>
      </c>
      <c r="C16" s="17" t="s">
        <v>9</v>
      </c>
      <c r="D16" s="17" t="s">
        <v>12</v>
      </c>
      <c r="E16" s="17" t="s">
        <v>159</v>
      </c>
      <c r="F16" s="17"/>
      <c r="G16" s="17"/>
      <c r="H16" s="18">
        <f>SUM(H17+H20+H23+H25+H24+H26)</f>
        <v>618.5</v>
      </c>
    </row>
    <row r="17" spans="1:8" ht="14.25">
      <c r="A17" s="132"/>
      <c r="B17" s="19" t="s">
        <v>71</v>
      </c>
      <c r="C17" s="20" t="s">
        <v>9</v>
      </c>
      <c r="D17" s="20" t="s">
        <v>12</v>
      </c>
      <c r="E17" s="20" t="s">
        <v>159</v>
      </c>
      <c r="F17" s="28" t="s">
        <v>68</v>
      </c>
      <c r="G17" s="28"/>
      <c r="H17" s="29">
        <f>SUM(H18:H19)</f>
        <v>615.5</v>
      </c>
    </row>
    <row r="18" spans="1:9" ht="14.25">
      <c r="A18" s="132"/>
      <c r="B18" s="19" t="s">
        <v>154</v>
      </c>
      <c r="C18" s="20" t="s">
        <v>9</v>
      </c>
      <c r="D18" s="20" t="s">
        <v>12</v>
      </c>
      <c r="E18" s="20" t="s">
        <v>159</v>
      </c>
      <c r="F18" s="20" t="s">
        <v>67</v>
      </c>
      <c r="G18" s="20" t="s">
        <v>283</v>
      </c>
      <c r="H18" s="21">
        <v>472.7</v>
      </c>
      <c r="I18" s="91">
        <v>1</v>
      </c>
    </row>
    <row r="19" spans="1:9" ht="28.5">
      <c r="A19" s="132"/>
      <c r="B19" s="19" t="s">
        <v>153</v>
      </c>
      <c r="C19" s="20" t="s">
        <v>9</v>
      </c>
      <c r="D19" s="20" t="s">
        <v>12</v>
      </c>
      <c r="E19" s="20" t="s">
        <v>159</v>
      </c>
      <c r="F19" s="20" t="s">
        <v>155</v>
      </c>
      <c r="G19" s="20" t="s">
        <v>284</v>
      </c>
      <c r="H19" s="21">
        <v>142.8</v>
      </c>
      <c r="I19" s="91">
        <v>1</v>
      </c>
    </row>
    <row r="20" spans="1:8" ht="14.25">
      <c r="A20" s="132"/>
      <c r="B20" s="19" t="s">
        <v>73</v>
      </c>
      <c r="C20" s="20" t="s">
        <v>9</v>
      </c>
      <c r="D20" s="20" t="s">
        <v>12</v>
      </c>
      <c r="E20" s="20" t="s">
        <v>159</v>
      </c>
      <c r="F20" s="28" t="s">
        <v>70</v>
      </c>
      <c r="G20" s="28"/>
      <c r="H20" s="30">
        <f>SUM(H21:H22)</f>
        <v>3</v>
      </c>
    </row>
    <row r="21" spans="1:8" ht="14.25">
      <c r="A21" s="132"/>
      <c r="B21" s="19" t="s">
        <v>75</v>
      </c>
      <c r="C21" s="20" t="s">
        <v>9</v>
      </c>
      <c r="D21" s="20" t="s">
        <v>12</v>
      </c>
      <c r="E21" s="20" t="s">
        <v>159</v>
      </c>
      <c r="F21" s="20" t="s">
        <v>131</v>
      </c>
      <c r="G21" s="20"/>
      <c r="H21" s="21"/>
    </row>
    <row r="22" spans="1:9" ht="14.25">
      <c r="A22" s="132"/>
      <c r="B22" s="19" t="s">
        <v>75</v>
      </c>
      <c r="C22" s="20" t="s">
        <v>9</v>
      </c>
      <c r="D22" s="20" t="s">
        <v>12</v>
      </c>
      <c r="E22" s="20" t="s">
        <v>159</v>
      </c>
      <c r="F22" s="20" t="s">
        <v>74</v>
      </c>
      <c r="G22" s="20" t="s">
        <v>285</v>
      </c>
      <c r="H22" s="21">
        <v>3</v>
      </c>
      <c r="I22" s="91">
        <v>1</v>
      </c>
    </row>
    <row r="23" spans="1:8" ht="14.25">
      <c r="A23" s="132"/>
      <c r="B23" s="19" t="s">
        <v>157</v>
      </c>
      <c r="C23" s="20" t="s">
        <v>9</v>
      </c>
      <c r="D23" s="20" t="s">
        <v>12</v>
      </c>
      <c r="E23" s="20" t="s">
        <v>159</v>
      </c>
      <c r="F23" s="20" t="s">
        <v>156</v>
      </c>
      <c r="G23" s="20"/>
      <c r="H23" s="29"/>
    </row>
    <row r="24" spans="1:8" ht="14.25">
      <c r="A24" s="132"/>
      <c r="B24" s="19" t="s">
        <v>152</v>
      </c>
      <c r="C24" s="20" t="s">
        <v>9</v>
      </c>
      <c r="D24" s="20" t="s">
        <v>12</v>
      </c>
      <c r="E24" s="20" t="s">
        <v>159</v>
      </c>
      <c r="F24" s="20" t="s">
        <v>150</v>
      </c>
      <c r="G24" s="20"/>
      <c r="H24" s="29"/>
    </row>
    <row r="25" spans="1:8" ht="14.25">
      <c r="A25" s="132"/>
      <c r="B25" s="19" t="s">
        <v>78</v>
      </c>
      <c r="C25" s="20" t="s">
        <v>9</v>
      </c>
      <c r="D25" s="20" t="s">
        <v>12</v>
      </c>
      <c r="E25" s="20" t="s">
        <v>159</v>
      </c>
      <c r="F25" s="20" t="s">
        <v>81</v>
      </c>
      <c r="G25" s="20"/>
      <c r="H25" s="30"/>
    </row>
    <row r="26" spans="1:8" ht="14.25">
      <c r="A26" s="132"/>
      <c r="B26" s="19" t="s">
        <v>87</v>
      </c>
      <c r="C26" s="20" t="s">
        <v>9</v>
      </c>
      <c r="D26" s="20" t="s">
        <v>12</v>
      </c>
      <c r="E26" s="20" t="s">
        <v>159</v>
      </c>
      <c r="F26" s="20" t="s">
        <v>88</v>
      </c>
      <c r="G26" s="20"/>
      <c r="H26" s="21"/>
    </row>
    <row r="27" spans="1:8" ht="14.25">
      <c r="A27" s="132"/>
      <c r="B27" s="16" t="s">
        <v>234</v>
      </c>
      <c r="C27" s="17" t="s">
        <v>9</v>
      </c>
      <c r="D27" s="17" t="s">
        <v>12</v>
      </c>
      <c r="E27" s="17" t="s">
        <v>233</v>
      </c>
      <c r="F27" s="17"/>
      <c r="G27" s="17"/>
      <c r="H27" s="18">
        <f>SUM(H28)</f>
        <v>0</v>
      </c>
    </row>
    <row r="28" spans="1:8" ht="14.25">
      <c r="A28" s="132"/>
      <c r="B28" s="19" t="s">
        <v>71</v>
      </c>
      <c r="C28" s="20" t="s">
        <v>9</v>
      </c>
      <c r="D28" s="20" t="s">
        <v>12</v>
      </c>
      <c r="E28" s="20" t="s">
        <v>233</v>
      </c>
      <c r="F28" s="28" t="s">
        <v>68</v>
      </c>
      <c r="G28" s="28"/>
      <c r="H28" s="21">
        <f>SUM(H29)</f>
        <v>0</v>
      </c>
    </row>
    <row r="29" spans="1:8" ht="28.5">
      <c r="A29" s="132"/>
      <c r="B29" s="19" t="s">
        <v>153</v>
      </c>
      <c r="C29" s="20" t="s">
        <v>9</v>
      </c>
      <c r="D29" s="20" t="s">
        <v>12</v>
      </c>
      <c r="E29" s="20" t="s">
        <v>233</v>
      </c>
      <c r="F29" s="20" t="s">
        <v>155</v>
      </c>
      <c r="G29" s="20"/>
      <c r="H29" s="21"/>
    </row>
    <row r="30" spans="1:8" ht="14.25">
      <c r="A30" s="132"/>
      <c r="B30" s="22" t="s">
        <v>23</v>
      </c>
      <c r="C30" s="23" t="s">
        <v>9</v>
      </c>
      <c r="D30" s="23" t="s">
        <v>13</v>
      </c>
      <c r="E30" s="23"/>
      <c r="F30" s="23"/>
      <c r="G30" s="23"/>
      <c r="H30" s="24">
        <f>SUM(H32+H44+H50+H58+H61+H71+H47)</f>
        <v>6469.599999999999</v>
      </c>
    </row>
    <row r="31" spans="1:8" ht="14.25">
      <c r="A31" s="132"/>
      <c r="B31" s="25" t="s">
        <v>39</v>
      </c>
      <c r="C31" s="26" t="s">
        <v>9</v>
      </c>
      <c r="D31" s="26" t="s">
        <v>13</v>
      </c>
      <c r="E31" s="26" t="s">
        <v>159</v>
      </c>
      <c r="F31" s="26"/>
      <c r="G31" s="26"/>
      <c r="H31" s="27">
        <f>SUM(H32)</f>
        <v>5737.5</v>
      </c>
    </row>
    <row r="32" spans="1:8" ht="14.25">
      <c r="A32" s="132"/>
      <c r="B32" s="82" t="s">
        <v>33</v>
      </c>
      <c r="C32" s="17" t="s">
        <v>9</v>
      </c>
      <c r="D32" s="17" t="s">
        <v>13</v>
      </c>
      <c r="E32" s="17" t="s">
        <v>159</v>
      </c>
      <c r="F32" s="17"/>
      <c r="G32" s="17"/>
      <c r="H32" s="18">
        <f>SUM(H33+H37+H40)</f>
        <v>5737.5</v>
      </c>
    </row>
    <row r="33" spans="1:8" ht="14.25">
      <c r="A33" s="132"/>
      <c r="B33" s="19" t="s">
        <v>71</v>
      </c>
      <c r="C33" s="20" t="s">
        <v>9</v>
      </c>
      <c r="D33" s="20" t="s">
        <v>13</v>
      </c>
      <c r="E33" s="20" t="s">
        <v>159</v>
      </c>
      <c r="F33" s="28" t="s">
        <v>68</v>
      </c>
      <c r="G33" s="28"/>
      <c r="H33" s="30">
        <f>SUM(H34:H36)</f>
        <v>5737.5</v>
      </c>
    </row>
    <row r="34" spans="1:9" ht="14.25">
      <c r="A34" s="132"/>
      <c r="B34" s="19" t="s">
        <v>154</v>
      </c>
      <c r="C34" s="20" t="s">
        <v>9</v>
      </c>
      <c r="D34" s="20" t="s">
        <v>13</v>
      </c>
      <c r="E34" s="20" t="s">
        <v>159</v>
      </c>
      <c r="F34" s="20" t="s">
        <v>67</v>
      </c>
      <c r="G34" s="20" t="s">
        <v>283</v>
      </c>
      <c r="H34" s="21">
        <v>4406.8</v>
      </c>
      <c r="I34" s="91">
        <v>1</v>
      </c>
    </row>
    <row r="35" spans="1:8" ht="14.25">
      <c r="A35" s="132"/>
      <c r="B35" s="19" t="s">
        <v>72</v>
      </c>
      <c r="C35" s="20" t="s">
        <v>9</v>
      </c>
      <c r="D35" s="20" t="s">
        <v>13</v>
      </c>
      <c r="E35" s="20" t="s">
        <v>159</v>
      </c>
      <c r="F35" s="20" t="s">
        <v>69</v>
      </c>
      <c r="G35" s="20"/>
      <c r="H35" s="21"/>
    </row>
    <row r="36" spans="1:9" ht="28.5">
      <c r="A36" s="132"/>
      <c r="B36" s="19" t="s">
        <v>153</v>
      </c>
      <c r="C36" s="20" t="s">
        <v>9</v>
      </c>
      <c r="D36" s="20" t="s">
        <v>13</v>
      </c>
      <c r="E36" s="20" t="s">
        <v>159</v>
      </c>
      <c r="F36" s="20" t="s">
        <v>155</v>
      </c>
      <c r="G36" s="20" t="s">
        <v>284</v>
      </c>
      <c r="H36" s="21">
        <v>1330.7</v>
      </c>
      <c r="I36" s="91">
        <v>1</v>
      </c>
    </row>
    <row r="37" spans="1:8" ht="14.25">
      <c r="A37" s="132"/>
      <c r="B37" s="19" t="s">
        <v>73</v>
      </c>
      <c r="C37" s="20" t="s">
        <v>9</v>
      </c>
      <c r="D37" s="20" t="s">
        <v>13</v>
      </c>
      <c r="E37" s="20" t="s">
        <v>159</v>
      </c>
      <c r="F37" s="28" t="s">
        <v>70</v>
      </c>
      <c r="G37" s="28"/>
      <c r="H37" s="29">
        <f>SUM(H38:H39)</f>
        <v>0</v>
      </c>
    </row>
    <row r="38" spans="1:8" ht="14.25">
      <c r="A38" s="132"/>
      <c r="B38" s="19" t="s">
        <v>133</v>
      </c>
      <c r="C38" s="20" t="s">
        <v>9</v>
      </c>
      <c r="D38" s="20" t="s">
        <v>13</v>
      </c>
      <c r="E38" s="20" t="s">
        <v>159</v>
      </c>
      <c r="F38" s="20" t="s">
        <v>131</v>
      </c>
      <c r="G38" s="20"/>
      <c r="H38" s="21"/>
    </row>
    <row r="39" spans="1:8" ht="14.25">
      <c r="A39" s="132"/>
      <c r="B39" s="19" t="s">
        <v>75</v>
      </c>
      <c r="C39" s="20" t="s">
        <v>9</v>
      </c>
      <c r="D39" s="20" t="s">
        <v>13</v>
      </c>
      <c r="E39" s="20" t="s">
        <v>159</v>
      </c>
      <c r="F39" s="20" t="s">
        <v>74</v>
      </c>
      <c r="G39" s="20"/>
      <c r="H39" s="21">
        <v>0</v>
      </c>
    </row>
    <row r="40" spans="1:8" ht="14.25">
      <c r="A40" s="132"/>
      <c r="B40" s="19" t="s">
        <v>77</v>
      </c>
      <c r="C40" s="20" t="s">
        <v>9</v>
      </c>
      <c r="D40" s="20" t="s">
        <v>13</v>
      </c>
      <c r="E40" s="20" t="s">
        <v>159</v>
      </c>
      <c r="F40" s="28" t="s">
        <v>76</v>
      </c>
      <c r="G40" s="28"/>
      <c r="H40" s="29">
        <f>SUM(H41:H43)</f>
        <v>0</v>
      </c>
    </row>
    <row r="41" spans="1:8" ht="14.25">
      <c r="A41" s="132"/>
      <c r="B41" s="19" t="s">
        <v>78</v>
      </c>
      <c r="C41" s="20" t="s">
        <v>9</v>
      </c>
      <c r="D41" s="20" t="s">
        <v>13</v>
      </c>
      <c r="E41" s="20" t="s">
        <v>159</v>
      </c>
      <c r="F41" s="20" t="s">
        <v>79</v>
      </c>
      <c r="G41" s="20"/>
      <c r="H41" s="21"/>
    </row>
    <row r="42" spans="1:8" ht="14.25">
      <c r="A42" s="132"/>
      <c r="B42" s="19" t="s">
        <v>78</v>
      </c>
      <c r="C42" s="20" t="s">
        <v>9</v>
      </c>
      <c r="D42" s="20" t="s">
        <v>13</v>
      </c>
      <c r="E42" s="20" t="s">
        <v>159</v>
      </c>
      <c r="F42" s="20" t="s">
        <v>81</v>
      </c>
      <c r="G42" s="20"/>
      <c r="H42" s="21"/>
    </row>
    <row r="43" spans="1:8" ht="14.25">
      <c r="A43" s="132"/>
      <c r="B43" s="19"/>
      <c r="C43" s="20" t="s">
        <v>9</v>
      </c>
      <c r="D43" s="20" t="s">
        <v>13</v>
      </c>
      <c r="E43" s="20" t="s">
        <v>159</v>
      </c>
      <c r="F43" s="20" t="s">
        <v>150</v>
      </c>
      <c r="G43" s="20"/>
      <c r="H43" s="30"/>
    </row>
    <row r="44" spans="1:9" ht="14.25">
      <c r="A44" s="132"/>
      <c r="B44" s="81" t="s">
        <v>42</v>
      </c>
      <c r="C44" s="17" t="s">
        <v>9</v>
      </c>
      <c r="D44" s="17" t="s">
        <v>13</v>
      </c>
      <c r="E44" s="17" t="s">
        <v>160</v>
      </c>
      <c r="F44" s="17"/>
      <c r="G44" s="17"/>
      <c r="H44" s="18">
        <f>SUM(H45)</f>
        <v>0</v>
      </c>
      <c r="I44" s="32"/>
    </row>
    <row r="45" spans="1:9" ht="14.25">
      <c r="A45" s="132"/>
      <c r="B45" s="19" t="s">
        <v>73</v>
      </c>
      <c r="C45" s="20" t="s">
        <v>9</v>
      </c>
      <c r="D45" s="20" t="s">
        <v>13</v>
      </c>
      <c r="E45" s="20" t="s">
        <v>160</v>
      </c>
      <c r="F45" s="28"/>
      <c r="G45" s="28"/>
      <c r="H45" s="30">
        <f>SUM(H46)</f>
        <v>0</v>
      </c>
      <c r="I45" s="32"/>
    </row>
    <row r="46" spans="1:9" ht="14.25">
      <c r="A46" s="132"/>
      <c r="B46" s="19" t="s">
        <v>75</v>
      </c>
      <c r="C46" s="20" t="s">
        <v>9</v>
      </c>
      <c r="D46" s="20" t="s">
        <v>13</v>
      </c>
      <c r="E46" s="20" t="s">
        <v>160</v>
      </c>
      <c r="F46" s="20" t="s">
        <v>74</v>
      </c>
      <c r="G46" s="20"/>
      <c r="H46" s="21"/>
      <c r="I46" s="32"/>
    </row>
    <row r="47" spans="1:9" ht="14.25">
      <c r="A47" s="132"/>
      <c r="B47" s="16" t="s">
        <v>234</v>
      </c>
      <c r="C47" s="17" t="s">
        <v>9</v>
      </c>
      <c r="D47" s="17" t="s">
        <v>13</v>
      </c>
      <c r="E47" s="17" t="s">
        <v>233</v>
      </c>
      <c r="F47" s="17"/>
      <c r="G47" s="17"/>
      <c r="H47" s="18">
        <f>SUM(H48)</f>
        <v>0</v>
      </c>
      <c r="I47" s="32"/>
    </row>
    <row r="48" spans="1:9" ht="14.25">
      <c r="A48" s="132"/>
      <c r="B48" s="19" t="s">
        <v>71</v>
      </c>
      <c r="C48" s="20" t="s">
        <v>9</v>
      </c>
      <c r="D48" s="20" t="s">
        <v>13</v>
      </c>
      <c r="E48" s="20" t="s">
        <v>233</v>
      </c>
      <c r="F48" s="28" t="s">
        <v>68</v>
      </c>
      <c r="G48" s="28"/>
      <c r="H48" s="21">
        <f>SUM(H49)</f>
        <v>0</v>
      </c>
      <c r="I48" s="32"/>
    </row>
    <row r="49" spans="1:9" ht="28.5">
      <c r="A49" s="132"/>
      <c r="B49" s="19" t="s">
        <v>153</v>
      </c>
      <c r="C49" s="20" t="s">
        <v>9</v>
      </c>
      <c r="D49" s="20" t="s">
        <v>13</v>
      </c>
      <c r="E49" s="20" t="s">
        <v>233</v>
      </c>
      <c r="F49" s="20" t="s">
        <v>155</v>
      </c>
      <c r="G49" s="20"/>
      <c r="H49" s="21"/>
      <c r="I49" s="32"/>
    </row>
    <row r="50" spans="1:9" ht="28.5">
      <c r="A50" s="132"/>
      <c r="B50" s="81" t="s">
        <v>54</v>
      </c>
      <c r="C50" s="17" t="s">
        <v>9</v>
      </c>
      <c r="D50" s="17" t="s">
        <v>13</v>
      </c>
      <c r="E50" s="17" t="s">
        <v>161</v>
      </c>
      <c r="F50" s="33"/>
      <c r="G50" s="33"/>
      <c r="H50" s="18">
        <f>SUM(H51+H55)</f>
        <v>198.4</v>
      </c>
      <c r="I50" s="32"/>
    </row>
    <row r="51" spans="1:9" ht="14.25">
      <c r="A51" s="132"/>
      <c r="B51" s="19" t="s">
        <v>71</v>
      </c>
      <c r="C51" s="34" t="s">
        <v>9</v>
      </c>
      <c r="D51" s="34" t="s">
        <v>13</v>
      </c>
      <c r="E51" s="34" t="s">
        <v>161</v>
      </c>
      <c r="F51" s="35" t="s">
        <v>68</v>
      </c>
      <c r="G51" s="35"/>
      <c r="H51" s="30">
        <f>SUM(H52:H54)</f>
        <v>172</v>
      </c>
      <c r="I51" s="32"/>
    </row>
    <row r="52" spans="1:9" s="32" customFormat="1" ht="14.25">
      <c r="A52" s="132"/>
      <c r="B52" s="19" t="s">
        <v>154</v>
      </c>
      <c r="C52" s="34" t="s">
        <v>9</v>
      </c>
      <c r="D52" s="34" t="s">
        <v>13</v>
      </c>
      <c r="E52" s="34" t="s">
        <v>161</v>
      </c>
      <c r="F52" s="34" t="s">
        <v>67</v>
      </c>
      <c r="G52" s="34" t="s">
        <v>283</v>
      </c>
      <c r="H52" s="21">
        <v>132.1</v>
      </c>
      <c r="I52" s="91">
        <v>2</v>
      </c>
    </row>
    <row r="53" spans="1:8" s="32" customFormat="1" ht="14.25">
      <c r="A53" s="132"/>
      <c r="B53" s="19" t="s">
        <v>72</v>
      </c>
      <c r="C53" s="34" t="s">
        <v>9</v>
      </c>
      <c r="D53" s="34" t="s">
        <v>13</v>
      </c>
      <c r="E53" s="34" t="s">
        <v>161</v>
      </c>
      <c r="F53" s="34" t="s">
        <v>69</v>
      </c>
      <c r="G53" s="34"/>
      <c r="H53" s="21"/>
    </row>
    <row r="54" spans="1:9" s="32" customFormat="1" ht="28.5">
      <c r="A54" s="132"/>
      <c r="B54" s="19" t="s">
        <v>153</v>
      </c>
      <c r="C54" s="34" t="s">
        <v>9</v>
      </c>
      <c r="D54" s="34" t="s">
        <v>13</v>
      </c>
      <c r="E54" s="34" t="s">
        <v>161</v>
      </c>
      <c r="F54" s="34" t="s">
        <v>155</v>
      </c>
      <c r="G54" s="34" t="s">
        <v>284</v>
      </c>
      <c r="H54" s="21">
        <v>39.9</v>
      </c>
      <c r="I54" s="91">
        <v>2</v>
      </c>
    </row>
    <row r="55" spans="1:9" ht="14.25">
      <c r="A55" s="132"/>
      <c r="B55" s="19" t="s">
        <v>73</v>
      </c>
      <c r="C55" s="34" t="s">
        <v>9</v>
      </c>
      <c r="D55" s="34" t="s">
        <v>13</v>
      </c>
      <c r="E55" s="34" t="s">
        <v>161</v>
      </c>
      <c r="F55" s="35" t="s">
        <v>70</v>
      </c>
      <c r="G55" s="35"/>
      <c r="H55" s="30">
        <f>SUM(H56:H57)</f>
        <v>26.4</v>
      </c>
      <c r="I55" s="32"/>
    </row>
    <row r="56" spans="1:9" ht="14.25">
      <c r="A56" s="132"/>
      <c r="B56" s="19" t="s">
        <v>133</v>
      </c>
      <c r="C56" s="34" t="s">
        <v>9</v>
      </c>
      <c r="D56" s="34" t="s">
        <v>13</v>
      </c>
      <c r="E56" s="34" t="s">
        <v>161</v>
      </c>
      <c r="F56" s="34" t="s">
        <v>131</v>
      </c>
      <c r="G56" s="34"/>
      <c r="H56" s="21"/>
      <c r="I56" s="32"/>
    </row>
    <row r="57" spans="1:9" s="32" customFormat="1" ht="14.25">
      <c r="A57" s="132"/>
      <c r="B57" s="19" t="s">
        <v>75</v>
      </c>
      <c r="C57" s="34" t="s">
        <v>9</v>
      </c>
      <c r="D57" s="34" t="s">
        <v>13</v>
      </c>
      <c r="E57" s="34" t="s">
        <v>161</v>
      </c>
      <c r="F57" s="34" t="s">
        <v>74</v>
      </c>
      <c r="G57" s="34" t="s">
        <v>286</v>
      </c>
      <c r="H57" s="21">
        <v>26.4</v>
      </c>
      <c r="I57" s="91">
        <v>2</v>
      </c>
    </row>
    <row r="58" spans="1:9" s="15" customFormat="1" ht="14.25">
      <c r="A58" s="132"/>
      <c r="B58" s="81" t="s">
        <v>53</v>
      </c>
      <c r="C58" s="17" t="s">
        <v>9</v>
      </c>
      <c r="D58" s="17" t="s">
        <v>13</v>
      </c>
      <c r="E58" s="17" t="s">
        <v>162</v>
      </c>
      <c r="F58" s="33"/>
      <c r="G58" s="33"/>
      <c r="H58" s="30">
        <f>SUM(H59)</f>
        <v>0.4</v>
      </c>
      <c r="I58" s="36"/>
    </row>
    <row r="59" spans="1:8" s="32" customFormat="1" ht="14.25">
      <c r="A59" s="132"/>
      <c r="B59" s="19" t="s">
        <v>73</v>
      </c>
      <c r="C59" s="34" t="s">
        <v>9</v>
      </c>
      <c r="D59" s="34" t="s">
        <v>13</v>
      </c>
      <c r="E59" s="34" t="s">
        <v>162</v>
      </c>
      <c r="F59" s="35" t="s">
        <v>70</v>
      </c>
      <c r="G59" s="35"/>
      <c r="H59" s="30">
        <f>SUM(H60)</f>
        <v>0.4</v>
      </c>
    </row>
    <row r="60" spans="1:9" s="32" customFormat="1" ht="14.25">
      <c r="A60" s="132"/>
      <c r="B60" s="19" t="s">
        <v>75</v>
      </c>
      <c r="C60" s="34" t="s">
        <v>9</v>
      </c>
      <c r="D60" s="34" t="s">
        <v>13</v>
      </c>
      <c r="E60" s="34" t="s">
        <v>162</v>
      </c>
      <c r="F60" s="34" t="s">
        <v>74</v>
      </c>
      <c r="G60" s="34" t="s">
        <v>286</v>
      </c>
      <c r="H60" s="21">
        <v>0.4</v>
      </c>
      <c r="I60" s="91">
        <v>2</v>
      </c>
    </row>
    <row r="61" spans="1:8" s="32" customFormat="1" ht="28.5">
      <c r="A61" s="132"/>
      <c r="B61" s="81" t="s">
        <v>280</v>
      </c>
      <c r="C61" s="17" t="s">
        <v>9</v>
      </c>
      <c r="D61" s="17" t="s">
        <v>13</v>
      </c>
      <c r="E61" s="17" t="s">
        <v>281</v>
      </c>
      <c r="F61" s="17"/>
      <c r="G61" s="17"/>
      <c r="H61" s="18">
        <f>SUM(H62+H66+H69)</f>
        <v>533.3</v>
      </c>
    </row>
    <row r="62" spans="1:9" ht="14.25">
      <c r="A62" s="132"/>
      <c r="B62" s="19" t="s">
        <v>71</v>
      </c>
      <c r="C62" s="34" t="s">
        <v>9</v>
      </c>
      <c r="D62" s="34" t="s">
        <v>13</v>
      </c>
      <c r="E62" s="34" t="s">
        <v>281</v>
      </c>
      <c r="F62" s="35" t="s">
        <v>68</v>
      </c>
      <c r="G62" s="35"/>
      <c r="H62" s="30">
        <f>SUM(H63:H65)</f>
        <v>352.5</v>
      </c>
      <c r="I62" s="32"/>
    </row>
    <row r="63" spans="1:9" s="32" customFormat="1" ht="14.25">
      <c r="A63" s="132"/>
      <c r="B63" s="19" t="s">
        <v>154</v>
      </c>
      <c r="C63" s="34" t="s">
        <v>9</v>
      </c>
      <c r="D63" s="34" t="s">
        <v>13</v>
      </c>
      <c r="E63" s="34" t="s">
        <v>281</v>
      </c>
      <c r="F63" s="34" t="s">
        <v>67</v>
      </c>
      <c r="G63" s="34" t="s">
        <v>283</v>
      </c>
      <c r="H63" s="21">
        <v>269.7</v>
      </c>
      <c r="I63" s="91">
        <v>2</v>
      </c>
    </row>
    <row r="64" spans="1:9" s="32" customFormat="1" ht="14.25">
      <c r="A64" s="132"/>
      <c r="B64" s="19" t="s">
        <v>72</v>
      </c>
      <c r="C64" s="34" t="s">
        <v>9</v>
      </c>
      <c r="D64" s="34" t="s">
        <v>13</v>
      </c>
      <c r="E64" s="34" t="s">
        <v>281</v>
      </c>
      <c r="F64" s="34" t="s">
        <v>69</v>
      </c>
      <c r="G64" s="34" t="s">
        <v>287</v>
      </c>
      <c r="H64" s="21">
        <v>1.5</v>
      </c>
      <c r="I64" s="91">
        <v>2</v>
      </c>
    </row>
    <row r="65" spans="1:9" s="32" customFormat="1" ht="28.5">
      <c r="A65" s="132"/>
      <c r="B65" s="19" t="s">
        <v>153</v>
      </c>
      <c r="C65" s="34" t="s">
        <v>9</v>
      </c>
      <c r="D65" s="34" t="s">
        <v>13</v>
      </c>
      <c r="E65" s="34" t="s">
        <v>281</v>
      </c>
      <c r="F65" s="34" t="s">
        <v>155</v>
      </c>
      <c r="G65" s="34" t="s">
        <v>284</v>
      </c>
      <c r="H65" s="21">
        <v>81.3</v>
      </c>
      <c r="I65" s="91">
        <v>2</v>
      </c>
    </row>
    <row r="66" spans="1:8" ht="14.25">
      <c r="A66" s="132"/>
      <c r="B66" s="19" t="s">
        <v>73</v>
      </c>
      <c r="C66" s="34" t="s">
        <v>9</v>
      </c>
      <c r="D66" s="34" t="s">
        <v>13</v>
      </c>
      <c r="E66" s="34" t="s">
        <v>281</v>
      </c>
      <c r="F66" s="35" t="s">
        <v>70</v>
      </c>
      <c r="G66" s="35"/>
      <c r="H66" s="30">
        <f>SUM(H67:H68)</f>
        <v>180.8</v>
      </c>
    </row>
    <row r="67" spans="1:8" ht="14.25">
      <c r="A67" s="132"/>
      <c r="B67" s="19" t="s">
        <v>133</v>
      </c>
      <c r="C67" s="34" t="s">
        <v>9</v>
      </c>
      <c r="D67" s="34" t="s">
        <v>13</v>
      </c>
      <c r="E67" s="34" t="s">
        <v>281</v>
      </c>
      <c r="F67" s="34" t="s">
        <v>131</v>
      </c>
      <c r="G67" s="34"/>
      <c r="H67" s="21"/>
    </row>
    <row r="68" spans="1:9" s="15" customFormat="1" ht="14.25">
      <c r="A68" s="132"/>
      <c r="B68" s="19" t="s">
        <v>75</v>
      </c>
      <c r="C68" s="34" t="s">
        <v>9</v>
      </c>
      <c r="D68" s="34" t="s">
        <v>13</v>
      </c>
      <c r="E68" s="34" t="s">
        <v>281</v>
      </c>
      <c r="F68" s="34" t="s">
        <v>74</v>
      </c>
      <c r="G68" s="34"/>
      <c r="H68" s="21">
        <v>180.8</v>
      </c>
      <c r="I68" s="92">
        <v>2</v>
      </c>
    </row>
    <row r="69" spans="1:8" s="32" customFormat="1" ht="14.25">
      <c r="A69" s="132"/>
      <c r="B69" s="19" t="s">
        <v>77</v>
      </c>
      <c r="C69" s="20" t="s">
        <v>9</v>
      </c>
      <c r="D69" s="20" t="s">
        <v>13</v>
      </c>
      <c r="E69" s="20" t="s">
        <v>281</v>
      </c>
      <c r="F69" s="28" t="s">
        <v>76</v>
      </c>
      <c r="G69" s="28"/>
      <c r="H69" s="29">
        <f>SUM(H70)</f>
        <v>0</v>
      </c>
    </row>
    <row r="70" spans="1:8" s="32" customFormat="1" ht="14.25">
      <c r="A70" s="132"/>
      <c r="B70" s="19" t="s">
        <v>78</v>
      </c>
      <c r="C70" s="20" t="s">
        <v>9</v>
      </c>
      <c r="D70" s="20" t="s">
        <v>13</v>
      </c>
      <c r="E70" s="20" t="s">
        <v>281</v>
      </c>
      <c r="F70" s="20" t="s">
        <v>79</v>
      </c>
      <c r="G70" s="20"/>
      <c r="H70" s="37"/>
    </row>
    <row r="71" spans="1:8" s="32" customFormat="1" ht="14.25">
      <c r="A71" s="132"/>
      <c r="B71" s="16" t="s">
        <v>58</v>
      </c>
      <c r="C71" s="17" t="s">
        <v>9</v>
      </c>
      <c r="D71" s="17" t="s">
        <v>13</v>
      </c>
      <c r="E71" s="17" t="s">
        <v>163</v>
      </c>
      <c r="F71" s="17"/>
      <c r="G71" s="17"/>
      <c r="H71" s="18">
        <f>SUM(H72+H75)</f>
        <v>0</v>
      </c>
    </row>
    <row r="72" spans="1:8" s="32" customFormat="1" ht="14.25">
      <c r="A72" s="132"/>
      <c r="B72" s="19" t="s">
        <v>71</v>
      </c>
      <c r="C72" s="34" t="s">
        <v>9</v>
      </c>
      <c r="D72" s="34" t="s">
        <v>13</v>
      </c>
      <c r="E72" s="34" t="s">
        <v>163</v>
      </c>
      <c r="F72" s="35" t="s">
        <v>68</v>
      </c>
      <c r="G72" s="35"/>
      <c r="H72" s="30">
        <f>SUM(H73:H74)</f>
        <v>0</v>
      </c>
    </row>
    <row r="73" spans="1:8" s="32" customFormat="1" ht="14.25">
      <c r="A73" s="132"/>
      <c r="B73" s="19" t="s">
        <v>154</v>
      </c>
      <c r="C73" s="34" t="s">
        <v>9</v>
      </c>
      <c r="D73" s="34" t="s">
        <v>13</v>
      </c>
      <c r="E73" s="34" t="s">
        <v>163</v>
      </c>
      <c r="F73" s="34" t="s">
        <v>67</v>
      </c>
      <c r="G73" s="34"/>
      <c r="H73" s="21"/>
    </row>
    <row r="74" spans="1:8" s="32" customFormat="1" ht="28.5">
      <c r="A74" s="132"/>
      <c r="B74" s="19" t="s">
        <v>153</v>
      </c>
      <c r="C74" s="34" t="s">
        <v>9</v>
      </c>
      <c r="D74" s="34" t="s">
        <v>13</v>
      </c>
      <c r="E74" s="34" t="s">
        <v>163</v>
      </c>
      <c r="F74" s="34" t="s">
        <v>155</v>
      </c>
      <c r="G74" s="34"/>
      <c r="H74" s="21"/>
    </row>
    <row r="75" spans="1:9" ht="16.5" customHeight="1">
      <c r="A75" s="132"/>
      <c r="B75" s="19" t="s">
        <v>73</v>
      </c>
      <c r="C75" s="34" t="s">
        <v>9</v>
      </c>
      <c r="D75" s="34" t="s">
        <v>13</v>
      </c>
      <c r="E75" s="34" t="s">
        <v>163</v>
      </c>
      <c r="F75" s="35" t="s">
        <v>70</v>
      </c>
      <c r="G75" s="35"/>
      <c r="H75" s="30">
        <f>SUM(H76:H77)</f>
        <v>0</v>
      </c>
      <c r="I75" s="32"/>
    </row>
    <row r="76" spans="1:8" ht="14.25">
      <c r="A76" s="132"/>
      <c r="B76" s="19" t="s">
        <v>133</v>
      </c>
      <c r="C76" s="34" t="s">
        <v>9</v>
      </c>
      <c r="D76" s="34" t="s">
        <v>13</v>
      </c>
      <c r="E76" s="34" t="s">
        <v>163</v>
      </c>
      <c r="F76" s="34" t="s">
        <v>131</v>
      </c>
      <c r="G76" s="34"/>
      <c r="H76" s="21"/>
    </row>
    <row r="77" spans="1:8" ht="13.5" customHeight="1">
      <c r="A77" s="132"/>
      <c r="B77" s="19" t="s">
        <v>75</v>
      </c>
      <c r="C77" s="34" t="s">
        <v>9</v>
      </c>
      <c r="D77" s="34" t="s">
        <v>13</v>
      </c>
      <c r="E77" s="34" t="s">
        <v>163</v>
      </c>
      <c r="F77" s="34" t="s">
        <v>74</v>
      </c>
      <c r="G77" s="34"/>
      <c r="H77" s="21">
        <v>0</v>
      </c>
    </row>
    <row r="78" spans="1:8" ht="14.25">
      <c r="A78" s="132"/>
      <c r="B78" s="38" t="s">
        <v>34</v>
      </c>
      <c r="C78" s="23" t="s">
        <v>9</v>
      </c>
      <c r="D78" s="23" t="s">
        <v>7</v>
      </c>
      <c r="E78" s="23"/>
      <c r="F78" s="23"/>
      <c r="G78" s="23"/>
      <c r="H78" s="24">
        <f>SUM(H80+H95+H105+H92)</f>
        <v>3532.7999999999997</v>
      </c>
    </row>
    <row r="79" spans="1:8" ht="14.25">
      <c r="A79" s="132"/>
      <c r="B79" s="25" t="s">
        <v>39</v>
      </c>
      <c r="C79" s="26" t="s">
        <v>9</v>
      </c>
      <c r="D79" s="26" t="s">
        <v>7</v>
      </c>
      <c r="E79" s="26" t="s">
        <v>159</v>
      </c>
      <c r="F79" s="26"/>
      <c r="G79" s="26"/>
      <c r="H79" s="27">
        <f>SUM(H80)</f>
        <v>3340.2999999999997</v>
      </c>
    </row>
    <row r="80" spans="1:9" ht="14.25">
      <c r="A80" s="132"/>
      <c r="B80" s="81" t="s">
        <v>33</v>
      </c>
      <c r="C80" s="17" t="s">
        <v>9</v>
      </c>
      <c r="D80" s="17" t="s">
        <v>7</v>
      </c>
      <c r="E80" s="17" t="s">
        <v>159</v>
      </c>
      <c r="F80" s="17"/>
      <c r="G80" s="17"/>
      <c r="H80" s="18">
        <f>SUM(H81+H85+H88)</f>
        <v>3340.2999999999997</v>
      </c>
      <c r="I80" s="39"/>
    </row>
    <row r="81" spans="1:8" ht="14.25">
      <c r="A81" s="132"/>
      <c r="B81" s="19" t="s">
        <v>71</v>
      </c>
      <c r="C81" s="20" t="s">
        <v>9</v>
      </c>
      <c r="D81" s="20" t="s">
        <v>7</v>
      </c>
      <c r="E81" s="20" t="s">
        <v>159</v>
      </c>
      <c r="F81" s="28" t="s">
        <v>68</v>
      </c>
      <c r="G81" s="28"/>
      <c r="H81" s="30">
        <f>SUM(H82:H84)</f>
        <v>3223.1</v>
      </c>
    </row>
    <row r="82" spans="1:9" s="32" customFormat="1" ht="14.25">
      <c r="A82" s="132"/>
      <c r="B82" s="19" t="s">
        <v>154</v>
      </c>
      <c r="C82" s="20" t="s">
        <v>9</v>
      </c>
      <c r="D82" s="20" t="s">
        <v>7</v>
      </c>
      <c r="E82" s="20" t="s">
        <v>159</v>
      </c>
      <c r="F82" s="20" t="s">
        <v>67</v>
      </c>
      <c r="G82" s="20"/>
      <c r="H82" s="21">
        <v>2475.5</v>
      </c>
      <c r="I82" s="91">
        <v>1</v>
      </c>
    </row>
    <row r="83" spans="1:8" ht="14.25">
      <c r="A83" s="132"/>
      <c r="B83" s="19" t="s">
        <v>72</v>
      </c>
      <c r="C83" s="20" t="s">
        <v>9</v>
      </c>
      <c r="D83" s="20" t="s">
        <v>7</v>
      </c>
      <c r="E83" s="20" t="s">
        <v>159</v>
      </c>
      <c r="F83" s="20" t="s">
        <v>69</v>
      </c>
      <c r="G83" s="20"/>
      <c r="H83" s="21"/>
    </row>
    <row r="84" spans="1:9" ht="28.5">
      <c r="A84" s="132"/>
      <c r="B84" s="19" t="s">
        <v>153</v>
      </c>
      <c r="C84" s="20" t="s">
        <v>9</v>
      </c>
      <c r="D84" s="20" t="s">
        <v>7</v>
      </c>
      <c r="E84" s="20" t="s">
        <v>159</v>
      </c>
      <c r="F84" s="20" t="s">
        <v>155</v>
      </c>
      <c r="G84" s="20"/>
      <c r="H84" s="21">
        <v>747.6</v>
      </c>
      <c r="I84" s="91">
        <v>1</v>
      </c>
    </row>
    <row r="85" spans="1:8" ht="14.25">
      <c r="A85" s="132"/>
      <c r="B85" s="19" t="s">
        <v>73</v>
      </c>
      <c r="C85" s="20" t="s">
        <v>9</v>
      </c>
      <c r="D85" s="20" t="s">
        <v>7</v>
      </c>
      <c r="E85" s="20" t="s">
        <v>159</v>
      </c>
      <c r="F85" s="28" t="s">
        <v>70</v>
      </c>
      <c r="G85" s="28"/>
      <c r="H85" s="30">
        <f>SUM(H86:H87)</f>
        <v>117</v>
      </c>
    </row>
    <row r="86" spans="1:8" ht="14.25">
      <c r="A86" s="132"/>
      <c r="B86" s="19" t="s">
        <v>133</v>
      </c>
      <c r="C86" s="34" t="s">
        <v>9</v>
      </c>
      <c r="D86" s="34" t="s">
        <v>7</v>
      </c>
      <c r="E86" s="34" t="s">
        <v>159</v>
      </c>
      <c r="F86" s="34" t="s">
        <v>131</v>
      </c>
      <c r="G86" s="34"/>
      <c r="H86" s="21">
        <v>0</v>
      </c>
    </row>
    <row r="87" spans="1:9" ht="14.25">
      <c r="A87" s="132"/>
      <c r="B87" s="19" t="s">
        <v>75</v>
      </c>
      <c r="C87" s="20" t="s">
        <v>9</v>
      </c>
      <c r="D87" s="20" t="s">
        <v>7</v>
      </c>
      <c r="E87" s="20" t="s">
        <v>159</v>
      </c>
      <c r="F87" s="20" t="s">
        <v>74</v>
      </c>
      <c r="G87" s="20"/>
      <c r="H87" s="21">
        <v>117</v>
      </c>
      <c r="I87" s="91">
        <v>1</v>
      </c>
    </row>
    <row r="88" spans="1:9" s="15" customFormat="1" ht="14.25">
      <c r="A88" s="132"/>
      <c r="B88" s="19" t="s">
        <v>77</v>
      </c>
      <c r="C88" s="20" t="s">
        <v>9</v>
      </c>
      <c r="D88" s="20" t="s">
        <v>7</v>
      </c>
      <c r="E88" s="20" t="s">
        <v>159</v>
      </c>
      <c r="F88" s="28" t="s">
        <v>76</v>
      </c>
      <c r="G88" s="28"/>
      <c r="H88" s="30">
        <f>SUM(H89:H91)</f>
        <v>0.2</v>
      </c>
      <c r="I88" s="36"/>
    </row>
    <row r="89" spans="1:9" s="15" customFormat="1" ht="14.25">
      <c r="A89" s="132"/>
      <c r="B89" s="19" t="s">
        <v>152</v>
      </c>
      <c r="C89" s="20" t="s">
        <v>9</v>
      </c>
      <c r="D89" s="20" t="s">
        <v>7</v>
      </c>
      <c r="E89" s="20" t="s">
        <v>159</v>
      </c>
      <c r="F89" s="20" t="s">
        <v>156</v>
      </c>
      <c r="G89" s="20"/>
      <c r="H89" s="21"/>
      <c r="I89" s="36"/>
    </row>
    <row r="90" spans="1:9" s="32" customFormat="1" ht="14.25">
      <c r="A90" s="132"/>
      <c r="B90" s="19" t="s">
        <v>78</v>
      </c>
      <c r="C90" s="20" t="s">
        <v>9</v>
      </c>
      <c r="D90" s="20" t="s">
        <v>7</v>
      </c>
      <c r="E90" s="20" t="s">
        <v>159</v>
      </c>
      <c r="F90" s="20" t="s">
        <v>79</v>
      </c>
      <c r="G90" s="20"/>
      <c r="H90" s="21">
        <v>0.2</v>
      </c>
      <c r="I90" s="91">
        <v>1</v>
      </c>
    </row>
    <row r="91" spans="1:8" s="32" customFormat="1" ht="14.25">
      <c r="A91" s="132"/>
      <c r="B91" s="19" t="s">
        <v>80</v>
      </c>
      <c r="C91" s="20" t="s">
        <v>9</v>
      </c>
      <c r="D91" s="20" t="s">
        <v>7</v>
      </c>
      <c r="E91" s="20" t="s">
        <v>159</v>
      </c>
      <c r="F91" s="20" t="s">
        <v>81</v>
      </c>
      <c r="G91" s="20"/>
      <c r="H91" s="21"/>
    </row>
    <row r="92" spans="1:8" s="32" customFormat="1" ht="14.25">
      <c r="A92" s="132"/>
      <c r="B92" s="16" t="s">
        <v>234</v>
      </c>
      <c r="C92" s="17" t="s">
        <v>9</v>
      </c>
      <c r="D92" s="17" t="s">
        <v>7</v>
      </c>
      <c r="E92" s="17" t="s">
        <v>233</v>
      </c>
      <c r="F92" s="17"/>
      <c r="G92" s="17"/>
      <c r="H92" s="18">
        <f>SUM(H93)</f>
        <v>0</v>
      </c>
    </row>
    <row r="93" spans="1:8" s="32" customFormat="1" ht="14.25">
      <c r="A93" s="132"/>
      <c r="B93" s="19" t="s">
        <v>71</v>
      </c>
      <c r="C93" s="20" t="s">
        <v>9</v>
      </c>
      <c r="D93" s="20" t="s">
        <v>7</v>
      </c>
      <c r="E93" s="20" t="s">
        <v>233</v>
      </c>
      <c r="F93" s="28" t="s">
        <v>68</v>
      </c>
      <c r="G93" s="28"/>
      <c r="H93" s="21">
        <f>SUM(H94)</f>
        <v>0</v>
      </c>
    </row>
    <row r="94" spans="1:8" s="32" customFormat="1" ht="28.5">
      <c r="A94" s="132"/>
      <c r="B94" s="19" t="s">
        <v>153</v>
      </c>
      <c r="C94" s="20" t="s">
        <v>9</v>
      </c>
      <c r="D94" s="20" t="s">
        <v>7</v>
      </c>
      <c r="E94" s="20" t="s">
        <v>233</v>
      </c>
      <c r="F94" s="20" t="s">
        <v>155</v>
      </c>
      <c r="G94" s="20"/>
      <c r="H94" s="21"/>
    </row>
    <row r="95" spans="1:8" s="32" customFormat="1" ht="28.5">
      <c r="A95" s="132"/>
      <c r="B95" s="81" t="s">
        <v>55</v>
      </c>
      <c r="C95" s="17" t="s">
        <v>9</v>
      </c>
      <c r="D95" s="17" t="s">
        <v>7</v>
      </c>
      <c r="E95" s="17" t="s">
        <v>270</v>
      </c>
      <c r="F95" s="17"/>
      <c r="G95" s="17"/>
      <c r="H95" s="18">
        <f>SUM(H96+H100+H103)</f>
        <v>192.5</v>
      </c>
    </row>
    <row r="96" spans="1:9" ht="14.25">
      <c r="A96" s="132"/>
      <c r="B96" s="19" t="s">
        <v>71</v>
      </c>
      <c r="C96" s="20" t="s">
        <v>9</v>
      </c>
      <c r="D96" s="20" t="s">
        <v>7</v>
      </c>
      <c r="E96" s="20" t="s">
        <v>270</v>
      </c>
      <c r="F96" s="35" t="s">
        <v>68</v>
      </c>
      <c r="G96" s="35"/>
      <c r="H96" s="30">
        <f>SUM(H97:H99)</f>
        <v>116.80000000000001</v>
      </c>
      <c r="I96" s="32"/>
    </row>
    <row r="97" spans="1:9" s="15" customFormat="1" ht="14.25">
      <c r="A97" s="132"/>
      <c r="B97" s="19" t="s">
        <v>154</v>
      </c>
      <c r="C97" s="20" t="s">
        <v>9</v>
      </c>
      <c r="D97" s="20" t="s">
        <v>7</v>
      </c>
      <c r="E97" s="20" t="s">
        <v>270</v>
      </c>
      <c r="F97" s="34" t="s">
        <v>67</v>
      </c>
      <c r="G97" s="34"/>
      <c r="H97" s="21">
        <v>89.7</v>
      </c>
      <c r="I97" s="92">
        <v>2</v>
      </c>
    </row>
    <row r="98" spans="1:9" s="15" customFormat="1" ht="14.25">
      <c r="A98" s="132"/>
      <c r="B98" s="19" t="s">
        <v>72</v>
      </c>
      <c r="C98" s="20" t="s">
        <v>9</v>
      </c>
      <c r="D98" s="20" t="s">
        <v>7</v>
      </c>
      <c r="E98" s="20" t="s">
        <v>271</v>
      </c>
      <c r="F98" s="34" t="s">
        <v>69</v>
      </c>
      <c r="G98" s="34"/>
      <c r="H98" s="21"/>
      <c r="I98" s="36"/>
    </row>
    <row r="99" spans="1:9" s="15" customFormat="1" ht="28.5">
      <c r="A99" s="132"/>
      <c r="B99" s="19" t="s">
        <v>153</v>
      </c>
      <c r="C99" s="20" t="s">
        <v>9</v>
      </c>
      <c r="D99" s="20" t="s">
        <v>7</v>
      </c>
      <c r="E99" s="20" t="s">
        <v>270</v>
      </c>
      <c r="F99" s="34" t="s">
        <v>155</v>
      </c>
      <c r="G99" s="34"/>
      <c r="H99" s="21">
        <v>27.1</v>
      </c>
      <c r="I99" s="92">
        <v>2</v>
      </c>
    </row>
    <row r="100" spans="1:8" s="32" customFormat="1" ht="14.25">
      <c r="A100" s="132"/>
      <c r="B100" s="19" t="s">
        <v>73</v>
      </c>
      <c r="C100" s="20" t="s">
        <v>9</v>
      </c>
      <c r="D100" s="20" t="s">
        <v>7</v>
      </c>
      <c r="E100" s="20" t="s">
        <v>270</v>
      </c>
      <c r="F100" s="35" t="s">
        <v>70</v>
      </c>
      <c r="G100" s="35"/>
      <c r="H100" s="30">
        <f>SUM(H102+H101)</f>
        <v>75.7</v>
      </c>
    </row>
    <row r="101" spans="1:8" s="32" customFormat="1" ht="14.25">
      <c r="A101" s="132"/>
      <c r="B101" s="19" t="s">
        <v>133</v>
      </c>
      <c r="C101" s="20" t="s">
        <v>9</v>
      </c>
      <c r="D101" s="20" t="s">
        <v>7</v>
      </c>
      <c r="E101" s="20" t="s">
        <v>270</v>
      </c>
      <c r="F101" s="34" t="s">
        <v>131</v>
      </c>
      <c r="G101" s="34"/>
      <c r="H101" s="21">
        <v>0</v>
      </c>
    </row>
    <row r="102" spans="1:9" ht="14.25">
      <c r="A102" s="132"/>
      <c r="B102" s="19" t="s">
        <v>75</v>
      </c>
      <c r="C102" s="20" t="s">
        <v>9</v>
      </c>
      <c r="D102" s="20" t="s">
        <v>7</v>
      </c>
      <c r="E102" s="20" t="s">
        <v>270</v>
      </c>
      <c r="F102" s="20" t="s">
        <v>74</v>
      </c>
      <c r="G102" s="20"/>
      <c r="H102" s="21">
        <v>75.7</v>
      </c>
      <c r="I102" s="91">
        <v>2</v>
      </c>
    </row>
    <row r="103" spans="1:9" ht="14.25">
      <c r="A103" s="132"/>
      <c r="B103" s="19" t="s">
        <v>77</v>
      </c>
      <c r="C103" s="20" t="s">
        <v>9</v>
      </c>
      <c r="D103" s="20" t="s">
        <v>7</v>
      </c>
      <c r="E103" s="20" t="s">
        <v>270</v>
      </c>
      <c r="F103" s="28" t="s">
        <v>76</v>
      </c>
      <c r="G103" s="28"/>
      <c r="H103" s="30">
        <f>SUM(H104)</f>
        <v>0</v>
      </c>
      <c r="I103" s="32"/>
    </row>
    <row r="104" spans="1:9" ht="14.25">
      <c r="A104" s="132"/>
      <c r="B104" s="19" t="s">
        <v>80</v>
      </c>
      <c r="C104" s="20" t="s">
        <v>9</v>
      </c>
      <c r="D104" s="20" t="s">
        <v>7</v>
      </c>
      <c r="E104" s="20" t="s">
        <v>270</v>
      </c>
      <c r="F104" s="20" t="s">
        <v>156</v>
      </c>
      <c r="G104" s="20"/>
      <c r="H104" s="21"/>
      <c r="I104" s="32"/>
    </row>
    <row r="105" spans="1:9" ht="28.5">
      <c r="A105" s="132"/>
      <c r="B105" s="16" t="s">
        <v>56</v>
      </c>
      <c r="C105" s="17" t="s">
        <v>9</v>
      </c>
      <c r="D105" s="17" t="s">
        <v>7</v>
      </c>
      <c r="E105" s="17" t="s">
        <v>164</v>
      </c>
      <c r="F105" s="17"/>
      <c r="G105" s="17"/>
      <c r="H105" s="18">
        <f>SUM(H106)</f>
        <v>0</v>
      </c>
      <c r="I105" s="32"/>
    </row>
    <row r="106" spans="1:8" s="15" customFormat="1" ht="14.25">
      <c r="A106" s="132"/>
      <c r="B106" s="19" t="s">
        <v>73</v>
      </c>
      <c r="C106" s="34" t="s">
        <v>9</v>
      </c>
      <c r="D106" s="34" t="s">
        <v>7</v>
      </c>
      <c r="E106" s="34" t="s">
        <v>164</v>
      </c>
      <c r="F106" s="35" t="s">
        <v>70</v>
      </c>
      <c r="G106" s="35"/>
      <c r="H106" s="30">
        <f>SUM(H107)</f>
        <v>0</v>
      </c>
    </row>
    <row r="107" spans="1:8" ht="14.25">
      <c r="A107" s="132"/>
      <c r="B107" s="19" t="s">
        <v>75</v>
      </c>
      <c r="C107" s="20" t="s">
        <v>9</v>
      </c>
      <c r="D107" s="20" t="s">
        <v>7</v>
      </c>
      <c r="E107" s="20" t="s">
        <v>164</v>
      </c>
      <c r="F107" s="20" t="s">
        <v>74</v>
      </c>
      <c r="G107" s="20"/>
      <c r="H107" s="21"/>
    </row>
    <row r="108" spans="1:8" ht="14.25">
      <c r="A108" s="132"/>
      <c r="B108" s="58" t="s">
        <v>167</v>
      </c>
      <c r="C108" s="59" t="s">
        <v>9</v>
      </c>
      <c r="D108" s="59" t="s">
        <v>8</v>
      </c>
      <c r="E108" s="59"/>
      <c r="F108" s="59"/>
      <c r="G108" s="59"/>
      <c r="H108" s="60">
        <f>SUM(H109)</f>
        <v>0</v>
      </c>
    </row>
    <row r="109" spans="1:8" ht="14.25">
      <c r="A109" s="132"/>
      <c r="B109" s="16" t="s">
        <v>165</v>
      </c>
      <c r="C109" s="17" t="s">
        <v>9</v>
      </c>
      <c r="D109" s="17" t="s">
        <v>8</v>
      </c>
      <c r="E109" s="17" t="s">
        <v>166</v>
      </c>
      <c r="F109" s="17"/>
      <c r="G109" s="17"/>
      <c r="H109" s="18">
        <f>SUM(H110:H111)</f>
        <v>0</v>
      </c>
    </row>
    <row r="110" spans="1:8" ht="14.25">
      <c r="A110" s="132"/>
      <c r="B110" s="19" t="s">
        <v>87</v>
      </c>
      <c r="C110" s="20" t="s">
        <v>9</v>
      </c>
      <c r="D110" s="20" t="s">
        <v>8</v>
      </c>
      <c r="E110" s="20" t="s">
        <v>225</v>
      </c>
      <c r="F110" s="20" t="s">
        <v>88</v>
      </c>
      <c r="G110" s="20"/>
      <c r="H110" s="21"/>
    </row>
    <row r="111" spans="1:8" ht="14.25">
      <c r="A111" s="132"/>
      <c r="B111" s="19"/>
      <c r="C111" s="20" t="s">
        <v>9</v>
      </c>
      <c r="D111" s="20" t="s">
        <v>8</v>
      </c>
      <c r="E111" s="20" t="s">
        <v>224</v>
      </c>
      <c r="F111" s="20" t="s">
        <v>88</v>
      </c>
      <c r="G111" s="20"/>
      <c r="H111" s="21"/>
    </row>
    <row r="112" spans="1:8" ht="14.25">
      <c r="A112" s="132"/>
      <c r="B112" s="58" t="s">
        <v>42</v>
      </c>
      <c r="C112" s="23" t="s">
        <v>9</v>
      </c>
      <c r="D112" s="23" t="s">
        <v>22</v>
      </c>
      <c r="E112" s="23"/>
      <c r="F112" s="23"/>
      <c r="G112" s="23"/>
      <c r="H112" s="24">
        <f>SUM(H113)</f>
        <v>200</v>
      </c>
    </row>
    <row r="113" spans="1:8" ht="14.25">
      <c r="A113" s="132"/>
      <c r="B113" s="16" t="s">
        <v>85</v>
      </c>
      <c r="C113" s="17" t="s">
        <v>9</v>
      </c>
      <c r="D113" s="17" t="s">
        <v>22</v>
      </c>
      <c r="E113" s="17" t="s">
        <v>160</v>
      </c>
      <c r="F113" s="17" t="s">
        <v>84</v>
      </c>
      <c r="G113" s="17"/>
      <c r="H113" s="18">
        <f>SUM(H114)</f>
        <v>200</v>
      </c>
    </row>
    <row r="114" spans="1:9" s="15" customFormat="1" ht="14.25">
      <c r="A114" s="132"/>
      <c r="B114" s="19" t="s">
        <v>279</v>
      </c>
      <c r="C114" s="20" t="s">
        <v>9</v>
      </c>
      <c r="D114" s="20" t="s">
        <v>22</v>
      </c>
      <c r="E114" s="20" t="s">
        <v>160</v>
      </c>
      <c r="F114" s="20" t="s">
        <v>83</v>
      </c>
      <c r="G114" s="20"/>
      <c r="H114" s="21">
        <v>200</v>
      </c>
      <c r="I114" s="92">
        <v>1</v>
      </c>
    </row>
    <row r="115" spans="1:8" ht="14.25">
      <c r="A115" s="132"/>
      <c r="B115" s="38" t="s">
        <v>51</v>
      </c>
      <c r="C115" s="23" t="s">
        <v>9</v>
      </c>
      <c r="D115" s="23" t="s">
        <v>62</v>
      </c>
      <c r="E115" s="23"/>
      <c r="F115" s="23"/>
      <c r="G115" s="23"/>
      <c r="H115" s="24">
        <f>SUM(H116+H128+H131+H150+H144+H146+H148+H142+H122+H125+H152+H119)</f>
        <v>17245</v>
      </c>
    </row>
    <row r="116" spans="1:8" s="15" customFormat="1" ht="28.5">
      <c r="A116" s="132"/>
      <c r="B116" s="40" t="s">
        <v>253</v>
      </c>
      <c r="C116" s="17" t="s">
        <v>9</v>
      </c>
      <c r="D116" s="17" t="s">
        <v>62</v>
      </c>
      <c r="E116" s="17" t="s">
        <v>252</v>
      </c>
      <c r="F116" s="17"/>
      <c r="G116" s="17"/>
      <c r="H116" s="18">
        <f>SUM(H117)</f>
        <v>0</v>
      </c>
    </row>
    <row r="117" spans="1:8" ht="14.25">
      <c r="A117" s="132"/>
      <c r="B117" s="19" t="s">
        <v>73</v>
      </c>
      <c r="C117" s="34" t="s">
        <v>9</v>
      </c>
      <c r="D117" s="34" t="s">
        <v>62</v>
      </c>
      <c r="E117" s="34" t="s">
        <v>252</v>
      </c>
      <c r="F117" s="35" t="s">
        <v>70</v>
      </c>
      <c r="G117" s="35"/>
      <c r="H117" s="30">
        <f>SUM(H118)</f>
        <v>0</v>
      </c>
    </row>
    <row r="118" spans="1:8" ht="14.25">
      <c r="A118" s="132"/>
      <c r="B118" s="19" t="s">
        <v>75</v>
      </c>
      <c r="C118" s="34" t="s">
        <v>9</v>
      </c>
      <c r="D118" s="34" t="s">
        <v>62</v>
      </c>
      <c r="E118" s="34" t="s">
        <v>252</v>
      </c>
      <c r="F118" s="34" t="s">
        <v>74</v>
      </c>
      <c r="G118" s="34"/>
      <c r="H118" s="21">
        <v>0</v>
      </c>
    </row>
    <row r="119" spans="1:8" ht="14.25">
      <c r="A119" s="132"/>
      <c r="B119" s="16" t="s">
        <v>234</v>
      </c>
      <c r="C119" s="17" t="s">
        <v>9</v>
      </c>
      <c r="D119" s="17" t="s">
        <v>62</v>
      </c>
      <c r="E119" s="17" t="s">
        <v>233</v>
      </c>
      <c r="F119" s="17"/>
      <c r="G119" s="17"/>
      <c r="H119" s="18">
        <f>SUM(H120)</f>
        <v>0</v>
      </c>
    </row>
    <row r="120" spans="1:8" ht="14.25">
      <c r="A120" s="132"/>
      <c r="B120" s="19" t="s">
        <v>71</v>
      </c>
      <c r="C120" s="34" t="s">
        <v>9</v>
      </c>
      <c r="D120" s="34" t="s">
        <v>62</v>
      </c>
      <c r="E120" s="34" t="s">
        <v>233</v>
      </c>
      <c r="F120" s="35" t="s">
        <v>68</v>
      </c>
      <c r="G120" s="35"/>
      <c r="H120" s="21">
        <f>SUM(H121)</f>
        <v>0</v>
      </c>
    </row>
    <row r="121" spans="1:8" ht="28.5">
      <c r="A121" s="132"/>
      <c r="B121" s="19" t="s">
        <v>153</v>
      </c>
      <c r="C121" s="34" t="s">
        <v>9</v>
      </c>
      <c r="D121" s="34" t="s">
        <v>62</v>
      </c>
      <c r="E121" s="34" t="s">
        <v>233</v>
      </c>
      <c r="F121" s="34" t="s">
        <v>155</v>
      </c>
      <c r="G121" s="34"/>
      <c r="H121" s="21"/>
    </row>
    <row r="122" spans="1:8" ht="28.5">
      <c r="A122" s="132"/>
      <c r="B122" s="16" t="s">
        <v>168</v>
      </c>
      <c r="C122" s="17" t="s">
        <v>9</v>
      </c>
      <c r="D122" s="17" t="s">
        <v>62</v>
      </c>
      <c r="E122" s="17" t="s">
        <v>169</v>
      </c>
      <c r="F122" s="17"/>
      <c r="G122" s="17"/>
      <c r="H122" s="18">
        <f>SUM(H123)</f>
        <v>0</v>
      </c>
    </row>
    <row r="123" spans="1:8" ht="14.25">
      <c r="A123" s="132"/>
      <c r="B123" s="19" t="s">
        <v>73</v>
      </c>
      <c r="C123" s="34" t="s">
        <v>9</v>
      </c>
      <c r="D123" s="34" t="s">
        <v>62</v>
      </c>
      <c r="E123" s="34" t="s">
        <v>169</v>
      </c>
      <c r="F123" s="35" t="s">
        <v>70</v>
      </c>
      <c r="G123" s="35"/>
      <c r="H123" s="21">
        <f>SUM(H124)</f>
        <v>0</v>
      </c>
    </row>
    <row r="124" spans="1:8" ht="14.25">
      <c r="A124" s="132"/>
      <c r="B124" s="19" t="s">
        <v>75</v>
      </c>
      <c r="C124" s="34" t="s">
        <v>9</v>
      </c>
      <c r="D124" s="34" t="s">
        <v>62</v>
      </c>
      <c r="E124" s="34" t="s">
        <v>169</v>
      </c>
      <c r="F124" s="34" t="s">
        <v>74</v>
      </c>
      <c r="G124" s="34"/>
      <c r="H124" s="21">
        <v>0</v>
      </c>
    </row>
    <row r="125" spans="1:8" ht="14.25">
      <c r="A125" s="132"/>
      <c r="B125" s="81" t="s">
        <v>276</v>
      </c>
      <c r="C125" s="17" t="s">
        <v>9</v>
      </c>
      <c r="D125" s="17" t="s">
        <v>62</v>
      </c>
      <c r="E125" s="17" t="s">
        <v>172</v>
      </c>
      <c r="F125" s="17"/>
      <c r="G125" s="17"/>
      <c r="H125" s="18">
        <f>SUM(H126:H127)</f>
        <v>14498.6</v>
      </c>
    </row>
    <row r="126" spans="1:8" ht="14.25">
      <c r="A126" s="132"/>
      <c r="B126" s="19" t="s">
        <v>133</v>
      </c>
      <c r="C126" s="34" t="s">
        <v>9</v>
      </c>
      <c r="D126" s="34" t="s">
        <v>62</v>
      </c>
      <c r="E126" s="34" t="s">
        <v>172</v>
      </c>
      <c r="F126" s="34" t="s">
        <v>95</v>
      </c>
      <c r="G126" s="34"/>
      <c r="H126" s="21"/>
    </row>
    <row r="127" spans="1:9" ht="14.25">
      <c r="A127" s="132"/>
      <c r="B127" s="19" t="s">
        <v>75</v>
      </c>
      <c r="C127" s="34" t="s">
        <v>9</v>
      </c>
      <c r="D127" s="34" t="s">
        <v>62</v>
      </c>
      <c r="E127" s="34" t="s">
        <v>172</v>
      </c>
      <c r="F127" s="34" t="s">
        <v>97</v>
      </c>
      <c r="G127" s="34"/>
      <c r="H127" s="21">
        <v>14498.6</v>
      </c>
      <c r="I127" s="91">
        <v>1</v>
      </c>
    </row>
    <row r="128" spans="1:8" s="15" customFormat="1" ht="14.25">
      <c r="A128" s="132"/>
      <c r="B128" s="81" t="s">
        <v>86</v>
      </c>
      <c r="C128" s="17" t="s">
        <v>9</v>
      </c>
      <c r="D128" s="17" t="s">
        <v>62</v>
      </c>
      <c r="E128" s="17" t="s">
        <v>171</v>
      </c>
      <c r="F128" s="17"/>
      <c r="G128" s="17"/>
      <c r="H128" s="18">
        <f>SUM(H129)</f>
        <v>228.8</v>
      </c>
    </row>
    <row r="129" spans="1:8" ht="14.25">
      <c r="A129" s="132"/>
      <c r="B129" s="19" t="s">
        <v>106</v>
      </c>
      <c r="C129" s="34" t="s">
        <v>9</v>
      </c>
      <c r="D129" s="34" t="s">
        <v>62</v>
      </c>
      <c r="E129" s="34" t="s">
        <v>171</v>
      </c>
      <c r="F129" s="35" t="s">
        <v>103</v>
      </c>
      <c r="G129" s="35"/>
      <c r="H129" s="30">
        <f>SUM(H130)</f>
        <v>228.8</v>
      </c>
    </row>
    <row r="130" spans="1:9" ht="14.25">
      <c r="A130" s="132"/>
      <c r="B130" s="19" t="s">
        <v>106</v>
      </c>
      <c r="C130" s="34" t="s">
        <v>9</v>
      </c>
      <c r="D130" s="34" t="s">
        <v>62</v>
      </c>
      <c r="E130" s="34" t="s">
        <v>171</v>
      </c>
      <c r="F130" s="34" t="s">
        <v>104</v>
      </c>
      <c r="G130" s="34"/>
      <c r="H130" s="21">
        <v>228.8</v>
      </c>
      <c r="I130" s="91">
        <v>1</v>
      </c>
    </row>
    <row r="131" spans="1:8" ht="14.25">
      <c r="A131" s="132"/>
      <c r="B131" s="83" t="s">
        <v>141</v>
      </c>
      <c r="C131" s="17" t="s">
        <v>9</v>
      </c>
      <c r="D131" s="17" t="s">
        <v>62</v>
      </c>
      <c r="E131" s="17" t="s">
        <v>172</v>
      </c>
      <c r="F131" s="17"/>
      <c r="G131" s="17"/>
      <c r="H131" s="18">
        <f>SUM(H132+H135+H138+H140+H141+H139)</f>
        <v>2354.2999999999997</v>
      </c>
    </row>
    <row r="132" spans="1:8" ht="14.25">
      <c r="A132" s="132"/>
      <c r="B132" s="19" t="s">
        <v>71</v>
      </c>
      <c r="C132" s="34" t="s">
        <v>9</v>
      </c>
      <c r="D132" s="34" t="s">
        <v>62</v>
      </c>
      <c r="E132" s="34" t="s">
        <v>172</v>
      </c>
      <c r="F132" s="35" t="s">
        <v>68</v>
      </c>
      <c r="G132" s="35"/>
      <c r="H132" s="30">
        <f>SUM(H133+H134)</f>
        <v>0</v>
      </c>
    </row>
    <row r="133" spans="1:8" s="15" customFormat="1" ht="14.25">
      <c r="A133" s="132"/>
      <c r="B133" s="19" t="s">
        <v>154</v>
      </c>
      <c r="C133" s="34" t="s">
        <v>9</v>
      </c>
      <c r="D133" s="34" t="s">
        <v>62</v>
      </c>
      <c r="E133" s="34" t="s">
        <v>172</v>
      </c>
      <c r="F133" s="34" t="s">
        <v>228</v>
      </c>
      <c r="G133" s="34"/>
      <c r="H133" s="21">
        <v>0</v>
      </c>
    </row>
    <row r="134" spans="1:8" ht="30" customHeight="1">
      <c r="A134" s="132"/>
      <c r="B134" s="19" t="s">
        <v>153</v>
      </c>
      <c r="C134" s="20" t="s">
        <v>9</v>
      </c>
      <c r="D134" s="20" t="s">
        <v>62</v>
      </c>
      <c r="E134" s="20" t="s">
        <v>172</v>
      </c>
      <c r="F134" s="20" t="s">
        <v>229</v>
      </c>
      <c r="G134" s="20"/>
      <c r="H134" s="21">
        <v>0</v>
      </c>
    </row>
    <row r="135" spans="1:8" ht="14.25">
      <c r="A135" s="132"/>
      <c r="B135" s="19" t="s">
        <v>75</v>
      </c>
      <c r="C135" s="34" t="s">
        <v>9</v>
      </c>
      <c r="D135" s="34" t="s">
        <v>62</v>
      </c>
      <c r="E135" s="34" t="s">
        <v>172</v>
      </c>
      <c r="F135" s="35" t="s">
        <v>70</v>
      </c>
      <c r="G135" s="35"/>
      <c r="H135" s="30">
        <f>SUM(H137+H136)</f>
        <v>2293.7</v>
      </c>
    </row>
    <row r="136" spans="1:8" ht="14.25">
      <c r="A136" s="132"/>
      <c r="B136" s="19" t="s">
        <v>133</v>
      </c>
      <c r="C136" s="34" t="s">
        <v>9</v>
      </c>
      <c r="D136" s="34" t="s">
        <v>62</v>
      </c>
      <c r="E136" s="34" t="s">
        <v>172</v>
      </c>
      <c r="F136" s="34" t="s">
        <v>131</v>
      </c>
      <c r="G136" s="34"/>
      <c r="H136" s="21">
        <v>0</v>
      </c>
    </row>
    <row r="137" spans="1:9" ht="14.25">
      <c r="A137" s="133"/>
      <c r="B137" s="19" t="s">
        <v>75</v>
      </c>
      <c r="C137" s="34" t="s">
        <v>9</v>
      </c>
      <c r="D137" s="34" t="s">
        <v>62</v>
      </c>
      <c r="E137" s="34" t="s">
        <v>172</v>
      </c>
      <c r="F137" s="34" t="s">
        <v>74</v>
      </c>
      <c r="G137" s="34"/>
      <c r="H137" s="21">
        <v>2293.7</v>
      </c>
      <c r="I137" s="91">
        <v>1</v>
      </c>
    </row>
    <row r="138" spans="1:9" ht="14.25">
      <c r="A138" s="41"/>
      <c r="B138" s="19" t="s">
        <v>78</v>
      </c>
      <c r="C138" s="34" t="s">
        <v>9</v>
      </c>
      <c r="D138" s="34" t="s">
        <v>62</v>
      </c>
      <c r="E138" s="34" t="s">
        <v>172</v>
      </c>
      <c r="F138" s="35" t="s">
        <v>79</v>
      </c>
      <c r="G138" s="35"/>
      <c r="H138" s="21">
        <v>31.5</v>
      </c>
      <c r="I138" s="91">
        <v>1</v>
      </c>
    </row>
    <row r="139" spans="1:9" ht="14.25">
      <c r="A139" s="41"/>
      <c r="B139" s="19"/>
      <c r="C139" s="34" t="s">
        <v>9</v>
      </c>
      <c r="D139" s="34" t="s">
        <v>62</v>
      </c>
      <c r="E139" s="34" t="s">
        <v>172</v>
      </c>
      <c r="F139" s="35" t="s">
        <v>81</v>
      </c>
      <c r="G139" s="35"/>
      <c r="H139" s="21">
        <v>29.1</v>
      </c>
      <c r="I139" s="91">
        <v>1</v>
      </c>
    </row>
    <row r="140" spans="1:8" ht="14.25">
      <c r="A140" s="41"/>
      <c r="B140" s="19" t="s">
        <v>80</v>
      </c>
      <c r="C140" s="34" t="s">
        <v>9</v>
      </c>
      <c r="D140" s="34" t="s">
        <v>62</v>
      </c>
      <c r="E140" s="34" t="s">
        <v>172</v>
      </c>
      <c r="F140" s="35" t="s">
        <v>156</v>
      </c>
      <c r="G140" s="35"/>
      <c r="H140" s="21"/>
    </row>
    <row r="141" spans="1:8" ht="14.25">
      <c r="A141" s="41"/>
      <c r="B141" s="19" t="s">
        <v>152</v>
      </c>
      <c r="C141" s="34" t="s">
        <v>9</v>
      </c>
      <c r="D141" s="34" t="s">
        <v>62</v>
      </c>
      <c r="E141" s="34" t="s">
        <v>172</v>
      </c>
      <c r="F141" s="35" t="s">
        <v>150</v>
      </c>
      <c r="G141" s="35"/>
      <c r="H141" s="21"/>
    </row>
    <row r="142" spans="1:8" s="15" customFormat="1" ht="14.25">
      <c r="A142" s="41"/>
      <c r="B142" s="81" t="s">
        <v>269</v>
      </c>
      <c r="C142" s="17" t="s">
        <v>9</v>
      </c>
      <c r="D142" s="17" t="s">
        <v>62</v>
      </c>
      <c r="E142" s="17" t="s">
        <v>256</v>
      </c>
      <c r="F142" s="17"/>
      <c r="G142" s="17"/>
      <c r="H142" s="18">
        <f>SUM(H143)</f>
        <v>0</v>
      </c>
    </row>
    <row r="143" spans="1:8" s="32" customFormat="1" ht="14.25">
      <c r="A143" s="61"/>
      <c r="B143" s="19" t="s">
        <v>87</v>
      </c>
      <c r="C143" s="34" t="s">
        <v>9</v>
      </c>
      <c r="D143" s="34" t="s">
        <v>62</v>
      </c>
      <c r="E143" s="34" t="s">
        <v>256</v>
      </c>
      <c r="F143" s="34" t="s">
        <v>88</v>
      </c>
      <c r="G143" s="34"/>
      <c r="H143" s="21"/>
    </row>
    <row r="144" spans="1:8" s="15" customFormat="1" ht="28.5">
      <c r="A144" s="129">
        <v>2</v>
      </c>
      <c r="B144" s="81" t="s">
        <v>146</v>
      </c>
      <c r="C144" s="17" t="s">
        <v>9</v>
      </c>
      <c r="D144" s="17" t="s">
        <v>62</v>
      </c>
      <c r="E144" s="17" t="s">
        <v>235</v>
      </c>
      <c r="F144" s="17"/>
      <c r="G144" s="17"/>
      <c r="H144" s="18">
        <f>SUM(H145)</f>
        <v>0</v>
      </c>
    </row>
    <row r="145" spans="1:8" s="32" customFormat="1" ht="14.25">
      <c r="A145" s="129"/>
      <c r="B145" s="19" t="s">
        <v>87</v>
      </c>
      <c r="C145" s="34" t="s">
        <v>9</v>
      </c>
      <c r="D145" s="34" t="s">
        <v>62</v>
      </c>
      <c r="E145" s="34" t="s">
        <v>235</v>
      </c>
      <c r="F145" s="34" t="s">
        <v>203</v>
      </c>
      <c r="G145" s="34"/>
      <c r="H145" s="21"/>
    </row>
    <row r="146" spans="1:8" s="36" customFormat="1" ht="14.25">
      <c r="A146" s="129"/>
      <c r="B146" s="16" t="s">
        <v>254</v>
      </c>
      <c r="C146" s="17" t="s">
        <v>9</v>
      </c>
      <c r="D146" s="17" t="s">
        <v>62</v>
      </c>
      <c r="E146" s="17" t="s">
        <v>257</v>
      </c>
      <c r="F146" s="17"/>
      <c r="G146" s="17"/>
      <c r="H146" s="18">
        <f>SUM(H147)</f>
        <v>0</v>
      </c>
    </row>
    <row r="147" spans="1:8" s="32" customFormat="1" ht="14.25">
      <c r="A147" s="129"/>
      <c r="B147" s="19" t="s">
        <v>87</v>
      </c>
      <c r="C147" s="34" t="s">
        <v>9</v>
      </c>
      <c r="D147" s="34" t="s">
        <v>62</v>
      </c>
      <c r="E147" s="34" t="s">
        <v>257</v>
      </c>
      <c r="F147" s="34" t="s">
        <v>203</v>
      </c>
      <c r="G147" s="34"/>
      <c r="H147" s="21">
        <v>0</v>
      </c>
    </row>
    <row r="148" spans="1:8" s="36" customFormat="1" ht="14.25">
      <c r="A148" s="129"/>
      <c r="B148" s="16" t="s">
        <v>277</v>
      </c>
      <c r="C148" s="17" t="s">
        <v>9</v>
      </c>
      <c r="D148" s="17" t="s">
        <v>62</v>
      </c>
      <c r="E148" s="17" t="s">
        <v>278</v>
      </c>
      <c r="F148" s="17"/>
      <c r="G148" s="17"/>
      <c r="H148" s="18">
        <f>SUM(H149)</f>
        <v>163.3</v>
      </c>
    </row>
    <row r="149" spans="1:9" s="32" customFormat="1" ht="14.25">
      <c r="A149" s="129"/>
      <c r="B149" s="19" t="s">
        <v>75</v>
      </c>
      <c r="C149" s="34" t="s">
        <v>9</v>
      </c>
      <c r="D149" s="34" t="s">
        <v>62</v>
      </c>
      <c r="E149" s="34" t="s">
        <v>278</v>
      </c>
      <c r="F149" s="34" t="s">
        <v>74</v>
      </c>
      <c r="G149" s="34"/>
      <c r="H149" s="21">
        <v>163.3</v>
      </c>
      <c r="I149" s="91">
        <v>2</v>
      </c>
    </row>
    <row r="150" spans="1:8" s="15" customFormat="1" ht="15">
      <c r="A150" s="129"/>
      <c r="B150" s="62" t="s">
        <v>255</v>
      </c>
      <c r="C150" s="17" t="s">
        <v>9</v>
      </c>
      <c r="D150" s="17" t="s">
        <v>62</v>
      </c>
      <c r="E150" s="17" t="s">
        <v>258</v>
      </c>
      <c r="F150" s="17"/>
      <c r="G150" s="17"/>
      <c r="H150" s="18">
        <f>SUM(H151)</f>
        <v>0</v>
      </c>
    </row>
    <row r="151" spans="1:8" s="32" customFormat="1" ht="14.25">
      <c r="A151" s="129"/>
      <c r="B151" s="19" t="s">
        <v>87</v>
      </c>
      <c r="C151" s="34" t="s">
        <v>9</v>
      </c>
      <c r="D151" s="34" t="s">
        <v>62</v>
      </c>
      <c r="E151" s="34" t="s">
        <v>258</v>
      </c>
      <c r="F151" s="34" t="s">
        <v>88</v>
      </c>
      <c r="G151" s="34"/>
      <c r="H151" s="21">
        <v>0</v>
      </c>
    </row>
    <row r="152" spans="1:8" s="32" customFormat="1" ht="28.5">
      <c r="A152" s="129"/>
      <c r="B152" s="16" t="s">
        <v>215</v>
      </c>
      <c r="C152" s="33" t="s">
        <v>9</v>
      </c>
      <c r="D152" s="33" t="s">
        <v>62</v>
      </c>
      <c r="E152" s="33" t="s">
        <v>216</v>
      </c>
      <c r="F152" s="33"/>
      <c r="G152" s="33"/>
      <c r="H152" s="57">
        <f>SUM(H153)</f>
        <v>0</v>
      </c>
    </row>
    <row r="153" spans="1:8" s="32" customFormat="1" ht="14.25">
      <c r="A153" s="129"/>
      <c r="B153" s="19" t="s">
        <v>87</v>
      </c>
      <c r="C153" s="34" t="s">
        <v>9</v>
      </c>
      <c r="D153" s="34" t="s">
        <v>62</v>
      </c>
      <c r="E153" s="34" t="s">
        <v>216</v>
      </c>
      <c r="F153" s="34" t="s">
        <v>88</v>
      </c>
      <c r="G153" s="34"/>
      <c r="H153" s="21"/>
    </row>
    <row r="154" spans="1:8" ht="14.25">
      <c r="A154" s="129"/>
      <c r="B154" s="11" t="s">
        <v>65</v>
      </c>
      <c r="C154" s="12" t="s">
        <v>10</v>
      </c>
      <c r="D154" s="44"/>
      <c r="E154" s="44"/>
      <c r="F154" s="44"/>
      <c r="G154" s="44"/>
      <c r="H154" s="14">
        <f>SUM(H155)</f>
        <v>1559.8</v>
      </c>
    </row>
    <row r="155" spans="1:8" s="15" customFormat="1" ht="14.25">
      <c r="A155" s="129">
        <v>3</v>
      </c>
      <c r="B155" s="46" t="s">
        <v>89</v>
      </c>
      <c r="C155" s="63" t="s">
        <v>10</v>
      </c>
      <c r="D155" s="63" t="s">
        <v>12</v>
      </c>
      <c r="E155" s="59"/>
      <c r="F155" s="59"/>
      <c r="G155" s="59"/>
      <c r="H155" s="64">
        <f>SUM(H156)</f>
        <v>1559.8</v>
      </c>
    </row>
    <row r="156" spans="1:8" s="15" customFormat="1" ht="28.5">
      <c r="A156" s="129"/>
      <c r="B156" s="82" t="s">
        <v>66</v>
      </c>
      <c r="C156" s="33" t="s">
        <v>10</v>
      </c>
      <c r="D156" s="33" t="s">
        <v>12</v>
      </c>
      <c r="E156" s="33" t="s">
        <v>175</v>
      </c>
      <c r="F156" s="33"/>
      <c r="G156" s="33"/>
      <c r="H156" s="57">
        <f>SUM(H157)</f>
        <v>1559.8</v>
      </c>
    </row>
    <row r="157" spans="1:8" ht="14.25">
      <c r="A157" s="129"/>
      <c r="B157" s="19" t="s">
        <v>43</v>
      </c>
      <c r="C157" s="20" t="s">
        <v>10</v>
      </c>
      <c r="D157" s="20" t="s">
        <v>12</v>
      </c>
      <c r="E157" s="20" t="s">
        <v>175</v>
      </c>
      <c r="F157" s="28" t="s">
        <v>49</v>
      </c>
      <c r="G157" s="28"/>
      <c r="H157" s="30">
        <f>SUM(H158)</f>
        <v>1559.8</v>
      </c>
    </row>
    <row r="158" spans="1:9" ht="14.25">
      <c r="A158" s="129"/>
      <c r="B158" s="19" t="s">
        <v>90</v>
      </c>
      <c r="C158" s="20" t="s">
        <v>10</v>
      </c>
      <c r="D158" s="20" t="s">
        <v>12</v>
      </c>
      <c r="E158" s="20" t="s">
        <v>175</v>
      </c>
      <c r="F158" s="20" t="s">
        <v>82</v>
      </c>
      <c r="G158" s="20"/>
      <c r="H158" s="21">
        <v>1559.8</v>
      </c>
      <c r="I158" s="91">
        <v>3</v>
      </c>
    </row>
    <row r="159" spans="1:8" ht="14.25">
      <c r="A159" s="129"/>
      <c r="B159" s="11" t="s">
        <v>20</v>
      </c>
      <c r="C159" s="12" t="s">
        <v>12</v>
      </c>
      <c r="D159" s="12"/>
      <c r="E159" s="12"/>
      <c r="F159" s="12"/>
      <c r="G159" s="12"/>
      <c r="H159" s="14">
        <f>SUM(H160+H165)</f>
        <v>2440.4</v>
      </c>
    </row>
    <row r="160" spans="1:8" s="15" customFormat="1" ht="14.25">
      <c r="A160" s="131">
        <v>4</v>
      </c>
      <c r="B160" s="38" t="s">
        <v>91</v>
      </c>
      <c r="C160" s="23" t="s">
        <v>12</v>
      </c>
      <c r="D160" s="23" t="s">
        <v>15</v>
      </c>
      <c r="E160" s="23"/>
      <c r="F160" s="23"/>
      <c r="G160" s="23"/>
      <c r="H160" s="24">
        <f>SUM(H161)</f>
        <v>300</v>
      </c>
    </row>
    <row r="161" spans="1:8" s="15" customFormat="1" ht="14.25">
      <c r="A161" s="132"/>
      <c r="B161" s="81" t="s">
        <v>44</v>
      </c>
      <c r="C161" s="17" t="s">
        <v>12</v>
      </c>
      <c r="D161" s="17" t="s">
        <v>15</v>
      </c>
      <c r="E161" s="17" t="s">
        <v>173</v>
      </c>
      <c r="F161" s="17"/>
      <c r="G161" s="17"/>
      <c r="H161" s="18">
        <f>SUM(H162)</f>
        <v>300</v>
      </c>
    </row>
    <row r="162" spans="1:8" s="15" customFormat="1" ht="14.25">
      <c r="A162" s="132"/>
      <c r="B162" s="19" t="s">
        <v>36</v>
      </c>
      <c r="C162" s="20" t="s">
        <v>12</v>
      </c>
      <c r="D162" s="20" t="s">
        <v>15</v>
      </c>
      <c r="E162" s="20" t="s">
        <v>174</v>
      </c>
      <c r="F162" s="20"/>
      <c r="G162" s="20"/>
      <c r="H162" s="21">
        <f>SUM(H163)</f>
        <v>300</v>
      </c>
    </row>
    <row r="163" spans="1:8" s="15" customFormat="1" ht="14.25">
      <c r="A163" s="132"/>
      <c r="B163" s="43" t="s">
        <v>85</v>
      </c>
      <c r="C163" s="20" t="s">
        <v>12</v>
      </c>
      <c r="D163" s="20" t="s">
        <v>15</v>
      </c>
      <c r="E163" s="20" t="s">
        <v>174</v>
      </c>
      <c r="F163" s="28" t="s">
        <v>97</v>
      </c>
      <c r="G163" s="28"/>
      <c r="H163" s="30">
        <f>SUM(H164)</f>
        <v>300</v>
      </c>
    </row>
    <row r="164" spans="1:9" s="15" customFormat="1" ht="14.25">
      <c r="A164" s="132"/>
      <c r="B164" s="19" t="s">
        <v>87</v>
      </c>
      <c r="C164" s="20" t="s">
        <v>12</v>
      </c>
      <c r="D164" s="20" t="s">
        <v>15</v>
      </c>
      <c r="E164" s="20" t="s">
        <v>174</v>
      </c>
      <c r="F164" s="20" t="s">
        <v>97</v>
      </c>
      <c r="G164" s="20"/>
      <c r="H164" s="21">
        <v>300</v>
      </c>
      <c r="I164" s="92">
        <v>1</v>
      </c>
    </row>
    <row r="165" spans="1:11" s="15" customFormat="1" ht="14.25">
      <c r="A165" s="132"/>
      <c r="B165" s="54" t="s">
        <v>274</v>
      </c>
      <c r="C165" s="20" t="s">
        <v>12</v>
      </c>
      <c r="D165" s="20" t="s">
        <v>15</v>
      </c>
      <c r="E165" s="20" t="s">
        <v>275</v>
      </c>
      <c r="F165" s="20" t="s">
        <v>97</v>
      </c>
      <c r="G165" s="20"/>
      <c r="H165" s="21">
        <v>2140.4</v>
      </c>
      <c r="I165" s="92">
        <v>1</v>
      </c>
      <c r="J165" s="15">
        <v>211</v>
      </c>
      <c r="K165" s="15">
        <v>1643.9</v>
      </c>
    </row>
    <row r="166" spans="1:11" s="15" customFormat="1" ht="14.25">
      <c r="A166" s="132"/>
      <c r="B166" s="11" t="s">
        <v>21</v>
      </c>
      <c r="C166" s="12" t="s">
        <v>13</v>
      </c>
      <c r="D166" s="12"/>
      <c r="E166" s="12"/>
      <c r="F166" s="12"/>
      <c r="G166" s="12"/>
      <c r="H166" s="14">
        <f>SUM(H167+H171)</f>
        <v>22355</v>
      </c>
      <c r="J166" s="15">
        <v>213</v>
      </c>
      <c r="K166" s="15">
        <v>496.5</v>
      </c>
    </row>
    <row r="167" spans="1:8" s="15" customFormat="1" ht="14.25">
      <c r="A167" s="132"/>
      <c r="B167" s="46" t="s">
        <v>144</v>
      </c>
      <c r="C167" s="63" t="s">
        <v>13</v>
      </c>
      <c r="D167" s="63" t="s">
        <v>11</v>
      </c>
      <c r="E167" s="63"/>
      <c r="F167" s="63"/>
      <c r="G167" s="63"/>
      <c r="H167" s="64">
        <f>SUM(H168)</f>
        <v>0</v>
      </c>
    </row>
    <row r="168" spans="1:8" s="45" customFormat="1" ht="28.5">
      <c r="A168" s="132"/>
      <c r="B168" s="16" t="s">
        <v>143</v>
      </c>
      <c r="C168" s="17" t="s">
        <v>13</v>
      </c>
      <c r="D168" s="17" t="s">
        <v>11</v>
      </c>
      <c r="E168" s="17" t="s">
        <v>176</v>
      </c>
      <c r="F168" s="17"/>
      <c r="G168" s="17"/>
      <c r="H168" s="18">
        <f>SUM(H169)</f>
        <v>0</v>
      </c>
    </row>
    <row r="169" spans="1:8" s="15" customFormat="1" ht="14.25">
      <c r="A169" s="132"/>
      <c r="B169" s="43" t="s">
        <v>85</v>
      </c>
      <c r="C169" s="20" t="s">
        <v>13</v>
      </c>
      <c r="D169" s="20" t="s">
        <v>11</v>
      </c>
      <c r="E169" s="20" t="s">
        <v>176</v>
      </c>
      <c r="F169" s="28" t="s">
        <v>84</v>
      </c>
      <c r="G169" s="28"/>
      <c r="H169" s="30">
        <f>SUM(H170)</f>
        <v>0</v>
      </c>
    </row>
    <row r="170" spans="1:8" s="15" customFormat="1" ht="14.25">
      <c r="A170" s="132"/>
      <c r="B170" s="19" t="s">
        <v>87</v>
      </c>
      <c r="C170" s="20" t="s">
        <v>13</v>
      </c>
      <c r="D170" s="20" t="s">
        <v>11</v>
      </c>
      <c r="E170" s="20" t="s">
        <v>176</v>
      </c>
      <c r="F170" s="20" t="s">
        <v>88</v>
      </c>
      <c r="G170" s="20"/>
      <c r="H170" s="21"/>
    </row>
    <row r="171" spans="1:8" ht="18" customHeight="1">
      <c r="A171" s="129"/>
      <c r="B171" s="81" t="s">
        <v>134</v>
      </c>
      <c r="C171" s="23" t="s">
        <v>13</v>
      </c>
      <c r="D171" s="23" t="s">
        <v>15</v>
      </c>
      <c r="E171" s="23"/>
      <c r="F171" s="23"/>
      <c r="G171" s="23"/>
      <c r="H171" s="24">
        <f>SUM(H172+H174)</f>
        <v>22355</v>
      </c>
    </row>
    <row r="172" spans="1:8" s="15" customFormat="1" ht="14.25">
      <c r="A172" s="129"/>
      <c r="B172" s="65" t="s">
        <v>230</v>
      </c>
      <c r="C172" s="17" t="s">
        <v>13</v>
      </c>
      <c r="D172" s="17" t="s">
        <v>15</v>
      </c>
      <c r="E172" s="17" t="s">
        <v>177</v>
      </c>
      <c r="F172" s="17"/>
      <c r="G172" s="17"/>
      <c r="H172" s="18">
        <f>SUM(H173)</f>
        <v>22355</v>
      </c>
    </row>
    <row r="173" spans="1:9" ht="14.25">
      <c r="A173" s="129"/>
      <c r="B173" s="19" t="s">
        <v>75</v>
      </c>
      <c r="C173" s="20" t="s">
        <v>13</v>
      </c>
      <c r="D173" s="20" t="s">
        <v>15</v>
      </c>
      <c r="E173" s="20" t="s">
        <v>177</v>
      </c>
      <c r="F173" s="20" t="s">
        <v>74</v>
      </c>
      <c r="G173" s="20"/>
      <c r="H173" s="21">
        <v>22355</v>
      </c>
      <c r="I173" s="91">
        <v>1</v>
      </c>
    </row>
    <row r="174" spans="1:8" ht="14.25">
      <c r="A174" s="42"/>
      <c r="B174" s="16" t="s">
        <v>236</v>
      </c>
      <c r="C174" s="17" t="s">
        <v>13</v>
      </c>
      <c r="D174" s="17" t="s">
        <v>15</v>
      </c>
      <c r="E174" s="17" t="s">
        <v>218</v>
      </c>
      <c r="F174" s="17"/>
      <c r="G174" s="17"/>
      <c r="H174" s="18">
        <f>SUM(H175)</f>
        <v>0</v>
      </c>
    </row>
    <row r="175" spans="1:8" ht="14.25">
      <c r="A175" s="42"/>
      <c r="B175" s="19" t="s">
        <v>75</v>
      </c>
      <c r="C175" s="20" t="s">
        <v>13</v>
      </c>
      <c r="D175" s="20" t="s">
        <v>15</v>
      </c>
      <c r="E175" s="20" t="s">
        <v>218</v>
      </c>
      <c r="F175" s="20" t="s">
        <v>74</v>
      </c>
      <c r="G175" s="20"/>
      <c r="H175" s="21"/>
    </row>
    <row r="176" spans="1:8" s="15" customFormat="1" ht="14.25">
      <c r="A176" s="129"/>
      <c r="B176" s="47" t="s">
        <v>151</v>
      </c>
      <c r="C176" s="12" t="s">
        <v>11</v>
      </c>
      <c r="D176" s="12"/>
      <c r="E176" s="12"/>
      <c r="F176" s="12"/>
      <c r="G176" s="12"/>
      <c r="H176" s="14">
        <f>SUM(H177)</f>
        <v>700</v>
      </c>
    </row>
    <row r="177" spans="1:8" ht="14.25">
      <c r="A177" s="129"/>
      <c r="B177" s="38" t="s">
        <v>46</v>
      </c>
      <c r="C177" s="23" t="s">
        <v>11</v>
      </c>
      <c r="D177" s="23" t="s">
        <v>10</v>
      </c>
      <c r="E177" s="23"/>
      <c r="F177" s="23"/>
      <c r="G177" s="23"/>
      <c r="H177" s="24">
        <f>SUM(H178+H180)</f>
        <v>700</v>
      </c>
    </row>
    <row r="178" spans="1:8" s="15" customFormat="1" ht="14.25">
      <c r="A178" s="129"/>
      <c r="B178" s="81" t="s">
        <v>64</v>
      </c>
      <c r="C178" s="17" t="s">
        <v>11</v>
      </c>
      <c r="D178" s="17" t="s">
        <v>10</v>
      </c>
      <c r="E178" s="17" t="s">
        <v>178</v>
      </c>
      <c r="F178" s="17"/>
      <c r="G178" s="17"/>
      <c r="H178" s="18">
        <f>SUM(H179)</f>
        <v>700</v>
      </c>
    </row>
    <row r="179" spans="1:9" s="15" customFormat="1" ht="14.25">
      <c r="A179" s="129"/>
      <c r="B179" s="19" t="s">
        <v>75</v>
      </c>
      <c r="C179" s="20" t="s">
        <v>11</v>
      </c>
      <c r="D179" s="20" t="s">
        <v>10</v>
      </c>
      <c r="E179" s="20" t="s">
        <v>178</v>
      </c>
      <c r="F179" s="20" t="s">
        <v>74</v>
      </c>
      <c r="G179" s="20"/>
      <c r="H179" s="21">
        <v>700</v>
      </c>
      <c r="I179" s="92">
        <v>1</v>
      </c>
    </row>
    <row r="180" spans="1:8" s="15" customFormat="1" ht="28.5">
      <c r="A180" s="129"/>
      <c r="B180" s="16" t="s">
        <v>237</v>
      </c>
      <c r="C180" s="17" t="s">
        <v>11</v>
      </c>
      <c r="D180" s="17" t="s">
        <v>10</v>
      </c>
      <c r="E180" s="17" t="s">
        <v>219</v>
      </c>
      <c r="F180" s="17"/>
      <c r="G180" s="17"/>
      <c r="H180" s="18">
        <f>SUM(H181)</f>
        <v>0</v>
      </c>
    </row>
    <row r="181" spans="1:8" s="15" customFormat="1" ht="14.25">
      <c r="A181" s="129"/>
      <c r="B181" s="19" t="s">
        <v>75</v>
      </c>
      <c r="C181" s="20" t="s">
        <v>11</v>
      </c>
      <c r="D181" s="20" t="s">
        <v>10</v>
      </c>
      <c r="E181" s="20" t="s">
        <v>219</v>
      </c>
      <c r="F181" s="20" t="s">
        <v>74</v>
      </c>
      <c r="G181" s="20"/>
      <c r="H181" s="21"/>
    </row>
    <row r="182" spans="1:8" ht="14.25">
      <c r="A182" s="129"/>
      <c r="B182" s="11" t="s">
        <v>28</v>
      </c>
      <c r="C182" s="12" t="s">
        <v>8</v>
      </c>
      <c r="D182" s="12"/>
      <c r="E182" s="12"/>
      <c r="F182" s="12"/>
      <c r="G182" s="12"/>
      <c r="H182" s="14">
        <f>SUM(H183+H195+H230+H233)</f>
        <v>281566.2</v>
      </c>
    </row>
    <row r="183" spans="1:8" ht="14.25">
      <c r="A183" s="129"/>
      <c r="B183" s="48" t="s">
        <v>29</v>
      </c>
      <c r="C183" s="23" t="s">
        <v>8</v>
      </c>
      <c r="D183" s="23" t="s">
        <v>9</v>
      </c>
      <c r="E183" s="23"/>
      <c r="F183" s="23"/>
      <c r="G183" s="23"/>
      <c r="H183" s="24">
        <f>SUM(H184+H187+H189+H191+H193)</f>
        <v>62180.299999999996</v>
      </c>
    </row>
    <row r="184" spans="1:8" ht="14.25">
      <c r="A184" s="129"/>
      <c r="B184" s="84" t="s">
        <v>30</v>
      </c>
      <c r="C184" s="17" t="s">
        <v>8</v>
      </c>
      <c r="D184" s="17" t="s">
        <v>9</v>
      </c>
      <c r="E184" s="17" t="s">
        <v>179</v>
      </c>
      <c r="F184" s="17"/>
      <c r="G184" s="17"/>
      <c r="H184" s="18">
        <f>SUM(H185)</f>
        <v>17738.1</v>
      </c>
    </row>
    <row r="185" spans="1:8" ht="14.25">
      <c r="A185" s="129"/>
      <c r="B185" s="50" t="s">
        <v>94</v>
      </c>
      <c r="C185" s="20" t="s">
        <v>8</v>
      </c>
      <c r="D185" s="20" t="s">
        <v>9</v>
      </c>
      <c r="E185" s="20" t="s">
        <v>179</v>
      </c>
      <c r="F185" s="28" t="s">
        <v>95</v>
      </c>
      <c r="G185" s="28"/>
      <c r="H185" s="30">
        <f>SUM(H186)</f>
        <v>17738.1</v>
      </c>
    </row>
    <row r="186" spans="1:13" s="15" customFormat="1" ht="28.5">
      <c r="A186" s="129"/>
      <c r="B186" s="50" t="s">
        <v>98</v>
      </c>
      <c r="C186" s="20" t="s">
        <v>8</v>
      </c>
      <c r="D186" s="20" t="s">
        <v>9</v>
      </c>
      <c r="E186" s="20" t="s">
        <v>179</v>
      </c>
      <c r="F186" s="20" t="s">
        <v>97</v>
      </c>
      <c r="G186" s="20"/>
      <c r="H186" s="21">
        <v>17738.1</v>
      </c>
      <c r="I186" s="92">
        <v>1</v>
      </c>
      <c r="J186" s="15">
        <v>211.213</v>
      </c>
      <c r="K186" s="15">
        <v>8360.3</v>
      </c>
      <c r="M186" s="15">
        <v>43856.2</v>
      </c>
    </row>
    <row r="187" spans="1:11" ht="14.25">
      <c r="A187" s="129"/>
      <c r="B187" s="81" t="s">
        <v>183</v>
      </c>
      <c r="C187" s="17" t="s">
        <v>8</v>
      </c>
      <c r="D187" s="17" t="s">
        <v>9</v>
      </c>
      <c r="E187" s="17" t="s">
        <v>180</v>
      </c>
      <c r="F187" s="17" t="s">
        <v>95</v>
      </c>
      <c r="G187" s="17"/>
      <c r="H187" s="18">
        <f>SUM(H188)</f>
        <v>44442.2</v>
      </c>
      <c r="J187" s="1">
        <v>221</v>
      </c>
      <c r="K187" s="1">
        <v>130</v>
      </c>
    </row>
    <row r="188" spans="1:11" ht="28.5">
      <c r="A188" s="129"/>
      <c r="B188" s="19" t="s">
        <v>99</v>
      </c>
      <c r="C188" s="20" t="s">
        <v>8</v>
      </c>
      <c r="D188" s="20" t="s">
        <v>9</v>
      </c>
      <c r="E188" s="20" t="s">
        <v>180</v>
      </c>
      <c r="F188" s="20" t="s">
        <v>97</v>
      </c>
      <c r="G188" s="20"/>
      <c r="H188" s="21">
        <v>44442.2</v>
      </c>
      <c r="I188" s="91">
        <v>2</v>
      </c>
      <c r="J188" s="1">
        <v>223</v>
      </c>
      <c r="K188" s="1">
        <v>9091</v>
      </c>
    </row>
    <row r="189" spans="1:11" ht="14.25">
      <c r="A189" s="129"/>
      <c r="B189" s="16" t="s">
        <v>183</v>
      </c>
      <c r="C189" s="17" t="s">
        <v>8</v>
      </c>
      <c r="D189" s="17" t="s">
        <v>9</v>
      </c>
      <c r="E189" s="17" t="s">
        <v>238</v>
      </c>
      <c r="F189" s="17" t="s">
        <v>95</v>
      </c>
      <c r="G189" s="17"/>
      <c r="H189" s="18">
        <f>SUM(H190)</f>
        <v>0</v>
      </c>
      <c r="J189" s="1">
        <v>850</v>
      </c>
      <c r="K189" s="1">
        <v>98.8</v>
      </c>
    </row>
    <row r="190" spans="1:11" ht="28.5">
      <c r="A190" s="129"/>
      <c r="B190" s="50" t="s">
        <v>239</v>
      </c>
      <c r="C190" s="20" t="s">
        <v>8</v>
      </c>
      <c r="D190" s="20" t="s">
        <v>9</v>
      </c>
      <c r="E190" s="20" t="s">
        <v>238</v>
      </c>
      <c r="F190" s="20" t="s">
        <v>97</v>
      </c>
      <c r="G190" s="20"/>
      <c r="H190" s="21"/>
      <c r="J190" s="1" t="s">
        <v>288</v>
      </c>
      <c r="K190" s="1">
        <v>58</v>
      </c>
    </row>
    <row r="191" spans="1:13" ht="14.25">
      <c r="A191" s="129"/>
      <c r="B191" s="16" t="s">
        <v>183</v>
      </c>
      <c r="C191" s="17" t="s">
        <v>8</v>
      </c>
      <c r="D191" s="17" t="s">
        <v>9</v>
      </c>
      <c r="E191" s="17" t="s">
        <v>233</v>
      </c>
      <c r="F191" s="17" t="s">
        <v>95</v>
      </c>
      <c r="G191" s="17"/>
      <c r="H191" s="18">
        <f>SUM(H192)</f>
        <v>0</v>
      </c>
      <c r="J191" s="1">
        <v>310</v>
      </c>
      <c r="K191" s="1">
        <v>0</v>
      </c>
      <c r="M191" s="1">
        <v>586</v>
      </c>
    </row>
    <row r="192" spans="1:13" ht="14.25">
      <c r="A192" s="129"/>
      <c r="B192" s="43" t="s">
        <v>234</v>
      </c>
      <c r="C192" s="20" t="s">
        <v>8</v>
      </c>
      <c r="D192" s="20" t="s">
        <v>9</v>
      </c>
      <c r="E192" s="20" t="s">
        <v>233</v>
      </c>
      <c r="F192" s="20" t="s">
        <v>97</v>
      </c>
      <c r="G192" s="20"/>
      <c r="H192" s="21"/>
      <c r="K192" s="1">
        <f>SUM(K186:K191)</f>
        <v>17738.1</v>
      </c>
      <c r="L192" s="1">
        <f>SUM(L186:L191)</f>
        <v>0</v>
      </c>
      <c r="M192" s="1">
        <f>SUM(M186:M191)</f>
        <v>44442.2</v>
      </c>
    </row>
    <row r="193" spans="1:8" ht="14.25">
      <c r="A193" s="129"/>
      <c r="B193" s="16" t="s">
        <v>183</v>
      </c>
      <c r="C193" s="17" t="s">
        <v>8</v>
      </c>
      <c r="D193" s="17" t="s">
        <v>9</v>
      </c>
      <c r="E193" s="17" t="s">
        <v>240</v>
      </c>
      <c r="F193" s="17" t="s">
        <v>95</v>
      </c>
      <c r="G193" s="17"/>
      <c r="H193" s="18">
        <f>SUM(H194)</f>
        <v>0</v>
      </c>
    </row>
    <row r="194" spans="1:8" ht="28.5">
      <c r="A194" s="129"/>
      <c r="B194" s="19" t="s">
        <v>241</v>
      </c>
      <c r="C194" s="20" t="s">
        <v>8</v>
      </c>
      <c r="D194" s="20" t="s">
        <v>9</v>
      </c>
      <c r="E194" s="20" t="s">
        <v>240</v>
      </c>
      <c r="F194" s="20" t="s">
        <v>97</v>
      </c>
      <c r="G194" s="20"/>
      <c r="H194" s="21"/>
    </row>
    <row r="195" spans="1:8" ht="14.25">
      <c r="A195" s="129"/>
      <c r="B195" s="48" t="s">
        <v>31</v>
      </c>
      <c r="C195" s="23" t="s">
        <v>8</v>
      </c>
      <c r="D195" s="23" t="s">
        <v>10</v>
      </c>
      <c r="E195" s="23"/>
      <c r="F195" s="23"/>
      <c r="G195" s="23"/>
      <c r="H195" s="24">
        <f>SUM(H196+H199+H207+H212+H224+H227+H205+H215+H210+H202+H218+H221)</f>
        <v>208011.40000000002</v>
      </c>
    </row>
    <row r="196" spans="1:8" ht="14.25">
      <c r="A196" s="129"/>
      <c r="B196" s="84" t="s">
        <v>25</v>
      </c>
      <c r="C196" s="17" t="s">
        <v>8</v>
      </c>
      <c r="D196" s="17" t="s">
        <v>10</v>
      </c>
      <c r="E196" s="17" t="s">
        <v>181</v>
      </c>
      <c r="F196" s="17"/>
      <c r="G196" s="17"/>
      <c r="H196" s="18">
        <f>SUM(H197)</f>
        <v>62130.9</v>
      </c>
    </row>
    <row r="197" spans="1:8" ht="14.25">
      <c r="A197" s="129"/>
      <c r="B197" s="50" t="s">
        <v>96</v>
      </c>
      <c r="C197" s="20" t="s">
        <v>8</v>
      </c>
      <c r="D197" s="20" t="s">
        <v>10</v>
      </c>
      <c r="E197" s="20" t="s">
        <v>181</v>
      </c>
      <c r="F197" s="28" t="s">
        <v>95</v>
      </c>
      <c r="G197" s="28"/>
      <c r="H197" s="30">
        <f>SUM(H198)</f>
        <v>62130.9</v>
      </c>
    </row>
    <row r="198" spans="1:13" ht="28.5">
      <c r="A198" s="129"/>
      <c r="B198" s="50" t="s">
        <v>98</v>
      </c>
      <c r="C198" s="20" t="s">
        <v>8</v>
      </c>
      <c r="D198" s="20" t="s">
        <v>10</v>
      </c>
      <c r="E198" s="20" t="s">
        <v>181</v>
      </c>
      <c r="F198" s="20" t="s">
        <v>97</v>
      </c>
      <c r="G198" s="20"/>
      <c r="H198" s="21">
        <v>62130.9</v>
      </c>
      <c r="I198" s="91">
        <v>1</v>
      </c>
      <c r="J198" s="15">
        <v>211.213</v>
      </c>
      <c r="K198" s="1">
        <v>16438.3</v>
      </c>
      <c r="M198" s="1">
        <f>95356+28797.5</f>
        <v>124153.5</v>
      </c>
    </row>
    <row r="199" spans="1:11" ht="14.25">
      <c r="A199" s="129"/>
      <c r="B199" s="84" t="s">
        <v>142</v>
      </c>
      <c r="C199" s="86" t="s">
        <v>8</v>
      </c>
      <c r="D199" s="86" t="s">
        <v>12</v>
      </c>
      <c r="E199" s="17" t="s">
        <v>182</v>
      </c>
      <c r="F199" s="17"/>
      <c r="G199" s="17"/>
      <c r="H199" s="18">
        <f>SUM(H200)</f>
        <v>12221.2</v>
      </c>
      <c r="J199" s="1">
        <v>221</v>
      </c>
      <c r="K199" s="1">
        <v>230.76</v>
      </c>
    </row>
    <row r="200" spans="1:11" ht="14.25">
      <c r="A200" s="129"/>
      <c r="B200" s="50" t="s">
        <v>96</v>
      </c>
      <c r="C200" s="20" t="s">
        <v>8</v>
      </c>
      <c r="D200" s="20" t="s">
        <v>12</v>
      </c>
      <c r="E200" s="20" t="s">
        <v>182</v>
      </c>
      <c r="F200" s="28" t="s">
        <v>95</v>
      </c>
      <c r="G200" s="28"/>
      <c r="H200" s="30">
        <f>SUM(H201:H201)</f>
        <v>12221.2</v>
      </c>
      <c r="J200" s="1">
        <v>223</v>
      </c>
      <c r="K200" s="1">
        <v>42957.7</v>
      </c>
    </row>
    <row r="201" spans="1:11" s="15" customFormat="1" ht="28.5">
      <c r="A201" s="129"/>
      <c r="B201" s="50" t="s">
        <v>98</v>
      </c>
      <c r="C201" s="20" t="s">
        <v>8</v>
      </c>
      <c r="D201" s="20" t="s">
        <v>12</v>
      </c>
      <c r="E201" s="20" t="s">
        <v>182</v>
      </c>
      <c r="F201" s="20" t="s">
        <v>97</v>
      </c>
      <c r="G201" s="20"/>
      <c r="H201" s="21">
        <v>12221.2</v>
      </c>
      <c r="I201" s="92">
        <v>1</v>
      </c>
      <c r="J201" s="1">
        <v>850</v>
      </c>
      <c r="K201" s="15">
        <v>1089.224</v>
      </c>
    </row>
    <row r="202" spans="1:11" s="15" customFormat="1" ht="14.25">
      <c r="A202" s="129"/>
      <c r="B202" s="49" t="s">
        <v>250</v>
      </c>
      <c r="C202" s="17" t="s">
        <v>8</v>
      </c>
      <c r="D202" s="17" t="s">
        <v>10</v>
      </c>
      <c r="E202" s="17" t="s">
        <v>251</v>
      </c>
      <c r="F202" s="17"/>
      <c r="G202" s="17"/>
      <c r="H202" s="18">
        <f>SUM(H203)</f>
        <v>0</v>
      </c>
      <c r="J202" s="1" t="s">
        <v>288</v>
      </c>
      <c r="K202" s="15">
        <v>1412.969</v>
      </c>
    </row>
    <row r="203" spans="1:13" s="15" customFormat="1" ht="14.25">
      <c r="A203" s="129"/>
      <c r="B203" s="50" t="s">
        <v>96</v>
      </c>
      <c r="C203" s="20" t="s">
        <v>8</v>
      </c>
      <c r="D203" s="20" t="s">
        <v>10</v>
      </c>
      <c r="E203" s="20" t="s">
        <v>251</v>
      </c>
      <c r="F203" s="28" t="s">
        <v>95</v>
      </c>
      <c r="G203" s="28"/>
      <c r="H203" s="21">
        <f>SUM(H204)</f>
        <v>0</v>
      </c>
      <c r="J203" s="1">
        <v>310</v>
      </c>
      <c r="M203" s="15">
        <v>1700.1</v>
      </c>
    </row>
    <row r="204" spans="1:13" s="15" customFormat="1" ht="28.5">
      <c r="A204" s="129"/>
      <c r="B204" s="50" t="s">
        <v>98</v>
      </c>
      <c r="C204" s="20" t="s">
        <v>8</v>
      </c>
      <c r="D204" s="20" t="s">
        <v>10</v>
      </c>
      <c r="E204" s="20" t="s">
        <v>251</v>
      </c>
      <c r="F204" s="20" t="s">
        <v>97</v>
      </c>
      <c r="G204" s="20"/>
      <c r="H204" s="21"/>
      <c r="K204" s="15">
        <f>SUM(K198:K203)</f>
        <v>62128.952999999994</v>
      </c>
      <c r="L204" s="15">
        <f>SUM(L198:L203)</f>
        <v>0</v>
      </c>
      <c r="M204" s="15">
        <f>SUM(M198:M203)</f>
        <v>125853.6</v>
      </c>
    </row>
    <row r="205" spans="1:8" s="15" customFormat="1" ht="28.5">
      <c r="A205" s="129"/>
      <c r="B205" s="49" t="s">
        <v>226</v>
      </c>
      <c r="C205" s="17" t="s">
        <v>8</v>
      </c>
      <c r="D205" s="17" t="s">
        <v>10</v>
      </c>
      <c r="E205" s="17" t="s">
        <v>227</v>
      </c>
      <c r="F205" s="17" t="s">
        <v>95</v>
      </c>
      <c r="G205" s="17"/>
      <c r="H205" s="18">
        <f>SUM(H206)</f>
        <v>0</v>
      </c>
    </row>
    <row r="206" spans="1:11" s="15" customFormat="1" ht="14.25">
      <c r="A206" s="129"/>
      <c r="B206" s="43" t="s">
        <v>145</v>
      </c>
      <c r="C206" s="20" t="s">
        <v>8</v>
      </c>
      <c r="D206" s="20" t="s">
        <v>10</v>
      </c>
      <c r="E206" s="20" t="s">
        <v>227</v>
      </c>
      <c r="F206" s="20" t="s">
        <v>125</v>
      </c>
      <c r="G206" s="20"/>
      <c r="H206" s="21"/>
      <c r="J206" s="15">
        <v>211.213</v>
      </c>
      <c r="K206" s="15">
        <f>4870.3+4036.1</f>
        <v>8906.4</v>
      </c>
    </row>
    <row r="207" spans="1:11" ht="14.25">
      <c r="A207" s="129"/>
      <c r="B207" s="81" t="s">
        <v>183</v>
      </c>
      <c r="C207" s="17" t="s">
        <v>8</v>
      </c>
      <c r="D207" s="17" t="s">
        <v>10</v>
      </c>
      <c r="E207" s="17" t="s">
        <v>180</v>
      </c>
      <c r="F207" s="17"/>
      <c r="G207" s="17"/>
      <c r="H207" s="18">
        <f>SUM(H208)</f>
        <v>125853.6</v>
      </c>
      <c r="J207" s="1">
        <v>221</v>
      </c>
      <c r="K207" s="1">
        <v>24</v>
      </c>
    </row>
    <row r="208" spans="1:11" ht="28.5">
      <c r="A208" s="129"/>
      <c r="B208" s="19" t="s">
        <v>99</v>
      </c>
      <c r="C208" s="34" t="s">
        <v>8</v>
      </c>
      <c r="D208" s="34" t="s">
        <v>10</v>
      </c>
      <c r="E208" s="34" t="s">
        <v>180</v>
      </c>
      <c r="F208" s="34" t="s">
        <v>95</v>
      </c>
      <c r="G208" s="34"/>
      <c r="H208" s="21">
        <f>SUM(H209)</f>
        <v>125853.6</v>
      </c>
      <c r="J208" s="1">
        <v>223</v>
      </c>
      <c r="K208" s="1">
        <f>2143.566+1083.9</f>
        <v>3227.466</v>
      </c>
    </row>
    <row r="209" spans="1:11" ht="28.5">
      <c r="A209" s="129"/>
      <c r="B209" s="51" t="s">
        <v>98</v>
      </c>
      <c r="C209" s="34" t="s">
        <v>8</v>
      </c>
      <c r="D209" s="34" t="s">
        <v>10</v>
      </c>
      <c r="E209" s="34" t="s">
        <v>180</v>
      </c>
      <c r="F209" s="34" t="s">
        <v>97</v>
      </c>
      <c r="G209" s="34"/>
      <c r="H209" s="21">
        <v>125853.6</v>
      </c>
      <c r="I209" s="91">
        <v>2</v>
      </c>
      <c r="J209" s="1">
        <v>850</v>
      </c>
      <c r="K209" s="1">
        <f>21.409+30</f>
        <v>51.409</v>
      </c>
    </row>
    <row r="210" spans="1:11" ht="14.25">
      <c r="A210" s="129"/>
      <c r="B210" s="16" t="s">
        <v>183</v>
      </c>
      <c r="C210" s="17" t="s">
        <v>8</v>
      </c>
      <c r="D210" s="17" t="s">
        <v>10</v>
      </c>
      <c r="E210" s="17" t="s">
        <v>238</v>
      </c>
      <c r="F210" s="17"/>
      <c r="G210" s="17"/>
      <c r="H210" s="18">
        <f>SUM(H211)</f>
        <v>0</v>
      </c>
      <c r="I210" s="32"/>
      <c r="J210" s="1" t="s">
        <v>288</v>
      </c>
      <c r="K210" s="1">
        <v>12</v>
      </c>
    </row>
    <row r="211" spans="1:10" ht="28.5">
      <c r="A211" s="129"/>
      <c r="B211" s="50" t="s">
        <v>239</v>
      </c>
      <c r="C211" s="34" t="s">
        <v>8</v>
      </c>
      <c r="D211" s="34" t="s">
        <v>10</v>
      </c>
      <c r="E211" s="34" t="s">
        <v>238</v>
      </c>
      <c r="F211" s="34" t="s">
        <v>97</v>
      </c>
      <c r="G211" s="34"/>
      <c r="H211" s="21"/>
      <c r="I211" s="32"/>
      <c r="J211" s="1">
        <v>310</v>
      </c>
    </row>
    <row r="212" spans="1:11" s="15" customFormat="1" ht="14.25">
      <c r="A212" s="129"/>
      <c r="B212" s="81" t="s">
        <v>145</v>
      </c>
      <c r="C212" s="17" t="s">
        <v>8</v>
      </c>
      <c r="D212" s="17" t="s">
        <v>10</v>
      </c>
      <c r="E212" s="17" t="s">
        <v>184</v>
      </c>
      <c r="F212" s="17"/>
      <c r="G212" s="17"/>
      <c r="H212" s="18">
        <f>SUM(H213)</f>
        <v>7805.7</v>
      </c>
      <c r="I212" s="36"/>
      <c r="K212" s="15">
        <f>SUM(K206:K211)</f>
        <v>12221.275</v>
      </c>
    </row>
    <row r="213" spans="1:9" ht="14.25">
      <c r="A213" s="129"/>
      <c r="B213" s="82" t="s">
        <v>126</v>
      </c>
      <c r="C213" s="34" t="s">
        <v>8</v>
      </c>
      <c r="D213" s="34" t="s">
        <v>10</v>
      </c>
      <c r="E213" s="34" t="s">
        <v>184</v>
      </c>
      <c r="F213" s="35" t="s">
        <v>95</v>
      </c>
      <c r="G213" s="35"/>
      <c r="H213" s="30">
        <f>SUM(H214)</f>
        <v>7805.7</v>
      </c>
      <c r="I213" s="32"/>
    </row>
    <row r="214" spans="1:9" s="15" customFormat="1" ht="14.25">
      <c r="A214" s="129"/>
      <c r="B214" s="43" t="s">
        <v>145</v>
      </c>
      <c r="C214" s="34" t="s">
        <v>8</v>
      </c>
      <c r="D214" s="34" t="s">
        <v>10</v>
      </c>
      <c r="E214" s="34" t="s">
        <v>184</v>
      </c>
      <c r="F214" s="34" t="s">
        <v>125</v>
      </c>
      <c r="G214" s="34"/>
      <c r="H214" s="21">
        <v>7805.7</v>
      </c>
      <c r="I214" s="92">
        <v>2</v>
      </c>
    </row>
    <row r="215" spans="1:9" s="15" customFormat="1" ht="14.25">
      <c r="A215" s="129"/>
      <c r="B215" s="16" t="s">
        <v>183</v>
      </c>
      <c r="C215" s="17" t="s">
        <v>8</v>
      </c>
      <c r="D215" s="17" t="s">
        <v>10</v>
      </c>
      <c r="E215" s="17" t="s">
        <v>195</v>
      </c>
      <c r="F215" s="17"/>
      <c r="G215" s="17"/>
      <c r="H215" s="18">
        <f>SUM(H216)</f>
        <v>0</v>
      </c>
      <c r="I215" s="36"/>
    </row>
    <row r="216" spans="1:9" s="15" customFormat="1" ht="14.25">
      <c r="A216" s="129"/>
      <c r="B216" s="50" t="s">
        <v>96</v>
      </c>
      <c r="C216" s="34" t="s">
        <v>8</v>
      </c>
      <c r="D216" s="34" t="s">
        <v>10</v>
      </c>
      <c r="E216" s="34" t="s">
        <v>195</v>
      </c>
      <c r="F216" s="34" t="s">
        <v>95</v>
      </c>
      <c r="G216" s="34"/>
      <c r="H216" s="21">
        <f>SUM(H217)</f>
        <v>0</v>
      </c>
      <c r="I216" s="36"/>
    </row>
    <row r="217" spans="1:9" s="15" customFormat="1" ht="28.5">
      <c r="A217" s="129"/>
      <c r="B217" s="43" t="s">
        <v>232</v>
      </c>
      <c r="C217" s="34" t="s">
        <v>8</v>
      </c>
      <c r="D217" s="34" t="s">
        <v>10</v>
      </c>
      <c r="E217" s="34" t="s">
        <v>195</v>
      </c>
      <c r="F217" s="34" t="s">
        <v>97</v>
      </c>
      <c r="G217" s="34"/>
      <c r="H217" s="21"/>
      <c r="I217" s="36"/>
    </row>
    <row r="218" spans="1:9" s="15" customFormat="1" ht="14.25">
      <c r="A218" s="129"/>
      <c r="B218" s="81" t="s">
        <v>259</v>
      </c>
      <c r="C218" s="79" t="s">
        <v>8</v>
      </c>
      <c r="D218" s="17" t="s">
        <v>10</v>
      </c>
      <c r="E218" s="79" t="s">
        <v>176</v>
      </c>
      <c r="F218" s="79"/>
      <c r="G218" s="79"/>
      <c r="H218" s="80">
        <f>SUM(H219)</f>
        <v>0</v>
      </c>
      <c r="I218" s="36"/>
    </row>
    <row r="219" spans="1:9" s="15" customFormat="1" ht="14.25">
      <c r="A219" s="129"/>
      <c r="B219" s="50" t="s">
        <v>96</v>
      </c>
      <c r="C219" s="34" t="s">
        <v>8</v>
      </c>
      <c r="D219" s="34" t="s">
        <v>10</v>
      </c>
      <c r="E219" s="34" t="s">
        <v>176</v>
      </c>
      <c r="F219" s="34" t="s">
        <v>95</v>
      </c>
      <c r="G219" s="34"/>
      <c r="H219" s="21">
        <f>SUM(H220)</f>
        <v>0</v>
      </c>
      <c r="I219" s="36"/>
    </row>
    <row r="220" spans="1:9" s="15" customFormat="1" ht="28.5">
      <c r="A220" s="129"/>
      <c r="B220" s="50" t="s">
        <v>98</v>
      </c>
      <c r="C220" s="34" t="s">
        <v>8</v>
      </c>
      <c r="D220" s="34" t="s">
        <v>10</v>
      </c>
      <c r="E220" s="34" t="s">
        <v>176</v>
      </c>
      <c r="F220" s="34" t="s">
        <v>97</v>
      </c>
      <c r="G220" s="34"/>
      <c r="H220" s="21"/>
      <c r="I220" s="36"/>
    </row>
    <row r="221" spans="1:9" s="15" customFormat="1" ht="14.25">
      <c r="A221" s="129"/>
      <c r="B221" s="78" t="s">
        <v>260</v>
      </c>
      <c r="C221" s="79" t="s">
        <v>8</v>
      </c>
      <c r="D221" s="17" t="s">
        <v>10</v>
      </c>
      <c r="E221" s="79" t="s">
        <v>263</v>
      </c>
      <c r="F221" s="79"/>
      <c r="G221" s="79"/>
      <c r="H221" s="80">
        <f>SUM(H222)</f>
        <v>0</v>
      </c>
      <c r="I221" s="36"/>
    </row>
    <row r="222" spans="1:9" s="15" customFormat="1" ht="14.25">
      <c r="A222" s="129"/>
      <c r="B222" s="50" t="s">
        <v>96</v>
      </c>
      <c r="C222" s="34" t="s">
        <v>8</v>
      </c>
      <c r="D222" s="34" t="s">
        <v>10</v>
      </c>
      <c r="E222" s="34" t="s">
        <v>263</v>
      </c>
      <c r="F222" s="34" t="s">
        <v>95</v>
      </c>
      <c r="G222" s="34"/>
      <c r="H222" s="21">
        <f>SUM(H223)</f>
        <v>0</v>
      </c>
      <c r="I222" s="36"/>
    </row>
    <row r="223" spans="1:9" s="15" customFormat="1" ht="28.5">
      <c r="A223" s="129"/>
      <c r="B223" s="50" t="s">
        <v>98</v>
      </c>
      <c r="C223" s="34" t="s">
        <v>8</v>
      </c>
      <c r="D223" s="34" t="s">
        <v>10</v>
      </c>
      <c r="E223" s="34" t="s">
        <v>263</v>
      </c>
      <c r="F223" s="34" t="s">
        <v>97</v>
      </c>
      <c r="G223" s="34"/>
      <c r="H223" s="21">
        <v>0</v>
      </c>
      <c r="I223" s="36"/>
    </row>
    <row r="224" spans="1:9" s="15" customFormat="1" ht="14.25">
      <c r="A224" s="129"/>
      <c r="B224" s="78" t="s">
        <v>261</v>
      </c>
      <c r="C224" s="79" t="s">
        <v>8</v>
      </c>
      <c r="D224" s="17" t="s">
        <v>10</v>
      </c>
      <c r="E224" s="17" t="s">
        <v>264</v>
      </c>
      <c r="F224" s="17"/>
      <c r="G224" s="17"/>
      <c r="H224" s="18">
        <f>SUM(H225)</f>
        <v>0</v>
      </c>
      <c r="I224" s="36"/>
    </row>
    <row r="225" spans="1:9" s="15" customFormat="1" ht="14.25">
      <c r="A225" s="129"/>
      <c r="B225" s="50" t="s">
        <v>96</v>
      </c>
      <c r="C225" s="34" t="s">
        <v>8</v>
      </c>
      <c r="D225" s="34" t="s">
        <v>10</v>
      </c>
      <c r="E225" s="34" t="s">
        <v>264</v>
      </c>
      <c r="F225" s="34" t="s">
        <v>95</v>
      </c>
      <c r="G225" s="34"/>
      <c r="H225" s="21">
        <f>SUM(H226)</f>
        <v>0</v>
      </c>
      <c r="I225" s="36"/>
    </row>
    <row r="226" spans="1:9" s="15" customFormat="1" ht="28.5">
      <c r="A226" s="129"/>
      <c r="B226" s="50" t="s">
        <v>98</v>
      </c>
      <c r="C226" s="34" t="s">
        <v>8</v>
      </c>
      <c r="D226" s="34" t="s">
        <v>10</v>
      </c>
      <c r="E226" s="34" t="s">
        <v>264</v>
      </c>
      <c r="F226" s="34" t="s">
        <v>97</v>
      </c>
      <c r="G226" s="34"/>
      <c r="H226" s="21">
        <v>0</v>
      </c>
      <c r="I226" s="36"/>
    </row>
    <row r="227" spans="1:9" s="15" customFormat="1" ht="28.5">
      <c r="A227" s="129"/>
      <c r="B227" s="78" t="s">
        <v>262</v>
      </c>
      <c r="C227" s="79" t="s">
        <v>8</v>
      </c>
      <c r="D227" s="17" t="s">
        <v>10</v>
      </c>
      <c r="E227" s="17" t="s">
        <v>265</v>
      </c>
      <c r="F227" s="17"/>
      <c r="G227" s="17"/>
      <c r="H227" s="18">
        <f>SUM(H228)</f>
        <v>0</v>
      </c>
      <c r="I227" s="36"/>
    </row>
    <row r="228" spans="1:9" s="15" customFormat="1" ht="14.25">
      <c r="A228" s="129"/>
      <c r="B228" s="50" t="s">
        <v>96</v>
      </c>
      <c r="C228" s="34" t="s">
        <v>8</v>
      </c>
      <c r="D228" s="34" t="s">
        <v>10</v>
      </c>
      <c r="E228" s="34" t="s">
        <v>265</v>
      </c>
      <c r="F228" s="34" t="s">
        <v>95</v>
      </c>
      <c r="G228" s="34"/>
      <c r="H228" s="21">
        <f>SUM(H229)</f>
        <v>0</v>
      </c>
      <c r="I228" s="36"/>
    </row>
    <row r="229" spans="1:9" s="15" customFormat="1" ht="28.5">
      <c r="A229" s="129"/>
      <c r="B229" s="50" t="s">
        <v>98</v>
      </c>
      <c r="C229" s="34" t="s">
        <v>8</v>
      </c>
      <c r="D229" s="34" t="s">
        <v>10</v>
      </c>
      <c r="E229" s="34" t="s">
        <v>265</v>
      </c>
      <c r="F229" s="34" t="s">
        <v>97</v>
      </c>
      <c r="G229" s="34"/>
      <c r="H229" s="21">
        <v>0</v>
      </c>
      <c r="I229" s="36"/>
    </row>
    <row r="230" spans="1:8" s="32" customFormat="1" ht="14.25">
      <c r="A230" s="129"/>
      <c r="B230" s="48" t="s">
        <v>37</v>
      </c>
      <c r="C230" s="23" t="s">
        <v>8</v>
      </c>
      <c r="D230" s="23" t="s">
        <v>8</v>
      </c>
      <c r="E230" s="23"/>
      <c r="F230" s="23"/>
      <c r="G230" s="23"/>
      <c r="H230" s="24">
        <f>SUM(H231)</f>
        <v>1814.3</v>
      </c>
    </row>
    <row r="231" spans="1:8" s="32" customFormat="1" ht="28.5">
      <c r="A231" s="129"/>
      <c r="B231" s="81" t="s">
        <v>148</v>
      </c>
      <c r="C231" s="79" t="s">
        <v>8</v>
      </c>
      <c r="D231" s="79" t="s">
        <v>8</v>
      </c>
      <c r="E231" s="79" t="s">
        <v>282</v>
      </c>
      <c r="F231" s="79"/>
      <c r="G231" s="79"/>
      <c r="H231" s="80">
        <f>SUM(H232)</f>
        <v>1814.3</v>
      </c>
    </row>
    <row r="232" spans="1:9" s="32" customFormat="1" ht="28.5">
      <c r="A232" s="129"/>
      <c r="B232" s="50" t="s">
        <v>98</v>
      </c>
      <c r="C232" s="34" t="s">
        <v>8</v>
      </c>
      <c r="D232" s="34" t="s">
        <v>8</v>
      </c>
      <c r="E232" s="34" t="s">
        <v>282</v>
      </c>
      <c r="F232" s="34" t="s">
        <v>97</v>
      </c>
      <c r="G232" s="34"/>
      <c r="H232" s="21">
        <v>1814.3</v>
      </c>
      <c r="I232" s="91">
        <v>2</v>
      </c>
    </row>
    <row r="233" spans="1:8" s="32" customFormat="1" ht="14.25">
      <c r="A233" s="129"/>
      <c r="B233" s="48" t="s">
        <v>38</v>
      </c>
      <c r="C233" s="23" t="s">
        <v>8</v>
      </c>
      <c r="D233" s="23" t="s">
        <v>15</v>
      </c>
      <c r="E233" s="23"/>
      <c r="F233" s="23"/>
      <c r="G233" s="23"/>
      <c r="H233" s="24">
        <f>SUM(H234+H243+H248+H256+H259+H271)</f>
        <v>9560.2</v>
      </c>
    </row>
    <row r="234" spans="1:8" s="32" customFormat="1" ht="14.25">
      <c r="A234" s="129"/>
      <c r="B234" s="84" t="s">
        <v>33</v>
      </c>
      <c r="C234" s="17" t="s">
        <v>8</v>
      </c>
      <c r="D234" s="17" t="s">
        <v>15</v>
      </c>
      <c r="E234" s="17" t="s">
        <v>159</v>
      </c>
      <c r="F234" s="17"/>
      <c r="G234" s="17"/>
      <c r="H234" s="18">
        <f>SUM(H235+H239+H242)</f>
        <v>960</v>
      </c>
    </row>
    <row r="235" spans="1:8" s="32" customFormat="1" ht="14.25">
      <c r="A235" s="129"/>
      <c r="B235" s="19" t="s">
        <v>71</v>
      </c>
      <c r="C235" s="20" t="s">
        <v>8</v>
      </c>
      <c r="D235" s="20" t="s">
        <v>15</v>
      </c>
      <c r="E235" s="20" t="s">
        <v>159</v>
      </c>
      <c r="F235" s="28" t="s">
        <v>68</v>
      </c>
      <c r="G235" s="28"/>
      <c r="H235" s="30">
        <f>SUM(H236:H238)</f>
        <v>886</v>
      </c>
    </row>
    <row r="236" spans="1:9" s="36" customFormat="1" ht="14.25">
      <c r="A236" s="129"/>
      <c r="B236" s="19" t="s">
        <v>154</v>
      </c>
      <c r="C236" s="20" t="s">
        <v>8</v>
      </c>
      <c r="D236" s="20" t="s">
        <v>15</v>
      </c>
      <c r="E236" s="20" t="s">
        <v>159</v>
      </c>
      <c r="F236" s="20" t="s">
        <v>67</v>
      </c>
      <c r="G236" s="20"/>
      <c r="H236" s="21">
        <v>680.5</v>
      </c>
      <c r="I236" s="92">
        <v>1</v>
      </c>
    </row>
    <row r="237" spans="1:8" s="36" customFormat="1" ht="14.25">
      <c r="A237" s="129"/>
      <c r="B237" s="19" t="s">
        <v>72</v>
      </c>
      <c r="C237" s="20" t="s">
        <v>8</v>
      </c>
      <c r="D237" s="20" t="s">
        <v>15</v>
      </c>
      <c r="E237" s="20" t="s">
        <v>159</v>
      </c>
      <c r="F237" s="20" t="s">
        <v>69</v>
      </c>
      <c r="G237" s="20"/>
      <c r="H237" s="21">
        <v>0</v>
      </c>
    </row>
    <row r="238" spans="1:9" s="32" customFormat="1" ht="28.5">
      <c r="A238" s="129"/>
      <c r="B238" s="19" t="s">
        <v>153</v>
      </c>
      <c r="C238" s="20" t="s">
        <v>8</v>
      </c>
      <c r="D238" s="20" t="s">
        <v>15</v>
      </c>
      <c r="E238" s="20" t="s">
        <v>159</v>
      </c>
      <c r="F238" s="20" t="s">
        <v>155</v>
      </c>
      <c r="G238" s="20"/>
      <c r="H238" s="21">
        <v>205.5</v>
      </c>
      <c r="I238" s="91">
        <v>1</v>
      </c>
    </row>
    <row r="239" spans="1:8" s="32" customFormat="1" ht="14.25">
      <c r="A239" s="129"/>
      <c r="B239" s="19" t="s">
        <v>73</v>
      </c>
      <c r="C239" s="20" t="s">
        <v>8</v>
      </c>
      <c r="D239" s="20" t="s">
        <v>15</v>
      </c>
      <c r="E239" s="20" t="s">
        <v>159</v>
      </c>
      <c r="F239" s="28" t="s">
        <v>70</v>
      </c>
      <c r="G239" s="28"/>
      <c r="H239" s="30">
        <f>SUM(H240:H241)</f>
        <v>74</v>
      </c>
    </row>
    <row r="240" spans="1:8" s="36" customFormat="1" ht="14.25">
      <c r="A240" s="129"/>
      <c r="B240" s="19" t="s">
        <v>133</v>
      </c>
      <c r="C240" s="20" t="s">
        <v>8</v>
      </c>
      <c r="D240" s="20" t="s">
        <v>15</v>
      </c>
      <c r="E240" s="20" t="s">
        <v>159</v>
      </c>
      <c r="F240" s="20" t="s">
        <v>131</v>
      </c>
      <c r="G240" s="20"/>
      <c r="H240" s="21"/>
    </row>
    <row r="241" spans="1:9" s="32" customFormat="1" ht="14.25">
      <c r="A241" s="129"/>
      <c r="B241" s="19" t="s">
        <v>75</v>
      </c>
      <c r="C241" s="20" t="s">
        <v>8</v>
      </c>
      <c r="D241" s="20" t="s">
        <v>15</v>
      </c>
      <c r="E241" s="20" t="s">
        <v>159</v>
      </c>
      <c r="F241" s="20" t="s">
        <v>74</v>
      </c>
      <c r="G241" s="20"/>
      <c r="H241" s="21">
        <v>74</v>
      </c>
      <c r="I241" s="91">
        <v>1</v>
      </c>
    </row>
    <row r="242" spans="1:8" s="32" customFormat="1" ht="14.25">
      <c r="A242" s="129"/>
      <c r="B242" s="19" t="s">
        <v>157</v>
      </c>
      <c r="C242" s="20" t="s">
        <v>8</v>
      </c>
      <c r="D242" s="20" t="s">
        <v>15</v>
      </c>
      <c r="E242" s="20" t="s">
        <v>159</v>
      </c>
      <c r="F242" s="20" t="s">
        <v>79</v>
      </c>
      <c r="G242" s="20"/>
      <c r="H242" s="21">
        <v>0</v>
      </c>
    </row>
    <row r="243" spans="1:9" ht="14.25">
      <c r="A243" s="129"/>
      <c r="B243" s="81" t="s">
        <v>273</v>
      </c>
      <c r="C243" s="17" t="s">
        <v>8</v>
      </c>
      <c r="D243" s="17" t="s">
        <v>15</v>
      </c>
      <c r="E243" s="17" t="s">
        <v>272</v>
      </c>
      <c r="F243" s="17"/>
      <c r="G243" s="17"/>
      <c r="H243" s="18">
        <f>SUM(H244)</f>
        <v>95.5</v>
      </c>
      <c r="I243" s="32"/>
    </row>
    <row r="244" spans="1:9" s="15" customFormat="1" ht="14.25">
      <c r="A244" s="129"/>
      <c r="B244" s="19" t="s">
        <v>71</v>
      </c>
      <c r="C244" s="20" t="s">
        <v>8</v>
      </c>
      <c r="D244" s="20" t="s">
        <v>15</v>
      </c>
      <c r="E244" s="34" t="s">
        <v>272</v>
      </c>
      <c r="F244" s="35"/>
      <c r="G244" s="35"/>
      <c r="H244" s="30">
        <f>SUM(H245:H247)</f>
        <v>95.5</v>
      </c>
      <c r="I244" s="36"/>
    </row>
    <row r="245" spans="1:9" ht="14.25">
      <c r="A245" s="129"/>
      <c r="B245" s="19" t="s">
        <v>154</v>
      </c>
      <c r="C245" s="20" t="s">
        <v>8</v>
      </c>
      <c r="D245" s="20" t="s">
        <v>15</v>
      </c>
      <c r="E245" s="20" t="s">
        <v>272</v>
      </c>
      <c r="F245" s="34" t="s">
        <v>67</v>
      </c>
      <c r="G245" s="34"/>
      <c r="H245" s="21">
        <v>18</v>
      </c>
      <c r="I245" s="91">
        <v>2</v>
      </c>
    </row>
    <row r="246" spans="1:9" ht="28.5">
      <c r="A246" s="129"/>
      <c r="B246" s="19" t="s">
        <v>153</v>
      </c>
      <c r="C246" s="20" t="s">
        <v>8</v>
      </c>
      <c r="D246" s="20" t="s">
        <v>15</v>
      </c>
      <c r="E246" s="20" t="s">
        <v>272</v>
      </c>
      <c r="F246" s="34" t="s">
        <v>155</v>
      </c>
      <c r="G246" s="34"/>
      <c r="H246" s="21">
        <v>5.4</v>
      </c>
      <c r="I246" s="91">
        <v>2</v>
      </c>
    </row>
    <row r="247" spans="1:9" ht="14.25">
      <c r="A247" s="129"/>
      <c r="B247" s="19"/>
      <c r="C247" s="20" t="s">
        <v>8</v>
      </c>
      <c r="D247" s="20" t="s">
        <v>15</v>
      </c>
      <c r="E247" s="20" t="s">
        <v>272</v>
      </c>
      <c r="F247" s="34" t="s">
        <v>74</v>
      </c>
      <c r="G247" s="34"/>
      <c r="H247" s="21">
        <v>72.1</v>
      </c>
      <c r="I247" s="91">
        <v>2</v>
      </c>
    </row>
    <row r="248" spans="1:9" ht="28.5">
      <c r="A248" s="129"/>
      <c r="B248" s="81" t="s">
        <v>57</v>
      </c>
      <c r="C248" s="17" t="s">
        <v>8</v>
      </c>
      <c r="D248" s="17" t="s">
        <v>15</v>
      </c>
      <c r="E248" s="17" t="s">
        <v>187</v>
      </c>
      <c r="F248" s="17"/>
      <c r="G248" s="17"/>
      <c r="H248" s="18">
        <f>SUM(H249+H253)</f>
        <v>1208.2</v>
      </c>
      <c r="I248" s="32"/>
    </row>
    <row r="249" spans="1:8" ht="14.25">
      <c r="A249" s="129"/>
      <c r="B249" s="19" t="s">
        <v>71</v>
      </c>
      <c r="C249" s="20" t="s">
        <v>8</v>
      </c>
      <c r="D249" s="20" t="s">
        <v>15</v>
      </c>
      <c r="E249" s="20" t="s">
        <v>187</v>
      </c>
      <c r="F249" s="35" t="s">
        <v>68</v>
      </c>
      <c r="G249" s="35"/>
      <c r="H249" s="30">
        <f>SUM(H250:H252)</f>
        <v>1012.5</v>
      </c>
    </row>
    <row r="250" spans="1:9" ht="14.25">
      <c r="A250" s="129"/>
      <c r="B250" s="19" t="s">
        <v>154</v>
      </c>
      <c r="C250" s="20" t="s">
        <v>8</v>
      </c>
      <c r="D250" s="20" t="s">
        <v>15</v>
      </c>
      <c r="E250" s="20" t="s">
        <v>187</v>
      </c>
      <c r="F250" s="34" t="s">
        <v>67</v>
      </c>
      <c r="G250" s="34"/>
      <c r="H250" s="21">
        <v>763.8</v>
      </c>
      <c r="I250" s="91">
        <v>2</v>
      </c>
    </row>
    <row r="251" spans="1:9" ht="14.25">
      <c r="A251" s="129"/>
      <c r="B251" s="19" t="s">
        <v>72</v>
      </c>
      <c r="C251" s="20" t="s">
        <v>8</v>
      </c>
      <c r="D251" s="20" t="s">
        <v>15</v>
      </c>
      <c r="E251" s="20" t="s">
        <v>187</v>
      </c>
      <c r="F251" s="34" t="s">
        <v>69</v>
      </c>
      <c r="G251" s="34"/>
      <c r="H251" s="21">
        <v>18</v>
      </c>
      <c r="I251" s="91">
        <v>2</v>
      </c>
    </row>
    <row r="252" spans="1:9" ht="28.5">
      <c r="A252" s="129"/>
      <c r="B252" s="19" t="s">
        <v>153</v>
      </c>
      <c r="C252" s="20" t="s">
        <v>8</v>
      </c>
      <c r="D252" s="20" t="s">
        <v>15</v>
      </c>
      <c r="E252" s="20" t="s">
        <v>187</v>
      </c>
      <c r="F252" s="34" t="s">
        <v>155</v>
      </c>
      <c r="G252" s="34"/>
      <c r="H252" s="21">
        <v>230.7</v>
      </c>
      <c r="I252" s="91">
        <v>2</v>
      </c>
    </row>
    <row r="253" spans="1:8" s="15" customFormat="1" ht="14.25">
      <c r="A253" s="131">
        <v>7</v>
      </c>
      <c r="B253" s="19" t="s">
        <v>73</v>
      </c>
      <c r="C253" s="20" t="s">
        <v>8</v>
      </c>
      <c r="D253" s="20" t="s">
        <v>15</v>
      </c>
      <c r="E253" s="20" t="s">
        <v>187</v>
      </c>
      <c r="F253" s="35" t="s">
        <v>70</v>
      </c>
      <c r="G253" s="35"/>
      <c r="H253" s="30">
        <f>SUM(H254:H255)</f>
        <v>195.7</v>
      </c>
    </row>
    <row r="254" spans="1:9" ht="14.25">
      <c r="A254" s="132"/>
      <c r="B254" s="19" t="s">
        <v>133</v>
      </c>
      <c r="C254" s="20" t="s">
        <v>8</v>
      </c>
      <c r="D254" s="20" t="s">
        <v>15</v>
      </c>
      <c r="E254" s="20" t="s">
        <v>187</v>
      </c>
      <c r="F254" s="34" t="s">
        <v>131</v>
      </c>
      <c r="G254" s="34"/>
      <c r="H254" s="21">
        <v>126</v>
      </c>
      <c r="I254" s="91">
        <v>2</v>
      </c>
    </row>
    <row r="255" spans="1:9" s="15" customFormat="1" ht="14.25">
      <c r="A255" s="132"/>
      <c r="B255" s="19" t="s">
        <v>75</v>
      </c>
      <c r="C255" s="20" t="s">
        <v>8</v>
      </c>
      <c r="D255" s="20" t="s">
        <v>15</v>
      </c>
      <c r="E255" s="20" t="s">
        <v>187</v>
      </c>
      <c r="F255" s="34" t="s">
        <v>74</v>
      </c>
      <c r="G255" s="34"/>
      <c r="H255" s="21">
        <v>69.7</v>
      </c>
      <c r="I255" s="92">
        <v>2</v>
      </c>
    </row>
    <row r="256" spans="1:8" ht="28.5">
      <c r="A256" s="132"/>
      <c r="B256" s="16" t="s">
        <v>61</v>
      </c>
      <c r="C256" s="17" t="s">
        <v>8</v>
      </c>
      <c r="D256" s="17" t="s">
        <v>15</v>
      </c>
      <c r="E256" s="17" t="s">
        <v>188</v>
      </c>
      <c r="F256" s="17"/>
      <c r="G256" s="17"/>
      <c r="H256" s="18">
        <f>SUM(H257)</f>
        <v>0</v>
      </c>
    </row>
    <row r="257" spans="1:8" ht="14.25">
      <c r="A257" s="132"/>
      <c r="B257" s="19" t="s">
        <v>73</v>
      </c>
      <c r="C257" s="20" t="s">
        <v>8</v>
      </c>
      <c r="D257" s="20" t="s">
        <v>15</v>
      </c>
      <c r="E257" s="20" t="s">
        <v>188</v>
      </c>
      <c r="F257" s="35" t="s">
        <v>70</v>
      </c>
      <c r="G257" s="35"/>
      <c r="H257" s="30">
        <f>SUM(H258)</f>
        <v>0</v>
      </c>
    </row>
    <row r="258" spans="1:8" ht="14.25">
      <c r="A258" s="132"/>
      <c r="B258" s="19" t="s">
        <v>75</v>
      </c>
      <c r="C258" s="20" t="s">
        <v>8</v>
      </c>
      <c r="D258" s="20" t="s">
        <v>15</v>
      </c>
      <c r="E258" s="20" t="s">
        <v>188</v>
      </c>
      <c r="F258" s="34" t="s">
        <v>74</v>
      </c>
      <c r="G258" s="34"/>
      <c r="H258" s="21">
        <v>0</v>
      </c>
    </row>
    <row r="259" spans="1:8" ht="28.5">
      <c r="A259" s="132"/>
      <c r="B259" s="84" t="s">
        <v>100</v>
      </c>
      <c r="C259" s="17" t="s">
        <v>8</v>
      </c>
      <c r="D259" s="17" t="s">
        <v>15</v>
      </c>
      <c r="E259" s="17" t="s">
        <v>186</v>
      </c>
      <c r="F259" s="17"/>
      <c r="G259" s="17"/>
      <c r="H259" s="18">
        <f>SUM(H260+H264+H267+H268+H269+H270)</f>
        <v>7296.5</v>
      </c>
    </row>
    <row r="260" spans="1:8" ht="14.25">
      <c r="A260" s="132"/>
      <c r="B260" s="19" t="s">
        <v>71</v>
      </c>
      <c r="C260" s="20" t="s">
        <v>8</v>
      </c>
      <c r="D260" s="20" t="s">
        <v>15</v>
      </c>
      <c r="E260" s="20" t="s">
        <v>186</v>
      </c>
      <c r="F260" s="28" t="s">
        <v>243</v>
      </c>
      <c r="G260" s="28"/>
      <c r="H260" s="29">
        <f>SUM(H261:H263)</f>
        <v>7177.5</v>
      </c>
    </row>
    <row r="261" spans="1:9" s="15" customFormat="1" ht="14.25">
      <c r="A261" s="132"/>
      <c r="B261" s="19" t="s">
        <v>154</v>
      </c>
      <c r="C261" s="20" t="s">
        <v>8</v>
      </c>
      <c r="D261" s="20" t="s">
        <v>15</v>
      </c>
      <c r="E261" s="20" t="s">
        <v>186</v>
      </c>
      <c r="F261" s="20" t="s">
        <v>228</v>
      </c>
      <c r="G261" s="20"/>
      <c r="H261" s="21">
        <v>5512.7</v>
      </c>
      <c r="I261" s="92">
        <v>1</v>
      </c>
    </row>
    <row r="262" spans="1:8" s="15" customFormat="1" ht="14.25">
      <c r="A262" s="132"/>
      <c r="B262" s="19" t="s">
        <v>72</v>
      </c>
      <c r="C262" s="20" t="s">
        <v>8</v>
      </c>
      <c r="D262" s="20" t="s">
        <v>15</v>
      </c>
      <c r="E262" s="20" t="s">
        <v>186</v>
      </c>
      <c r="F262" s="20" t="s">
        <v>242</v>
      </c>
      <c r="G262" s="20"/>
      <c r="H262" s="21">
        <v>0</v>
      </c>
    </row>
    <row r="263" spans="1:9" ht="28.5">
      <c r="A263" s="132"/>
      <c r="B263" s="19" t="s">
        <v>153</v>
      </c>
      <c r="C263" s="20" t="s">
        <v>8</v>
      </c>
      <c r="D263" s="20" t="s">
        <v>15</v>
      </c>
      <c r="E263" s="20" t="s">
        <v>186</v>
      </c>
      <c r="F263" s="20" t="s">
        <v>229</v>
      </c>
      <c r="G263" s="20"/>
      <c r="H263" s="21">
        <v>1664.8</v>
      </c>
      <c r="I263" s="91">
        <v>1</v>
      </c>
    </row>
    <row r="264" spans="1:8" ht="14.25">
      <c r="A264" s="132"/>
      <c r="B264" s="19" t="s">
        <v>73</v>
      </c>
      <c r="C264" s="20" t="s">
        <v>8</v>
      </c>
      <c r="D264" s="20" t="s">
        <v>15</v>
      </c>
      <c r="E264" s="20" t="s">
        <v>186</v>
      </c>
      <c r="F264" s="28" t="s">
        <v>70</v>
      </c>
      <c r="G264" s="28"/>
      <c r="H264" s="30">
        <f>SUM(H265:H266)</f>
        <v>119</v>
      </c>
    </row>
    <row r="265" spans="1:8" ht="14.25">
      <c r="A265" s="132"/>
      <c r="B265" s="19" t="s">
        <v>133</v>
      </c>
      <c r="C265" s="20" t="s">
        <v>8</v>
      </c>
      <c r="D265" s="20" t="s">
        <v>15</v>
      </c>
      <c r="E265" s="20" t="s">
        <v>186</v>
      </c>
      <c r="F265" s="20" t="s">
        <v>131</v>
      </c>
      <c r="G265" s="20"/>
      <c r="H265" s="21"/>
    </row>
    <row r="266" spans="1:9" s="15" customFormat="1" ht="14.25">
      <c r="A266" s="132"/>
      <c r="B266" s="19" t="s">
        <v>75</v>
      </c>
      <c r="C266" s="20" t="s">
        <v>8</v>
      </c>
      <c r="D266" s="20" t="s">
        <v>15</v>
      </c>
      <c r="E266" s="20" t="s">
        <v>186</v>
      </c>
      <c r="F266" s="20" t="s">
        <v>74</v>
      </c>
      <c r="G266" s="20"/>
      <c r="H266" s="21">
        <v>119</v>
      </c>
      <c r="I266" s="92">
        <v>1</v>
      </c>
    </row>
    <row r="267" spans="1:8" s="15" customFormat="1" ht="14.25">
      <c r="A267" s="132"/>
      <c r="B267" s="19" t="s">
        <v>152</v>
      </c>
      <c r="C267" s="20" t="s">
        <v>8</v>
      </c>
      <c r="D267" s="20" t="s">
        <v>15</v>
      </c>
      <c r="E267" s="20" t="s">
        <v>186</v>
      </c>
      <c r="F267" s="20" t="s">
        <v>150</v>
      </c>
      <c r="G267" s="20"/>
      <c r="H267" s="21"/>
    </row>
    <row r="268" spans="1:8" s="15" customFormat="1" ht="14.25">
      <c r="A268" s="132"/>
      <c r="B268" s="19" t="s">
        <v>78</v>
      </c>
      <c r="C268" s="20" t="s">
        <v>8</v>
      </c>
      <c r="D268" s="20" t="s">
        <v>15</v>
      </c>
      <c r="E268" s="20" t="s">
        <v>186</v>
      </c>
      <c r="F268" s="20" t="s">
        <v>79</v>
      </c>
      <c r="G268" s="20"/>
      <c r="H268" s="21"/>
    </row>
    <row r="269" spans="1:8" s="15" customFormat="1" ht="14.25">
      <c r="A269" s="132"/>
      <c r="B269" s="19" t="s">
        <v>80</v>
      </c>
      <c r="C269" s="20" t="s">
        <v>8</v>
      </c>
      <c r="D269" s="20" t="s">
        <v>15</v>
      </c>
      <c r="E269" s="20" t="s">
        <v>186</v>
      </c>
      <c r="F269" s="20" t="s">
        <v>81</v>
      </c>
      <c r="G269" s="20"/>
      <c r="H269" s="21"/>
    </row>
    <row r="270" spans="1:8" s="15" customFormat="1" ht="14.25">
      <c r="A270" s="132"/>
      <c r="B270" s="19" t="s">
        <v>157</v>
      </c>
      <c r="C270" s="20" t="s">
        <v>8</v>
      </c>
      <c r="D270" s="20" t="s">
        <v>15</v>
      </c>
      <c r="E270" s="20" t="s">
        <v>186</v>
      </c>
      <c r="F270" s="20" t="s">
        <v>156</v>
      </c>
      <c r="G270" s="20"/>
      <c r="H270" s="21"/>
    </row>
    <row r="271" spans="1:8" s="15" customFormat="1" ht="14.25">
      <c r="A271" s="132"/>
      <c r="B271" s="16" t="s">
        <v>234</v>
      </c>
      <c r="C271" s="17" t="s">
        <v>8</v>
      </c>
      <c r="D271" s="17" t="s">
        <v>15</v>
      </c>
      <c r="E271" s="17" t="s">
        <v>233</v>
      </c>
      <c r="F271" s="17"/>
      <c r="G271" s="17"/>
      <c r="H271" s="18">
        <f>SUM(H272:H273)</f>
        <v>0</v>
      </c>
    </row>
    <row r="272" spans="1:8" s="15" customFormat="1" ht="28.5">
      <c r="A272" s="132"/>
      <c r="B272" s="19" t="s">
        <v>153</v>
      </c>
      <c r="C272" s="20" t="s">
        <v>8</v>
      </c>
      <c r="D272" s="20" t="s">
        <v>15</v>
      </c>
      <c r="E272" s="20" t="s">
        <v>233</v>
      </c>
      <c r="F272" s="20" t="s">
        <v>229</v>
      </c>
      <c r="G272" s="20"/>
      <c r="H272" s="21"/>
    </row>
    <row r="273" spans="1:8" s="15" customFormat="1" ht="28.5">
      <c r="A273" s="132"/>
      <c r="B273" s="19" t="s">
        <v>153</v>
      </c>
      <c r="C273" s="20" t="s">
        <v>8</v>
      </c>
      <c r="D273" s="20" t="s">
        <v>15</v>
      </c>
      <c r="E273" s="20" t="s">
        <v>233</v>
      </c>
      <c r="F273" s="20" t="s">
        <v>155</v>
      </c>
      <c r="G273" s="20"/>
      <c r="H273" s="21"/>
    </row>
    <row r="274" spans="1:8" ht="14.25">
      <c r="A274" s="132"/>
      <c r="B274" s="66" t="s">
        <v>101</v>
      </c>
      <c r="C274" s="67" t="s">
        <v>14</v>
      </c>
      <c r="D274" s="67"/>
      <c r="E274" s="67"/>
      <c r="F274" s="67"/>
      <c r="G274" s="67"/>
      <c r="H274" s="68">
        <f>SUM(H275+H303)</f>
        <v>43317.100000000006</v>
      </c>
    </row>
    <row r="275" spans="1:8" ht="14.25">
      <c r="A275" s="132"/>
      <c r="B275" s="58" t="s">
        <v>26</v>
      </c>
      <c r="C275" s="63" t="s">
        <v>14</v>
      </c>
      <c r="D275" s="63" t="s">
        <v>9</v>
      </c>
      <c r="E275" s="63"/>
      <c r="F275" s="63"/>
      <c r="G275" s="63"/>
      <c r="H275" s="64">
        <f>SUM(H276+H279+H282+H291+H297+H294+H285+H300+H288)</f>
        <v>40866.8</v>
      </c>
    </row>
    <row r="276" spans="1:8" ht="14.25">
      <c r="A276" s="133"/>
      <c r="B276" s="81" t="s">
        <v>102</v>
      </c>
      <c r="C276" s="17" t="s">
        <v>14</v>
      </c>
      <c r="D276" s="17" t="s">
        <v>9</v>
      </c>
      <c r="E276" s="17" t="s">
        <v>189</v>
      </c>
      <c r="F276" s="17"/>
      <c r="G276" s="17"/>
      <c r="H276" s="18">
        <f>SUM(H278)</f>
        <v>31198.8</v>
      </c>
    </row>
    <row r="277" spans="1:8" s="15" customFormat="1" ht="14.25">
      <c r="A277" s="129"/>
      <c r="B277" s="19" t="s">
        <v>30</v>
      </c>
      <c r="C277" s="20" t="s">
        <v>14</v>
      </c>
      <c r="D277" s="20" t="s">
        <v>9</v>
      </c>
      <c r="E277" s="20" t="s">
        <v>189</v>
      </c>
      <c r="F277" s="28" t="s">
        <v>95</v>
      </c>
      <c r="G277" s="28"/>
      <c r="H277" s="30">
        <f>SUM(H278)</f>
        <v>31198.8</v>
      </c>
    </row>
    <row r="278" spans="1:15" s="15" customFormat="1" ht="28.5">
      <c r="A278" s="129"/>
      <c r="B278" s="50" t="s">
        <v>98</v>
      </c>
      <c r="C278" s="20" t="s">
        <v>14</v>
      </c>
      <c r="D278" s="20" t="s">
        <v>9</v>
      </c>
      <c r="E278" s="20" t="s">
        <v>189</v>
      </c>
      <c r="F278" s="20" t="s">
        <v>97</v>
      </c>
      <c r="G278" s="20"/>
      <c r="H278" s="21">
        <v>31198.8</v>
      </c>
      <c r="I278" s="92">
        <v>1</v>
      </c>
      <c r="J278" s="15">
        <v>211.213</v>
      </c>
      <c r="K278" s="15">
        <v>11555.4</v>
      </c>
      <c r="M278" s="15">
        <v>1018.3</v>
      </c>
      <c r="O278" s="15">
        <v>6788.4</v>
      </c>
    </row>
    <row r="279" spans="1:15" s="15" customFormat="1" ht="14.25">
      <c r="A279" s="129"/>
      <c r="B279" s="81" t="s">
        <v>5</v>
      </c>
      <c r="C279" s="17" t="s">
        <v>14</v>
      </c>
      <c r="D279" s="17" t="s">
        <v>9</v>
      </c>
      <c r="E279" s="17" t="s">
        <v>190</v>
      </c>
      <c r="F279" s="17"/>
      <c r="G279" s="17"/>
      <c r="H279" s="18">
        <f>SUM(H280)</f>
        <v>1143</v>
      </c>
      <c r="J279" s="1">
        <v>221</v>
      </c>
      <c r="M279" s="15">
        <v>14</v>
      </c>
      <c r="O279" s="15">
        <v>18.8</v>
      </c>
    </row>
    <row r="280" spans="1:15" s="15" customFormat="1" ht="14.25">
      <c r="A280" s="129"/>
      <c r="B280" s="19" t="s">
        <v>24</v>
      </c>
      <c r="C280" s="20" t="s">
        <v>14</v>
      </c>
      <c r="D280" s="20" t="s">
        <v>9</v>
      </c>
      <c r="E280" s="20" t="s">
        <v>190</v>
      </c>
      <c r="F280" s="28" t="s">
        <v>95</v>
      </c>
      <c r="G280" s="28"/>
      <c r="H280" s="30">
        <f>SUM(H281)</f>
        <v>1143</v>
      </c>
      <c r="J280" s="1">
        <v>223</v>
      </c>
      <c r="K280" s="15">
        <v>19401.4</v>
      </c>
      <c r="M280" s="15">
        <v>21.2</v>
      </c>
      <c r="O280" s="15">
        <v>1681.8</v>
      </c>
    </row>
    <row r="281" spans="1:15" s="15" customFormat="1" ht="28.5">
      <c r="A281" s="129"/>
      <c r="B281" s="50" t="s">
        <v>98</v>
      </c>
      <c r="C281" s="20" t="s">
        <v>14</v>
      </c>
      <c r="D281" s="20" t="s">
        <v>9</v>
      </c>
      <c r="E281" s="20" t="s">
        <v>190</v>
      </c>
      <c r="F281" s="20" t="s">
        <v>97</v>
      </c>
      <c r="G281" s="20"/>
      <c r="H281" s="21">
        <v>1143</v>
      </c>
      <c r="I281" s="92">
        <v>1</v>
      </c>
      <c r="J281" s="1">
        <v>850</v>
      </c>
      <c r="K281" s="15">
        <v>235</v>
      </c>
      <c r="O281" s="15">
        <v>6</v>
      </c>
    </row>
    <row r="282" spans="1:15" s="15" customFormat="1" ht="14.25">
      <c r="A282" s="129"/>
      <c r="B282" s="81" t="s">
        <v>45</v>
      </c>
      <c r="C282" s="17" t="s">
        <v>14</v>
      </c>
      <c r="D282" s="17" t="s">
        <v>9</v>
      </c>
      <c r="E282" s="17" t="s">
        <v>191</v>
      </c>
      <c r="F282" s="17"/>
      <c r="G282" s="17"/>
      <c r="H282" s="18">
        <f>SUM(H283)</f>
        <v>8525</v>
      </c>
      <c r="J282" s="1" t="s">
        <v>288</v>
      </c>
      <c r="K282" s="15">
        <v>7</v>
      </c>
      <c r="M282" s="15">
        <v>5</v>
      </c>
      <c r="O282" s="15">
        <v>30</v>
      </c>
    </row>
    <row r="283" spans="1:13" s="15" customFormat="1" ht="14.25">
      <c r="A283" s="129"/>
      <c r="B283" s="19" t="s">
        <v>30</v>
      </c>
      <c r="C283" s="20" t="s">
        <v>14</v>
      </c>
      <c r="D283" s="20" t="s">
        <v>9</v>
      </c>
      <c r="E283" s="20" t="s">
        <v>191</v>
      </c>
      <c r="F283" s="28" t="s">
        <v>95</v>
      </c>
      <c r="G283" s="28"/>
      <c r="H283" s="30">
        <f>SUM(H284)</f>
        <v>8525</v>
      </c>
      <c r="J283" s="1" t="s">
        <v>289</v>
      </c>
      <c r="M283" s="15">
        <v>84.5</v>
      </c>
    </row>
    <row r="284" spans="1:15" s="15" customFormat="1" ht="28.5">
      <c r="A284" s="129"/>
      <c r="B284" s="50" t="s">
        <v>98</v>
      </c>
      <c r="C284" s="20" t="s">
        <v>14</v>
      </c>
      <c r="D284" s="20" t="s">
        <v>9</v>
      </c>
      <c r="E284" s="20" t="s">
        <v>191</v>
      </c>
      <c r="F284" s="20" t="s">
        <v>97</v>
      </c>
      <c r="G284" s="20"/>
      <c r="H284" s="21">
        <v>8525</v>
      </c>
      <c r="I284" s="92">
        <v>1</v>
      </c>
      <c r="K284" s="15">
        <f>SUM(K278:K283)</f>
        <v>31198.800000000003</v>
      </c>
      <c r="M284" s="15">
        <f>SUM(M278:M283)</f>
        <v>1143</v>
      </c>
      <c r="O284" s="15">
        <f>SUM(O278:O283)</f>
        <v>8525</v>
      </c>
    </row>
    <row r="285" spans="1:8" s="15" customFormat="1" ht="14.25">
      <c r="A285" s="129"/>
      <c r="B285" s="16" t="s">
        <v>266</v>
      </c>
      <c r="C285" s="17" t="s">
        <v>14</v>
      </c>
      <c r="D285" s="17" t="s">
        <v>9</v>
      </c>
      <c r="E285" s="17" t="s">
        <v>185</v>
      </c>
      <c r="F285" s="17"/>
      <c r="G285" s="17"/>
      <c r="H285" s="18">
        <f>SUM(H286)</f>
        <v>0</v>
      </c>
    </row>
    <row r="286" spans="1:8" s="15" customFormat="1" ht="14.25">
      <c r="A286" s="129"/>
      <c r="B286" s="19" t="s">
        <v>30</v>
      </c>
      <c r="C286" s="20" t="s">
        <v>14</v>
      </c>
      <c r="D286" s="20" t="s">
        <v>9</v>
      </c>
      <c r="E286" s="20" t="s">
        <v>185</v>
      </c>
      <c r="F286" s="28" t="s">
        <v>95</v>
      </c>
      <c r="G286" s="28"/>
      <c r="H286" s="21">
        <f>SUM(H287)</f>
        <v>0</v>
      </c>
    </row>
    <row r="287" spans="1:8" s="15" customFormat="1" ht="28.5">
      <c r="A287" s="129"/>
      <c r="B287" s="50" t="s">
        <v>98</v>
      </c>
      <c r="C287" s="20" t="s">
        <v>14</v>
      </c>
      <c r="D287" s="20" t="s">
        <v>9</v>
      </c>
      <c r="E287" s="20" t="s">
        <v>185</v>
      </c>
      <c r="F287" s="20" t="s">
        <v>97</v>
      </c>
      <c r="G287" s="20"/>
      <c r="H287" s="21">
        <v>0</v>
      </c>
    </row>
    <row r="288" spans="1:8" s="15" customFormat="1" ht="14.25">
      <c r="A288" s="129"/>
      <c r="B288" s="49" t="s">
        <v>267</v>
      </c>
      <c r="C288" s="17" t="s">
        <v>14</v>
      </c>
      <c r="D288" s="17" t="s">
        <v>9</v>
      </c>
      <c r="E288" s="17" t="s">
        <v>170</v>
      </c>
      <c r="F288" s="17"/>
      <c r="G288" s="17"/>
      <c r="H288" s="18">
        <f>SUM(H289)</f>
        <v>0</v>
      </c>
    </row>
    <row r="289" spans="1:8" s="15" customFormat="1" ht="14.25">
      <c r="A289" s="129"/>
      <c r="B289" s="19" t="s">
        <v>30</v>
      </c>
      <c r="C289" s="20" t="s">
        <v>14</v>
      </c>
      <c r="D289" s="20" t="s">
        <v>9</v>
      </c>
      <c r="E289" s="20" t="s">
        <v>170</v>
      </c>
      <c r="F289" s="28" t="s">
        <v>95</v>
      </c>
      <c r="G289" s="28"/>
      <c r="H289" s="21">
        <f>SUM(H290)</f>
        <v>0</v>
      </c>
    </row>
    <row r="290" spans="1:8" s="15" customFormat="1" ht="28.5">
      <c r="A290" s="129"/>
      <c r="B290" s="50" t="s">
        <v>98</v>
      </c>
      <c r="C290" s="20" t="s">
        <v>14</v>
      </c>
      <c r="D290" s="20" t="s">
        <v>9</v>
      </c>
      <c r="E290" s="20" t="s">
        <v>170</v>
      </c>
      <c r="F290" s="20" t="s">
        <v>97</v>
      </c>
      <c r="G290" s="20"/>
      <c r="H290" s="21">
        <v>0</v>
      </c>
    </row>
    <row r="291" spans="1:8" s="32" customFormat="1" ht="14.25">
      <c r="A291" s="129"/>
      <c r="B291" s="16" t="s">
        <v>244</v>
      </c>
      <c r="C291" s="17" t="s">
        <v>14</v>
      </c>
      <c r="D291" s="17" t="s">
        <v>9</v>
      </c>
      <c r="E291" s="17" t="s">
        <v>245</v>
      </c>
      <c r="F291" s="17"/>
      <c r="G291" s="17"/>
      <c r="H291" s="18">
        <f>SUM(H292)</f>
        <v>0</v>
      </c>
    </row>
    <row r="292" spans="1:8" ht="14.25">
      <c r="A292" s="129"/>
      <c r="B292" s="19" t="s">
        <v>30</v>
      </c>
      <c r="C292" s="20" t="s">
        <v>14</v>
      </c>
      <c r="D292" s="20" t="s">
        <v>9</v>
      </c>
      <c r="E292" s="20" t="s">
        <v>245</v>
      </c>
      <c r="F292" s="28" t="s">
        <v>95</v>
      </c>
      <c r="G292" s="28"/>
      <c r="H292" s="29">
        <f>SUM(H293)</f>
        <v>0</v>
      </c>
    </row>
    <row r="293" spans="1:8" ht="14.25">
      <c r="A293" s="129"/>
      <c r="B293" s="43" t="s">
        <v>145</v>
      </c>
      <c r="C293" s="20" t="s">
        <v>14</v>
      </c>
      <c r="D293" s="20" t="s">
        <v>9</v>
      </c>
      <c r="E293" s="20" t="s">
        <v>245</v>
      </c>
      <c r="F293" s="20" t="s">
        <v>125</v>
      </c>
      <c r="G293" s="20"/>
      <c r="H293" s="37"/>
    </row>
    <row r="294" spans="1:8" ht="14.25">
      <c r="A294" s="129"/>
      <c r="B294" s="16" t="s">
        <v>244</v>
      </c>
      <c r="C294" s="17" t="s">
        <v>14</v>
      </c>
      <c r="D294" s="17" t="s">
        <v>9</v>
      </c>
      <c r="E294" s="17" t="s">
        <v>246</v>
      </c>
      <c r="F294" s="17"/>
      <c r="G294" s="17"/>
      <c r="H294" s="18">
        <f>SUM(H295)</f>
        <v>0</v>
      </c>
    </row>
    <row r="295" spans="1:8" ht="14.25">
      <c r="A295" s="129"/>
      <c r="B295" s="19" t="s">
        <v>30</v>
      </c>
      <c r="C295" s="20" t="s">
        <v>14</v>
      </c>
      <c r="D295" s="20" t="s">
        <v>9</v>
      </c>
      <c r="E295" s="20" t="s">
        <v>246</v>
      </c>
      <c r="F295" s="28" t="s">
        <v>95</v>
      </c>
      <c r="G295" s="28"/>
      <c r="H295" s="37">
        <f>SUM(H296)</f>
        <v>0</v>
      </c>
    </row>
    <row r="296" spans="1:8" ht="14.25">
      <c r="A296" s="129"/>
      <c r="B296" s="43" t="s">
        <v>145</v>
      </c>
      <c r="C296" s="20" t="s">
        <v>14</v>
      </c>
      <c r="D296" s="20" t="s">
        <v>9</v>
      </c>
      <c r="E296" s="20" t="s">
        <v>246</v>
      </c>
      <c r="F296" s="20" t="s">
        <v>125</v>
      </c>
      <c r="G296" s="20"/>
      <c r="H296" s="37"/>
    </row>
    <row r="297" spans="1:8" ht="14.25">
      <c r="A297" s="129"/>
      <c r="B297" s="16" t="s">
        <v>244</v>
      </c>
      <c r="C297" s="17" t="s">
        <v>14</v>
      </c>
      <c r="D297" s="17" t="s">
        <v>9</v>
      </c>
      <c r="E297" s="17" t="s">
        <v>247</v>
      </c>
      <c r="F297" s="17"/>
      <c r="G297" s="17"/>
      <c r="H297" s="18">
        <f>SUM(H298)</f>
        <v>0</v>
      </c>
    </row>
    <row r="298" spans="1:8" ht="14.25">
      <c r="A298" s="129"/>
      <c r="B298" s="19" t="s">
        <v>30</v>
      </c>
      <c r="C298" s="20" t="s">
        <v>14</v>
      </c>
      <c r="D298" s="20" t="s">
        <v>9</v>
      </c>
      <c r="E298" s="20" t="s">
        <v>247</v>
      </c>
      <c r="F298" s="28" t="s">
        <v>95</v>
      </c>
      <c r="G298" s="28"/>
      <c r="H298" s="30">
        <f>SUM(H299)</f>
        <v>0</v>
      </c>
    </row>
    <row r="299" spans="1:8" ht="14.25">
      <c r="A299" s="129"/>
      <c r="B299" s="43" t="s">
        <v>145</v>
      </c>
      <c r="C299" s="20" t="s">
        <v>14</v>
      </c>
      <c r="D299" s="20" t="s">
        <v>9</v>
      </c>
      <c r="E299" s="20" t="s">
        <v>247</v>
      </c>
      <c r="F299" s="20" t="s">
        <v>125</v>
      </c>
      <c r="G299" s="20"/>
      <c r="H299" s="21"/>
    </row>
    <row r="300" spans="1:8" ht="14.25">
      <c r="A300" s="129"/>
      <c r="B300" s="49" t="s">
        <v>249</v>
      </c>
      <c r="C300" s="17" t="s">
        <v>14</v>
      </c>
      <c r="D300" s="17" t="s">
        <v>9</v>
      </c>
      <c r="E300" s="17" t="s">
        <v>248</v>
      </c>
      <c r="F300" s="17"/>
      <c r="G300" s="17"/>
      <c r="H300" s="18">
        <f>SUM(H301)</f>
        <v>0</v>
      </c>
    </row>
    <row r="301" spans="1:8" ht="14.25">
      <c r="A301" s="129"/>
      <c r="B301" s="19" t="s">
        <v>30</v>
      </c>
      <c r="C301" s="20" t="s">
        <v>14</v>
      </c>
      <c r="D301" s="20" t="s">
        <v>9</v>
      </c>
      <c r="E301" s="20" t="s">
        <v>248</v>
      </c>
      <c r="F301" s="28" t="s">
        <v>95</v>
      </c>
      <c r="G301" s="28"/>
      <c r="H301" s="21">
        <f>SUM(H302)</f>
        <v>0</v>
      </c>
    </row>
    <row r="302" spans="1:8" ht="14.25">
      <c r="A302" s="129"/>
      <c r="B302" s="43" t="s">
        <v>145</v>
      </c>
      <c r="C302" s="20" t="s">
        <v>14</v>
      </c>
      <c r="D302" s="20" t="s">
        <v>9</v>
      </c>
      <c r="E302" s="20" t="s">
        <v>248</v>
      </c>
      <c r="F302" s="20" t="s">
        <v>125</v>
      </c>
      <c r="G302" s="20"/>
      <c r="H302" s="21"/>
    </row>
    <row r="303" spans="1:8" ht="14.25">
      <c r="A303" s="129"/>
      <c r="B303" s="69" t="s">
        <v>192</v>
      </c>
      <c r="C303" s="63" t="s">
        <v>14</v>
      </c>
      <c r="D303" s="63" t="s">
        <v>13</v>
      </c>
      <c r="E303" s="63"/>
      <c r="F303" s="63"/>
      <c r="G303" s="63"/>
      <c r="H303" s="64">
        <f>SUM(H304+H312+H320)</f>
        <v>2450.3</v>
      </c>
    </row>
    <row r="304" spans="1:8" ht="14.25">
      <c r="A304" s="129"/>
      <c r="B304" s="84" t="s">
        <v>33</v>
      </c>
      <c r="C304" s="17" t="s">
        <v>14</v>
      </c>
      <c r="D304" s="17" t="s">
        <v>13</v>
      </c>
      <c r="E304" s="17" t="s">
        <v>159</v>
      </c>
      <c r="F304" s="17"/>
      <c r="G304" s="17"/>
      <c r="H304" s="18">
        <f>SUM(H305+H308+H311)</f>
        <v>884.3</v>
      </c>
    </row>
    <row r="305" spans="1:8" ht="14.25">
      <c r="A305" s="129"/>
      <c r="B305" s="19" t="s">
        <v>71</v>
      </c>
      <c r="C305" s="20" t="s">
        <v>14</v>
      </c>
      <c r="D305" s="20" t="s">
        <v>13</v>
      </c>
      <c r="E305" s="20" t="s">
        <v>159</v>
      </c>
      <c r="F305" s="28" t="s">
        <v>68</v>
      </c>
      <c r="G305" s="28"/>
      <c r="H305" s="30">
        <f>SUM(H306:H307)</f>
        <v>824.3</v>
      </c>
    </row>
    <row r="306" spans="1:9" ht="14.25">
      <c r="A306" s="129"/>
      <c r="B306" s="19" t="s">
        <v>154</v>
      </c>
      <c r="C306" s="20" t="s">
        <v>14</v>
      </c>
      <c r="D306" s="20" t="s">
        <v>13</v>
      </c>
      <c r="E306" s="20" t="s">
        <v>159</v>
      </c>
      <c r="F306" s="20" t="s">
        <v>67</v>
      </c>
      <c r="G306" s="20"/>
      <c r="H306" s="21">
        <v>633.1</v>
      </c>
      <c r="I306" s="91">
        <v>1</v>
      </c>
    </row>
    <row r="307" spans="1:9" ht="28.5">
      <c r="A307" s="129"/>
      <c r="B307" s="19" t="s">
        <v>153</v>
      </c>
      <c r="C307" s="20" t="s">
        <v>14</v>
      </c>
      <c r="D307" s="20" t="s">
        <v>13</v>
      </c>
      <c r="E307" s="20" t="s">
        <v>159</v>
      </c>
      <c r="F307" s="20" t="s">
        <v>155</v>
      </c>
      <c r="G307" s="20"/>
      <c r="H307" s="21">
        <v>191.2</v>
      </c>
      <c r="I307" s="91">
        <v>1</v>
      </c>
    </row>
    <row r="308" spans="1:8" ht="14.25">
      <c r="A308" s="129"/>
      <c r="B308" s="19" t="s">
        <v>73</v>
      </c>
      <c r="C308" s="20" t="s">
        <v>14</v>
      </c>
      <c r="D308" s="20" t="s">
        <v>13</v>
      </c>
      <c r="E308" s="20" t="s">
        <v>159</v>
      </c>
      <c r="F308" s="28" t="s">
        <v>70</v>
      </c>
      <c r="G308" s="28"/>
      <c r="H308" s="30">
        <f>SUM(H309:H310)</f>
        <v>60</v>
      </c>
    </row>
    <row r="309" spans="1:8" ht="14.25">
      <c r="A309" s="129"/>
      <c r="B309" s="19" t="s">
        <v>133</v>
      </c>
      <c r="C309" s="20" t="s">
        <v>14</v>
      </c>
      <c r="D309" s="20" t="s">
        <v>13</v>
      </c>
      <c r="E309" s="20" t="s">
        <v>159</v>
      </c>
      <c r="F309" s="20" t="s">
        <v>131</v>
      </c>
      <c r="G309" s="20"/>
      <c r="H309" s="21">
        <v>0</v>
      </c>
    </row>
    <row r="310" spans="1:9" ht="14.25">
      <c r="A310" s="129"/>
      <c r="B310" s="19" t="s">
        <v>75</v>
      </c>
      <c r="C310" s="20" t="s">
        <v>14</v>
      </c>
      <c r="D310" s="20" t="s">
        <v>13</v>
      </c>
      <c r="E310" s="20" t="s">
        <v>159</v>
      </c>
      <c r="F310" s="20" t="s">
        <v>74</v>
      </c>
      <c r="G310" s="20"/>
      <c r="H310" s="21">
        <v>60</v>
      </c>
      <c r="I310" s="91">
        <v>1</v>
      </c>
    </row>
    <row r="311" spans="1:8" ht="14.25">
      <c r="A311" s="129"/>
      <c r="B311" s="19" t="s">
        <v>157</v>
      </c>
      <c r="C311" s="20" t="s">
        <v>14</v>
      </c>
      <c r="D311" s="20" t="s">
        <v>13</v>
      </c>
      <c r="E311" s="20" t="s">
        <v>159</v>
      </c>
      <c r="F311" s="28" t="s">
        <v>156</v>
      </c>
      <c r="G311" s="28"/>
      <c r="H311" s="21"/>
    </row>
    <row r="312" spans="1:8" ht="14.25">
      <c r="A312" s="129"/>
      <c r="B312" s="84" t="s">
        <v>193</v>
      </c>
      <c r="C312" s="17" t="s">
        <v>14</v>
      </c>
      <c r="D312" s="17" t="s">
        <v>13</v>
      </c>
      <c r="E312" s="17" t="s">
        <v>186</v>
      </c>
      <c r="F312" s="17"/>
      <c r="G312" s="17"/>
      <c r="H312" s="18">
        <f>SUM(H313+H316+H319)</f>
        <v>1566</v>
      </c>
    </row>
    <row r="313" spans="1:8" ht="14.25">
      <c r="A313" s="129"/>
      <c r="B313" s="19" t="s">
        <v>71</v>
      </c>
      <c r="C313" s="20" t="s">
        <v>14</v>
      </c>
      <c r="D313" s="20" t="s">
        <v>13</v>
      </c>
      <c r="E313" s="20" t="s">
        <v>186</v>
      </c>
      <c r="F313" s="28" t="s">
        <v>68</v>
      </c>
      <c r="G313" s="28"/>
      <c r="H313" s="21">
        <f>SUM(H314:H315)</f>
        <v>1566</v>
      </c>
    </row>
    <row r="314" spans="1:9" ht="14.25">
      <c r="A314" s="129"/>
      <c r="B314" s="19" t="s">
        <v>154</v>
      </c>
      <c r="C314" s="20" t="s">
        <v>14</v>
      </c>
      <c r="D314" s="20" t="s">
        <v>13</v>
      </c>
      <c r="E314" s="20" t="s">
        <v>186</v>
      </c>
      <c r="F314" s="20" t="s">
        <v>228</v>
      </c>
      <c r="G314" s="20"/>
      <c r="H314" s="21">
        <v>1202.8</v>
      </c>
      <c r="I314" s="91">
        <v>1</v>
      </c>
    </row>
    <row r="315" spans="1:9" ht="28.5">
      <c r="A315" s="129"/>
      <c r="B315" s="19" t="s">
        <v>153</v>
      </c>
      <c r="C315" s="20" t="s">
        <v>14</v>
      </c>
      <c r="D315" s="20" t="s">
        <v>13</v>
      </c>
      <c r="E315" s="20" t="s">
        <v>186</v>
      </c>
      <c r="F315" s="20" t="s">
        <v>229</v>
      </c>
      <c r="G315" s="20"/>
      <c r="H315" s="21">
        <v>363.2</v>
      </c>
      <c r="I315" s="91">
        <v>1</v>
      </c>
    </row>
    <row r="316" spans="1:8" ht="14.25">
      <c r="A316" s="129"/>
      <c r="B316" s="19" t="s">
        <v>73</v>
      </c>
      <c r="C316" s="20" t="s">
        <v>14</v>
      </c>
      <c r="D316" s="20" t="s">
        <v>13</v>
      </c>
      <c r="E316" s="20" t="s">
        <v>186</v>
      </c>
      <c r="F316" s="28" t="s">
        <v>70</v>
      </c>
      <c r="G316" s="28"/>
      <c r="H316" s="21">
        <f>SUM(H317:H318)</f>
        <v>0</v>
      </c>
    </row>
    <row r="317" spans="1:8" ht="14.25">
      <c r="A317" s="129"/>
      <c r="B317" s="19" t="s">
        <v>133</v>
      </c>
      <c r="C317" s="20" t="s">
        <v>14</v>
      </c>
      <c r="D317" s="20" t="s">
        <v>13</v>
      </c>
      <c r="E317" s="20" t="s">
        <v>186</v>
      </c>
      <c r="F317" s="20" t="s">
        <v>131</v>
      </c>
      <c r="G317" s="20"/>
      <c r="H317" s="21">
        <v>0</v>
      </c>
    </row>
    <row r="318" spans="1:8" ht="14.25">
      <c r="A318" s="129"/>
      <c r="B318" s="19" t="s">
        <v>75</v>
      </c>
      <c r="C318" s="20" t="s">
        <v>14</v>
      </c>
      <c r="D318" s="20" t="s">
        <v>13</v>
      </c>
      <c r="E318" s="20" t="s">
        <v>186</v>
      </c>
      <c r="F318" s="20" t="s">
        <v>74</v>
      </c>
      <c r="G318" s="20"/>
      <c r="H318" s="21"/>
    </row>
    <row r="319" spans="1:8" ht="14.25">
      <c r="A319" s="129"/>
      <c r="B319" s="19" t="s">
        <v>157</v>
      </c>
      <c r="C319" s="20" t="s">
        <v>14</v>
      </c>
      <c r="D319" s="20" t="s">
        <v>13</v>
      </c>
      <c r="E319" s="20" t="s">
        <v>186</v>
      </c>
      <c r="F319" s="28" t="s">
        <v>156</v>
      </c>
      <c r="G319" s="28"/>
      <c r="H319" s="21"/>
    </row>
    <row r="320" spans="1:8" ht="14.25">
      <c r="A320" s="129"/>
      <c r="B320" s="16" t="s">
        <v>234</v>
      </c>
      <c r="C320" s="17" t="s">
        <v>14</v>
      </c>
      <c r="D320" s="17" t="s">
        <v>13</v>
      </c>
      <c r="E320" s="17" t="s">
        <v>233</v>
      </c>
      <c r="F320" s="17"/>
      <c r="G320" s="17"/>
      <c r="H320" s="18">
        <f>SUM(H321)</f>
        <v>0</v>
      </c>
    </row>
    <row r="321" spans="1:8" ht="28.5">
      <c r="A321" s="129"/>
      <c r="B321" s="19" t="s">
        <v>153</v>
      </c>
      <c r="C321" s="20" t="s">
        <v>14</v>
      </c>
      <c r="D321" s="20" t="s">
        <v>13</v>
      </c>
      <c r="E321" s="20" t="s">
        <v>233</v>
      </c>
      <c r="F321" s="20" t="s">
        <v>155</v>
      </c>
      <c r="G321" s="20"/>
      <c r="H321" s="21"/>
    </row>
    <row r="322" spans="1:8" s="15" customFormat="1" ht="14.25">
      <c r="A322" s="129"/>
      <c r="B322" s="66" t="s">
        <v>27</v>
      </c>
      <c r="C322" s="67" t="s">
        <v>16</v>
      </c>
      <c r="D322" s="67"/>
      <c r="E322" s="67"/>
      <c r="F322" s="67"/>
      <c r="G322" s="67"/>
      <c r="H322" s="68">
        <f>SUM(H323+H330+H327)</f>
        <v>8769.5</v>
      </c>
    </row>
    <row r="323" spans="1:8" ht="14.25">
      <c r="A323" s="129"/>
      <c r="B323" s="58" t="s">
        <v>40</v>
      </c>
      <c r="C323" s="23" t="s">
        <v>16</v>
      </c>
      <c r="D323" s="23" t="s">
        <v>9</v>
      </c>
      <c r="E323" s="23"/>
      <c r="F323" s="23"/>
      <c r="G323" s="23"/>
      <c r="H323" s="24">
        <f>SUM(H324)</f>
        <v>1391.5</v>
      </c>
    </row>
    <row r="324" spans="1:8" ht="14.25">
      <c r="A324" s="129"/>
      <c r="B324" s="16"/>
      <c r="C324" s="17" t="s">
        <v>16</v>
      </c>
      <c r="D324" s="17" t="s">
        <v>9</v>
      </c>
      <c r="E324" s="17" t="s">
        <v>194</v>
      </c>
      <c r="F324" s="17"/>
      <c r="G324" s="17"/>
      <c r="H324" s="18">
        <f>SUM(H325)</f>
        <v>1391.5</v>
      </c>
    </row>
    <row r="325" spans="1:8" ht="14.25">
      <c r="A325" s="129"/>
      <c r="B325" s="82" t="s">
        <v>105</v>
      </c>
      <c r="C325" s="20" t="s">
        <v>16</v>
      </c>
      <c r="D325" s="20" t="s">
        <v>9</v>
      </c>
      <c r="E325" s="20" t="s">
        <v>194</v>
      </c>
      <c r="F325" s="28" t="s">
        <v>103</v>
      </c>
      <c r="G325" s="28"/>
      <c r="H325" s="30">
        <f>SUM(H326)</f>
        <v>1391.5</v>
      </c>
    </row>
    <row r="326" spans="1:9" ht="14.25">
      <c r="A326" s="129"/>
      <c r="B326" s="19" t="s">
        <v>106</v>
      </c>
      <c r="C326" s="20" t="s">
        <v>16</v>
      </c>
      <c r="D326" s="20" t="s">
        <v>9</v>
      </c>
      <c r="E326" s="20" t="s">
        <v>194</v>
      </c>
      <c r="F326" s="20" t="s">
        <v>104</v>
      </c>
      <c r="G326" s="20"/>
      <c r="H326" s="21">
        <v>1391.5</v>
      </c>
      <c r="I326" s="91">
        <v>1</v>
      </c>
    </row>
    <row r="327" spans="1:8" ht="14.25">
      <c r="A327" s="129"/>
      <c r="B327" s="46" t="s">
        <v>41</v>
      </c>
      <c r="C327" s="63" t="s">
        <v>16</v>
      </c>
      <c r="D327" s="63" t="s">
        <v>12</v>
      </c>
      <c r="E327" s="63"/>
      <c r="F327" s="63"/>
      <c r="G327" s="63"/>
      <c r="H327" s="64">
        <f>SUM(H328)</f>
        <v>0</v>
      </c>
    </row>
    <row r="328" spans="1:8" ht="14.25">
      <c r="A328" s="129"/>
      <c r="B328" s="16" t="s">
        <v>220</v>
      </c>
      <c r="C328" s="17" t="s">
        <v>16</v>
      </c>
      <c r="D328" s="17" t="s">
        <v>12</v>
      </c>
      <c r="E328" s="17" t="s">
        <v>223</v>
      </c>
      <c r="F328" s="17"/>
      <c r="G328" s="17"/>
      <c r="H328" s="18">
        <f>SUM(H329)</f>
        <v>0</v>
      </c>
    </row>
    <row r="329" spans="1:8" ht="14.25">
      <c r="A329" s="129"/>
      <c r="B329" s="19" t="s">
        <v>222</v>
      </c>
      <c r="C329" s="20" t="s">
        <v>16</v>
      </c>
      <c r="D329" s="20" t="s">
        <v>12</v>
      </c>
      <c r="E329" s="20" t="s">
        <v>223</v>
      </c>
      <c r="F329" s="20" t="s">
        <v>221</v>
      </c>
      <c r="G329" s="20"/>
      <c r="H329" s="21"/>
    </row>
    <row r="330" spans="1:8" s="15" customFormat="1" ht="14.25">
      <c r="A330" s="129"/>
      <c r="B330" s="58" t="s">
        <v>41</v>
      </c>
      <c r="C330" s="23" t="s">
        <v>16</v>
      </c>
      <c r="D330" s="23" t="s">
        <v>13</v>
      </c>
      <c r="E330" s="23"/>
      <c r="F330" s="23"/>
      <c r="G330" s="23"/>
      <c r="H330" s="24">
        <f>SUM(H331+H334+H337+H340+H343+H346+H349)</f>
        <v>7378</v>
      </c>
    </row>
    <row r="331" spans="1:8" s="15" customFormat="1" ht="14.25">
      <c r="A331" s="129"/>
      <c r="B331" s="16"/>
      <c r="C331" s="17"/>
      <c r="D331" s="17"/>
      <c r="E331" s="17"/>
      <c r="F331" s="17"/>
      <c r="G331" s="17"/>
      <c r="H331" s="18">
        <f>SUM(H332)</f>
        <v>0</v>
      </c>
    </row>
    <row r="332" spans="1:8" s="32" customFormat="1" ht="14.25">
      <c r="A332" s="129"/>
      <c r="B332" s="51" t="s">
        <v>127</v>
      </c>
      <c r="C332" s="34" t="s">
        <v>16</v>
      </c>
      <c r="D332" s="34" t="s">
        <v>13</v>
      </c>
      <c r="E332" s="34" t="s">
        <v>195</v>
      </c>
      <c r="F332" s="35" t="s">
        <v>124</v>
      </c>
      <c r="G332" s="35"/>
      <c r="H332" s="21">
        <f>SUM(H333)</f>
        <v>0</v>
      </c>
    </row>
    <row r="333" spans="1:8" s="32" customFormat="1" ht="14.25">
      <c r="A333" s="129"/>
      <c r="B333" s="51" t="s">
        <v>128</v>
      </c>
      <c r="C333" s="34" t="s">
        <v>16</v>
      </c>
      <c r="D333" s="34" t="s">
        <v>13</v>
      </c>
      <c r="E333" s="34" t="s">
        <v>195</v>
      </c>
      <c r="F333" s="34" t="s">
        <v>123</v>
      </c>
      <c r="G333" s="34"/>
      <c r="H333" s="21">
        <v>0</v>
      </c>
    </row>
    <row r="334" spans="1:8" ht="42.75">
      <c r="A334" s="129"/>
      <c r="B334" s="49" t="s">
        <v>198</v>
      </c>
      <c r="C334" s="17" t="s">
        <v>16</v>
      </c>
      <c r="D334" s="17" t="s">
        <v>13</v>
      </c>
      <c r="E334" s="17" t="s">
        <v>197</v>
      </c>
      <c r="F334" s="17"/>
      <c r="G334" s="17"/>
      <c r="H334" s="18">
        <f>SUM(H335)</f>
        <v>0</v>
      </c>
    </row>
    <row r="335" spans="1:8" ht="14.25">
      <c r="A335" s="129"/>
      <c r="B335" s="51" t="s">
        <v>127</v>
      </c>
      <c r="C335" s="20" t="s">
        <v>16</v>
      </c>
      <c r="D335" s="20" t="s">
        <v>13</v>
      </c>
      <c r="E335" s="20" t="s">
        <v>197</v>
      </c>
      <c r="F335" s="28" t="s">
        <v>124</v>
      </c>
      <c r="G335" s="28"/>
      <c r="H335" s="21">
        <f>SUM(H336)</f>
        <v>0</v>
      </c>
    </row>
    <row r="336" spans="1:8" ht="14.25">
      <c r="A336" s="42">
        <v>9</v>
      </c>
      <c r="B336" s="51" t="s">
        <v>128</v>
      </c>
      <c r="C336" s="20" t="s">
        <v>16</v>
      </c>
      <c r="D336" s="20" t="s">
        <v>13</v>
      </c>
      <c r="E336" s="20" t="s">
        <v>197</v>
      </c>
      <c r="F336" s="20" t="s">
        <v>123</v>
      </c>
      <c r="G336" s="20"/>
      <c r="H336" s="21"/>
    </row>
    <row r="337" spans="1:8" ht="14.25">
      <c r="A337" s="42"/>
      <c r="B337" s="49" t="s">
        <v>149</v>
      </c>
      <c r="C337" s="17" t="s">
        <v>16</v>
      </c>
      <c r="D337" s="17" t="s">
        <v>13</v>
      </c>
      <c r="E337" s="17" t="s">
        <v>199</v>
      </c>
      <c r="F337" s="17"/>
      <c r="G337" s="17"/>
      <c r="H337" s="18">
        <f>SUM(H338)</f>
        <v>0</v>
      </c>
    </row>
    <row r="338" spans="1:8" ht="14.25">
      <c r="A338" s="42"/>
      <c r="B338" s="51" t="s">
        <v>127</v>
      </c>
      <c r="C338" s="20" t="s">
        <v>16</v>
      </c>
      <c r="D338" s="20" t="s">
        <v>13</v>
      </c>
      <c r="E338" s="20" t="s">
        <v>199</v>
      </c>
      <c r="F338" s="28" t="s">
        <v>124</v>
      </c>
      <c r="G338" s="28"/>
      <c r="H338" s="21">
        <f>SUM(H339)</f>
        <v>0</v>
      </c>
    </row>
    <row r="339" spans="1:8" ht="14.25">
      <c r="A339" s="42"/>
      <c r="B339" s="85" t="s">
        <v>128</v>
      </c>
      <c r="C339" s="20" t="s">
        <v>16</v>
      </c>
      <c r="D339" s="20" t="s">
        <v>13</v>
      </c>
      <c r="E339" s="20" t="s">
        <v>199</v>
      </c>
      <c r="F339" s="20" t="s">
        <v>203</v>
      </c>
      <c r="G339" s="20"/>
      <c r="H339" s="21"/>
    </row>
    <row r="340" spans="1:8" ht="14.25">
      <c r="A340" s="129"/>
      <c r="B340" s="81" t="s">
        <v>107</v>
      </c>
      <c r="C340" s="17" t="s">
        <v>16</v>
      </c>
      <c r="D340" s="17" t="s">
        <v>13</v>
      </c>
      <c r="E340" s="17" t="s">
        <v>196</v>
      </c>
      <c r="F340" s="17"/>
      <c r="G340" s="17"/>
      <c r="H340" s="18">
        <f>SUM(H342)</f>
        <v>1318.2</v>
      </c>
    </row>
    <row r="341" spans="1:8" ht="14.25">
      <c r="A341" s="129"/>
      <c r="B341" s="51" t="s">
        <v>127</v>
      </c>
      <c r="C341" s="20" t="s">
        <v>16</v>
      </c>
      <c r="D341" s="20" t="s">
        <v>13</v>
      </c>
      <c r="E341" s="20" t="s">
        <v>196</v>
      </c>
      <c r="F341" s="28" t="s">
        <v>124</v>
      </c>
      <c r="G341" s="28"/>
      <c r="H341" s="30">
        <f>SUM(H342)</f>
        <v>1318.2</v>
      </c>
    </row>
    <row r="342" spans="1:9" ht="18" customHeight="1">
      <c r="A342" s="129">
        <v>11</v>
      </c>
      <c r="B342" s="51" t="s">
        <v>128</v>
      </c>
      <c r="C342" s="20" t="s">
        <v>16</v>
      </c>
      <c r="D342" s="20" t="s">
        <v>13</v>
      </c>
      <c r="E342" s="20" t="s">
        <v>196</v>
      </c>
      <c r="F342" s="20" t="s">
        <v>104</v>
      </c>
      <c r="G342" s="20"/>
      <c r="H342" s="21">
        <v>1318.2</v>
      </c>
      <c r="I342" s="91">
        <v>2</v>
      </c>
    </row>
    <row r="343" spans="1:8" ht="28.5">
      <c r="A343" s="129"/>
      <c r="B343" s="81" t="s">
        <v>201</v>
      </c>
      <c r="C343" s="17" t="s">
        <v>16</v>
      </c>
      <c r="D343" s="17" t="s">
        <v>13</v>
      </c>
      <c r="E343" s="17" t="s">
        <v>200</v>
      </c>
      <c r="F343" s="17"/>
      <c r="G343" s="17"/>
      <c r="H343" s="18">
        <f>SUM(H344)</f>
        <v>1800.8</v>
      </c>
    </row>
    <row r="344" spans="1:8" ht="14.25">
      <c r="A344" s="129"/>
      <c r="B344" s="51" t="s">
        <v>127</v>
      </c>
      <c r="C344" s="20" t="s">
        <v>16</v>
      </c>
      <c r="D344" s="20" t="s">
        <v>13</v>
      </c>
      <c r="E344" s="20" t="s">
        <v>200</v>
      </c>
      <c r="F344" s="28" t="s">
        <v>124</v>
      </c>
      <c r="G344" s="28"/>
      <c r="H344" s="30">
        <f>SUM(H345)</f>
        <v>1800.8</v>
      </c>
    </row>
    <row r="345" spans="1:9" ht="14.25">
      <c r="A345" s="129"/>
      <c r="B345" s="50" t="s">
        <v>129</v>
      </c>
      <c r="C345" s="20" t="s">
        <v>16</v>
      </c>
      <c r="D345" s="20" t="s">
        <v>13</v>
      </c>
      <c r="E345" s="20" t="s">
        <v>200</v>
      </c>
      <c r="F345" s="20" t="s">
        <v>123</v>
      </c>
      <c r="G345" s="20"/>
      <c r="H345" s="21">
        <v>1800.8</v>
      </c>
      <c r="I345" s="91">
        <v>2</v>
      </c>
    </row>
    <row r="346" spans="1:9" ht="14.25">
      <c r="A346" s="131">
        <v>12</v>
      </c>
      <c r="B346" s="16" t="s">
        <v>204</v>
      </c>
      <c r="C346" s="17" t="s">
        <v>16</v>
      </c>
      <c r="D346" s="17" t="s">
        <v>13</v>
      </c>
      <c r="E346" s="17" t="s">
        <v>202</v>
      </c>
      <c r="F346" s="17"/>
      <c r="G346" s="17"/>
      <c r="H346" s="18">
        <f>SUM(H347)</f>
        <v>1320.4</v>
      </c>
      <c r="I346" s="1" t="s">
        <v>47</v>
      </c>
    </row>
    <row r="347" spans="1:8" ht="14.25">
      <c r="A347" s="132"/>
      <c r="B347" s="51" t="s">
        <v>127</v>
      </c>
      <c r="C347" s="20" t="s">
        <v>16</v>
      </c>
      <c r="D347" s="20" t="s">
        <v>13</v>
      </c>
      <c r="E347" s="20" t="s">
        <v>202</v>
      </c>
      <c r="F347" s="28" t="s">
        <v>103</v>
      </c>
      <c r="G347" s="28"/>
      <c r="H347" s="30">
        <f>SUM(H348)</f>
        <v>1320.4</v>
      </c>
    </row>
    <row r="348" spans="1:9" s="32" customFormat="1" ht="14.25">
      <c r="A348" s="132"/>
      <c r="B348" s="50" t="s">
        <v>129</v>
      </c>
      <c r="C348" s="20" t="s">
        <v>16</v>
      </c>
      <c r="D348" s="20" t="s">
        <v>13</v>
      </c>
      <c r="E348" s="20" t="s">
        <v>202</v>
      </c>
      <c r="F348" s="20" t="s">
        <v>203</v>
      </c>
      <c r="G348" s="20"/>
      <c r="H348" s="21">
        <v>1320.4</v>
      </c>
      <c r="I348" s="91">
        <v>2</v>
      </c>
    </row>
    <row r="349" spans="1:8" ht="30" customHeight="1">
      <c r="A349" s="132"/>
      <c r="B349" s="16" t="s">
        <v>206</v>
      </c>
      <c r="C349" s="17" t="s">
        <v>16</v>
      </c>
      <c r="D349" s="17" t="s">
        <v>13</v>
      </c>
      <c r="E349" s="17" t="s">
        <v>205</v>
      </c>
      <c r="F349" s="17"/>
      <c r="G349" s="17"/>
      <c r="H349" s="18">
        <f>SUM(H351)</f>
        <v>2938.6</v>
      </c>
    </row>
    <row r="350" spans="1:8" ht="13.5" customHeight="1">
      <c r="A350" s="132"/>
      <c r="B350" s="51" t="s">
        <v>127</v>
      </c>
      <c r="C350" s="20" t="s">
        <v>16</v>
      </c>
      <c r="D350" s="20" t="s">
        <v>13</v>
      </c>
      <c r="E350" s="20" t="s">
        <v>205</v>
      </c>
      <c r="F350" s="28" t="s">
        <v>124</v>
      </c>
      <c r="G350" s="28"/>
      <c r="H350" s="30">
        <f>SUM(H351)</f>
        <v>2938.6</v>
      </c>
    </row>
    <row r="351" spans="1:9" ht="14.25">
      <c r="A351" s="132"/>
      <c r="B351" s="50" t="s">
        <v>129</v>
      </c>
      <c r="C351" s="20" t="s">
        <v>16</v>
      </c>
      <c r="D351" s="20" t="s">
        <v>13</v>
      </c>
      <c r="E351" s="20" t="s">
        <v>205</v>
      </c>
      <c r="F351" s="20" t="s">
        <v>123</v>
      </c>
      <c r="G351" s="20"/>
      <c r="H351" s="21">
        <v>2938.6</v>
      </c>
      <c r="I351" s="91">
        <v>2</v>
      </c>
    </row>
    <row r="352" spans="1:8" ht="14.25">
      <c r="A352" s="132"/>
      <c r="B352" s="81" t="s">
        <v>108</v>
      </c>
      <c r="C352" s="67" t="s">
        <v>22</v>
      </c>
      <c r="D352" s="70"/>
      <c r="E352" s="70"/>
      <c r="F352" s="70"/>
      <c r="G352" s="70"/>
      <c r="H352" s="68">
        <f>SUM(H353)</f>
        <v>0</v>
      </c>
    </row>
    <row r="353" spans="1:8" ht="14.25" customHeight="1">
      <c r="A353" s="133"/>
      <c r="B353" s="38" t="s">
        <v>109</v>
      </c>
      <c r="C353" s="23" t="s">
        <v>22</v>
      </c>
      <c r="D353" s="23" t="s">
        <v>11</v>
      </c>
      <c r="E353" s="52"/>
      <c r="F353" s="52"/>
      <c r="G353" s="52"/>
      <c r="H353" s="24">
        <f>SUM(H354)</f>
        <v>0</v>
      </c>
    </row>
    <row r="354" spans="1:8" ht="14.25">
      <c r="A354" s="53"/>
      <c r="B354" s="31" t="s">
        <v>110</v>
      </c>
      <c r="C354" s="33" t="s">
        <v>22</v>
      </c>
      <c r="D354" s="33" t="s">
        <v>11</v>
      </c>
      <c r="E354" s="33" t="s">
        <v>207</v>
      </c>
      <c r="F354" s="33"/>
      <c r="G354" s="33"/>
      <c r="H354" s="57">
        <f>SUM(H355)</f>
        <v>0</v>
      </c>
    </row>
    <row r="355" spans="1:8" ht="14.25">
      <c r="A355" s="42"/>
      <c r="B355" s="19" t="s">
        <v>73</v>
      </c>
      <c r="C355" s="20" t="s">
        <v>22</v>
      </c>
      <c r="D355" s="20" t="s">
        <v>11</v>
      </c>
      <c r="E355" s="20" t="s">
        <v>207</v>
      </c>
      <c r="F355" s="28" t="s">
        <v>70</v>
      </c>
      <c r="G355" s="28"/>
      <c r="H355" s="30">
        <f>SUM(H356)</f>
        <v>0</v>
      </c>
    </row>
    <row r="356" spans="2:8" ht="14.25">
      <c r="B356" s="19" t="s">
        <v>75</v>
      </c>
      <c r="C356" s="20" t="s">
        <v>22</v>
      </c>
      <c r="D356" s="20" t="s">
        <v>11</v>
      </c>
      <c r="E356" s="20" t="s">
        <v>207</v>
      </c>
      <c r="F356" s="20" t="s">
        <v>74</v>
      </c>
      <c r="G356" s="20"/>
      <c r="H356" s="21"/>
    </row>
    <row r="357" spans="2:8" ht="14.25">
      <c r="B357" s="81" t="s">
        <v>111</v>
      </c>
      <c r="C357" s="67" t="s">
        <v>35</v>
      </c>
      <c r="D357" s="67"/>
      <c r="E357" s="70"/>
      <c r="F357" s="70"/>
      <c r="G357" s="70"/>
      <c r="H357" s="68">
        <f aca="true" t="shared" si="0" ref="H357:H363">SUM(H358)</f>
        <v>900</v>
      </c>
    </row>
    <row r="358" spans="2:8" ht="14.25">
      <c r="B358" s="38" t="s">
        <v>6</v>
      </c>
      <c r="C358" s="23" t="s">
        <v>35</v>
      </c>
      <c r="D358" s="23" t="s">
        <v>10</v>
      </c>
      <c r="E358" s="52" t="s">
        <v>213</v>
      </c>
      <c r="F358" s="52"/>
      <c r="G358" s="52"/>
      <c r="H358" s="24">
        <f t="shared" si="0"/>
        <v>900</v>
      </c>
    </row>
    <row r="359" spans="2:8" ht="14.25">
      <c r="B359" s="19" t="s">
        <v>112</v>
      </c>
      <c r="C359" s="20" t="s">
        <v>35</v>
      </c>
      <c r="D359" s="20" t="s">
        <v>10</v>
      </c>
      <c r="E359" s="20" t="s">
        <v>213</v>
      </c>
      <c r="F359" s="28" t="s">
        <v>113</v>
      </c>
      <c r="G359" s="28"/>
      <c r="H359" s="29">
        <f t="shared" si="0"/>
        <v>900</v>
      </c>
    </row>
    <row r="360" spans="2:9" ht="14.25">
      <c r="B360" s="19" t="s">
        <v>115</v>
      </c>
      <c r="C360" s="20" t="s">
        <v>35</v>
      </c>
      <c r="D360" s="20" t="s">
        <v>10</v>
      </c>
      <c r="E360" s="20" t="s">
        <v>213</v>
      </c>
      <c r="F360" s="20" t="s">
        <v>114</v>
      </c>
      <c r="G360" s="20"/>
      <c r="H360" s="37">
        <v>900</v>
      </c>
      <c r="I360" s="91">
        <v>1</v>
      </c>
    </row>
    <row r="361" spans="2:8" ht="14.25">
      <c r="B361" s="81" t="s">
        <v>137</v>
      </c>
      <c r="C361" s="67" t="s">
        <v>62</v>
      </c>
      <c r="D361" s="67"/>
      <c r="E361" s="70"/>
      <c r="F361" s="70"/>
      <c r="G361" s="70"/>
      <c r="H361" s="68">
        <f t="shared" si="0"/>
        <v>16.8</v>
      </c>
    </row>
    <row r="362" spans="2:8" ht="14.25">
      <c r="B362" s="38" t="s">
        <v>135</v>
      </c>
      <c r="C362" s="23" t="s">
        <v>62</v>
      </c>
      <c r="D362" s="23" t="s">
        <v>9</v>
      </c>
      <c r="E362" s="52" t="s">
        <v>214</v>
      </c>
      <c r="F362" s="52"/>
      <c r="G362" s="52"/>
      <c r="H362" s="24">
        <f t="shared" si="0"/>
        <v>16.8</v>
      </c>
    </row>
    <row r="363" spans="2:8" ht="14.25">
      <c r="B363" s="19" t="s">
        <v>139</v>
      </c>
      <c r="C363" s="20" t="s">
        <v>62</v>
      </c>
      <c r="D363" s="20" t="s">
        <v>9</v>
      </c>
      <c r="E363" s="20" t="s">
        <v>214</v>
      </c>
      <c r="F363" s="28" t="s">
        <v>132</v>
      </c>
      <c r="G363" s="28"/>
      <c r="H363" s="29">
        <f t="shared" si="0"/>
        <v>16.8</v>
      </c>
    </row>
    <row r="364" spans="2:9" ht="14.25">
      <c r="B364" s="19" t="s">
        <v>140</v>
      </c>
      <c r="C364" s="20" t="s">
        <v>62</v>
      </c>
      <c r="D364" s="20" t="s">
        <v>9</v>
      </c>
      <c r="E364" s="20" t="s">
        <v>214</v>
      </c>
      <c r="F364" s="20" t="s">
        <v>147</v>
      </c>
      <c r="G364" s="20"/>
      <c r="H364" s="37">
        <v>16.8</v>
      </c>
      <c r="I364" s="91">
        <v>1</v>
      </c>
    </row>
    <row r="365" spans="2:8" ht="14.25">
      <c r="B365" s="66" t="s">
        <v>43</v>
      </c>
      <c r="C365" s="67" t="s">
        <v>63</v>
      </c>
      <c r="D365" s="67"/>
      <c r="E365" s="67"/>
      <c r="F365" s="67"/>
      <c r="G365" s="67"/>
      <c r="H365" s="68">
        <f>SUM(H366+H372+H377)</f>
        <v>21560.8</v>
      </c>
    </row>
    <row r="366" spans="2:8" ht="28.5">
      <c r="B366" s="58" t="s">
        <v>116</v>
      </c>
      <c r="C366" s="63" t="s">
        <v>63</v>
      </c>
      <c r="D366" s="63" t="s">
        <v>9</v>
      </c>
      <c r="E366" s="63"/>
      <c r="F366" s="63"/>
      <c r="G366" s="63"/>
      <c r="H366" s="64">
        <f>SUM(H367+H370)</f>
        <v>14560.5</v>
      </c>
    </row>
    <row r="367" spans="2:8" ht="14.25">
      <c r="B367" s="31" t="s">
        <v>119</v>
      </c>
      <c r="C367" s="33" t="s">
        <v>63</v>
      </c>
      <c r="D367" s="33" t="s">
        <v>9</v>
      </c>
      <c r="E367" s="33" t="s">
        <v>208</v>
      </c>
      <c r="F367" s="17"/>
      <c r="G367" s="17"/>
      <c r="H367" s="18">
        <f>SUM(H368)</f>
        <v>13151.5</v>
      </c>
    </row>
    <row r="368" spans="2:8" ht="28.5">
      <c r="B368" s="82" t="s">
        <v>50</v>
      </c>
      <c r="C368" s="20" t="s">
        <v>63</v>
      </c>
      <c r="D368" s="20" t="s">
        <v>9</v>
      </c>
      <c r="E368" s="20" t="s">
        <v>208</v>
      </c>
      <c r="F368" s="28" t="s">
        <v>117</v>
      </c>
      <c r="G368" s="28"/>
      <c r="H368" s="37">
        <f>SUM(H369)</f>
        <v>13151.5</v>
      </c>
    </row>
    <row r="369" spans="2:9" ht="14.25">
      <c r="B369" s="19" t="s">
        <v>120</v>
      </c>
      <c r="C369" s="20" t="s">
        <v>63</v>
      </c>
      <c r="D369" s="20" t="s">
        <v>9</v>
      </c>
      <c r="E369" s="20" t="s">
        <v>208</v>
      </c>
      <c r="F369" s="20" t="s">
        <v>118</v>
      </c>
      <c r="G369" s="20"/>
      <c r="H369" s="37">
        <v>13151.5</v>
      </c>
      <c r="I369" s="91">
        <v>1</v>
      </c>
    </row>
    <row r="370" spans="2:8" ht="28.5">
      <c r="B370" s="82" t="s">
        <v>121</v>
      </c>
      <c r="C370" s="33" t="s">
        <v>63</v>
      </c>
      <c r="D370" s="33" t="s">
        <v>9</v>
      </c>
      <c r="E370" s="33" t="s">
        <v>209</v>
      </c>
      <c r="F370" s="17"/>
      <c r="G370" s="17"/>
      <c r="H370" s="18">
        <f>SUM(H371)</f>
        <v>1409</v>
      </c>
    </row>
    <row r="371" spans="2:9" ht="14.25">
      <c r="B371" s="19" t="s">
        <v>122</v>
      </c>
      <c r="C371" s="20" t="s">
        <v>63</v>
      </c>
      <c r="D371" s="20" t="s">
        <v>9</v>
      </c>
      <c r="E371" s="20" t="s">
        <v>209</v>
      </c>
      <c r="F371" s="20" t="s">
        <v>118</v>
      </c>
      <c r="G371" s="20"/>
      <c r="H371" s="37">
        <v>1409</v>
      </c>
      <c r="I371" s="91">
        <v>2</v>
      </c>
    </row>
    <row r="372" spans="2:8" ht="14.25">
      <c r="B372" s="82" t="s">
        <v>210</v>
      </c>
      <c r="C372" s="63" t="s">
        <v>63</v>
      </c>
      <c r="D372" s="63" t="s">
        <v>10</v>
      </c>
      <c r="E372" s="59"/>
      <c r="F372" s="59"/>
      <c r="G372" s="59"/>
      <c r="H372" s="64">
        <f>SUM(H373+H375)</f>
        <v>7000</v>
      </c>
    </row>
    <row r="373" spans="2:8" ht="14.25">
      <c r="B373" s="31" t="s">
        <v>59</v>
      </c>
      <c r="C373" s="17" t="s">
        <v>63</v>
      </c>
      <c r="D373" s="17" t="s">
        <v>10</v>
      </c>
      <c r="E373" s="33" t="s">
        <v>211</v>
      </c>
      <c r="F373" s="33"/>
      <c r="G373" s="33"/>
      <c r="H373" s="18">
        <f>SUM(H374)</f>
        <v>7000</v>
      </c>
    </row>
    <row r="374" spans="2:9" ht="14.25">
      <c r="B374" s="19" t="s">
        <v>60</v>
      </c>
      <c r="C374" s="20" t="s">
        <v>63</v>
      </c>
      <c r="D374" s="20" t="s">
        <v>10</v>
      </c>
      <c r="E374" s="20" t="s">
        <v>211</v>
      </c>
      <c r="F374" s="20" t="s">
        <v>130</v>
      </c>
      <c r="G374" s="20"/>
      <c r="H374" s="37">
        <v>7000</v>
      </c>
      <c r="I374" s="91">
        <v>1</v>
      </c>
    </row>
    <row r="375" spans="2:8" ht="14.25">
      <c r="B375" s="25" t="s">
        <v>210</v>
      </c>
      <c r="C375" s="26" t="s">
        <v>63</v>
      </c>
      <c r="D375" s="26" t="s">
        <v>10</v>
      </c>
      <c r="E375" s="26" t="s">
        <v>217</v>
      </c>
      <c r="F375" s="26"/>
      <c r="G375" s="26"/>
      <c r="H375" s="27">
        <f>SUM(H376)</f>
        <v>0</v>
      </c>
    </row>
    <row r="376" spans="2:8" ht="14.25">
      <c r="B376" s="19" t="s">
        <v>59</v>
      </c>
      <c r="C376" s="20" t="s">
        <v>63</v>
      </c>
      <c r="D376" s="20" t="s">
        <v>10</v>
      </c>
      <c r="E376" s="20" t="s">
        <v>217</v>
      </c>
      <c r="F376" s="20" t="s">
        <v>130</v>
      </c>
      <c r="G376" s="20"/>
      <c r="H376" s="37">
        <v>0</v>
      </c>
    </row>
    <row r="377" spans="2:8" ht="14.25">
      <c r="B377" s="58" t="s">
        <v>92</v>
      </c>
      <c r="C377" s="63" t="s">
        <v>63</v>
      </c>
      <c r="D377" s="63" t="s">
        <v>12</v>
      </c>
      <c r="E377" s="63"/>
      <c r="F377" s="63"/>
      <c r="G377" s="63"/>
      <c r="H377" s="64">
        <f>SUM(H378+H380)</f>
        <v>0.3</v>
      </c>
    </row>
    <row r="378" spans="2:8" ht="14.25">
      <c r="B378" s="82" t="s">
        <v>231</v>
      </c>
      <c r="C378" s="33" t="s">
        <v>63</v>
      </c>
      <c r="D378" s="33" t="s">
        <v>12</v>
      </c>
      <c r="E378" s="33" t="s">
        <v>162</v>
      </c>
      <c r="F378" s="33"/>
      <c r="G378" s="33"/>
      <c r="H378" s="18">
        <f>SUM(H379)</f>
        <v>0.3</v>
      </c>
    </row>
    <row r="379" spans="2:9" ht="14.25">
      <c r="B379" s="19" t="s">
        <v>92</v>
      </c>
      <c r="C379" s="20" t="s">
        <v>63</v>
      </c>
      <c r="D379" s="20" t="s">
        <v>12</v>
      </c>
      <c r="E379" s="20" t="s">
        <v>162</v>
      </c>
      <c r="F379" s="20" t="s">
        <v>93</v>
      </c>
      <c r="G379" s="20"/>
      <c r="H379" s="37">
        <v>0.3</v>
      </c>
      <c r="I379" s="91">
        <v>2</v>
      </c>
    </row>
    <row r="380" spans="2:8" ht="14.25">
      <c r="B380" s="31" t="s">
        <v>136</v>
      </c>
      <c r="C380" s="33" t="s">
        <v>63</v>
      </c>
      <c r="D380" s="33" t="s">
        <v>12</v>
      </c>
      <c r="E380" s="33" t="s">
        <v>212</v>
      </c>
      <c r="F380" s="33"/>
      <c r="G380" s="33"/>
      <c r="H380" s="18">
        <f>SUM(H381)</f>
        <v>0</v>
      </c>
    </row>
    <row r="381" spans="2:8" ht="14.25">
      <c r="B381" s="19" t="s">
        <v>92</v>
      </c>
      <c r="C381" s="20" t="s">
        <v>63</v>
      </c>
      <c r="D381" s="20" t="s">
        <v>12</v>
      </c>
      <c r="E381" s="20" t="s">
        <v>212</v>
      </c>
      <c r="F381" s="20" t="s">
        <v>93</v>
      </c>
      <c r="G381" s="20"/>
      <c r="H381" s="37"/>
    </row>
    <row r="382" spans="2:8" ht="14.25">
      <c r="B382" s="54" t="s">
        <v>52</v>
      </c>
      <c r="C382" s="20"/>
      <c r="D382" s="20"/>
      <c r="E382" s="20"/>
      <c r="F382" s="20"/>
      <c r="G382" s="20"/>
      <c r="H382" s="55">
        <f>SUM(H10+H154+H159+H166+H176+H182+H274+H322+H352+H357+H361+H365)</f>
        <v>411849.79999999993</v>
      </c>
    </row>
    <row r="383" spans="2:8" ht="14.25">
      <c r="B383" s="54" t="s">
        <v>268</v>
      </c>
      <c r="C383" s="20"/>
      <c r="D383" s="20"/>
      <c r="E383" s="20"/>
      <c r="F383" s="20"/>
      <c r="G383" s="20"/>
      <c r="H383" s="29">
        <v>1869.3</v>
      </c>
    </row>
  </sheetData>
  <sheetProtection/>
  <autoFilter ref="A7:I383"/>
  <mergeCells count="18">
    <mergeCell ref="A342:A345"/>
    <mergeCell ref="A346:A353"/>
    <mergeCell ref="A10:A137"/>
    <mergeCell ref="A144:A154"/>
    <mergeCell ref="A176:A252"/>
    <mergeCell ref="A253:A276"/>
    <mergeCell ref="A277:A335"/>
    <mergeCell ref="A340:A341"/>
    <mergeCell ref="A155:A159"/>
    <mergeCell ref="A160:A170"/>
    <mergeCell ref="A171:A173"/>
    <mergeCell ref="A5:H5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2022-10-25T08:05:49Z</cp:lastPrinted>
  <dcterms:created xsi:type="dcterms:W3CDTF">1996-10-08T23:32:33Z</dcterms:created>
  <dcterms:modified xsi:type="dcterms:W3CDTF">2022-11-09T00:50:37Z</dcterms:modified>
  <cp:category/>
  <cp:version/>
  <cp:contentType/>
  <cp:contentStatus/>
</cp:coreProperties>
</file>