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065" yWindow="1005" windowWidth="11355" windowHeight="6915"/>
  </bookViews>
  <sheets>
    <sheet name="Доходы" sheetId="12" r:id="rId1"/>
  </sheets>
  <definedNames>
    <definedName name="_xlnm._FilterDatabase" localSheetId="0" hidden="1">Доходы!$A$10:$B$154</definedName>
    <definedName name="_xlnm.Print_Area" localSheetId="0">Доходы!$A$1:$G$154</definedName>
  </definedNames>
  <calcPr calcId="144525"/>
</workbook>
</file>

<file path=xl/calcChain.xml><?xml version="1.0" encoding="utf-8"?>
<calcChain xmlns="http://schemas.openxmlformats.org/spreadsheetml/2006/main">
  <c r="G154" i="12" l="1"/>
  <c r="F154" i="12"/>
  <c r="G153" i="12"/>
  <c r="F153" i="12"/>
  <c r="G152" i="12"/>
  <c r="F152" i="12"/>
  <c r="G151" i="12"/>
  <c r="F151" i="12"/>
  <c r="G150" i="12"/>
  <c r="F150" i="12"/>
  <c r="G149" i="12"/>
  <c r="F149" i="12"/>
  <c r="G148" i="12"/>
  <c r="F148" i="12"/>
  <c r="G147" i="12"/>
  <c r="F147" i="12"/>
  <c r="G146" i="12"/>
  <c r="F146" i="12"/>
  <c r="G145" i="12"/>
  <c r="F145" i="12"/>
  <c r="G144" i="12"/>
  <c r="F144" i="12"/>
  <c r="G143" i="12"/>
  <c r="F143" i="12"/>
  <c r="G142" i="12"/>
  <c r="F142" i="12"/>
  <c r="G141" i="12"/>
  <c r="F141" i="12"/>
  <c r="G140" i="12"/>
  <c r="F140" i="12"/>
  <c r="G139" i="12"/>
  <c r="F139" i="12"/>
  <c r="G138" i="12"/>
  <c r="F138" i="12"/>
  <c r="G137" i="12"/>
  <c r="F137" i="12"/>
  <c r="G136" i="12"/>
  <c r="F136" i="12"/>
  <c r="G135" i="12"/>
  <c r="F135" i="12"/>
  <c r="G134" i="12"/>
  <c r="F134" i="12"/>
  <c r="G133" i="12"/>
  <c r="F133" i="12"/>
  <c r="G132" i="12"/>
  <c r="F132" i="12"/>
  <c r="G131" i="12"/>
  <c r="F131" i="12"/>
  <c r="G130" i="12"/>
  <c r="F130" i="12"/>
  <c r="G129" i="12"/>
  <c r="F129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G107" i="12"/>
  <c r="F107" i="12"/>
  <c r="G106" i="12"/>
  <c r="F106" i="12"/>
  <c r="G105" i="12"/>
  <c r="F105" i="12"/>
  <c r="G104" i="12"/>
  <c r="F104" i="12"/>
  <c r="G103" i="12"/>
  <c r="F103" i="12"/>
  <c r="G102" i="12"/>
  <c r="F102" i="12"/>
  <c r="G101" i="12"/>
  <c r="F101" i="12"/>
  <c r="G100" i="12"/>
  <c r="F100" i="12"/>
  <c r="G99" i="12"/>
  <c r="F99" i="12"/>
  <c r="G98" i="12"/>
  <c r="F98" i="12"/>
  <c r="G97" i="12"/>
  <c r="F97" i="12"/>
  <c r="G96" i="12"/>
  <c r="F96" i="12"/>
  <c r="G95" i="12"/>
  <c r="F95" i="12"/>
  <c r="G94" i="12"/>
  <c r="F94" i="12"/>
  <c r="G93" i="12"/>
  <c r="F93" i="12"/>
  <c r="G92" i="12"/>
  <c r="F92" i="12"/>
  <c r="G91" i="12"/>
  <c r="F91" i="12"/>
  <c r="G90" i="12"/>
  <c r="F90" i="12"/>
  <c r="G89" i="12"/>
  <c r="F89" i="12"/>
  <c r="G88" i="12"/>
  <c r="F88" i="12"/>
  <c r="G87" i="12"/>
  <c r="F87" i="12"/>
  <c r="G86" i="12"/>
  <c r="F86" i="12"/>
  <c r="G85" i="12"/>
  <c r="F85" i="12"/>
  <c r="G84" i="12"/>
  <c r="F84" i="12"/>
  <c r="G83" i="12"/>
  <c r="F83" i="12"/>
  <c r="G82" i="12"/>
  <c r="F82" i="12"/>
  <c r="G81" i="12"/>
  <c r="F81" i="12"/>
  <c r="G80" i="12"/>
  <c r="F80" i="12"/>
  <c r="G79" i="12"/>
  <c r="F79" i="12"/>
  <c r="G78" i="12"/>
  <c r="F78" i="12"/>
  <c r="G77" i="12"/>
  <c r="F77" i="12"/>
  <c r="G76" i="12"/>
  <c r="F76" i="12"/>
  <c r="G75" i="12"/>
  <c r="F75" i="12"/>
  <c r="G74" i="12"/>
  <c r="F74" i="12"/>
  <c r="G73" i="12"/>
  <c r="F73" i="12"/>
  <c r="G72" i="12"/>
  <c r="F72" i="12"/>
  <c r="G71" i="12"/>
  <c r="F71" i="12"/>
  <c r="G70" i="12"/>
  <c r="F70" i="12"/>
  <c r="G69" i="12"/>
  <c r="F69" i="12"/>
  <c r="G68" i="12"/>
  <c r="F68" i="12"/>
  <c r="G67" i="12"/>
  <c r="F67" i="12"/>
  <c r="G66" i="12"/>
  <c r="F66" i="12"/>
  <c r="G65" i="12"/>
  <c r="F65" i="12"/>
  <c r="G64" i="12"/>
  <c r="F64" i="12"/>
  <c r="G63" i="12"/>
  <c r="F63" i="12"/>
  <c r="G62" i="12"/>
  <c r="F62" i="12"/>
  <c r="G61" i="12"/>
  <c r="F61" i="12"/>
  <c r="G60" i="12"/>
  <c r="F60" i="12"/>
  <c r="G59" i="12"/>
  <c r="F59" i="12"/>
  <c r="G58" i="12"/>
  <c r="F58" i="12"/>
  <c r="G57" i="12"/>
  <c r="F57" i="12"/>
  <c r="G56" i="12"/>
  <c r="F56" i="12"/>
  <c r="G55" i="12"/>
  <c r="F55" i="12"/>
  <c r="G54" i="12"/>
  <c r="F54" i="12"/>
  <c r="G53" i="12"/>
  <c r="F53" i="12"/>
  <c r="G52" i="12"/>
  <c r="F52" i="12"/>
  <c r="G51" i="12"/>
  <c r="F51" i="12"/>
  <c r="G50" i="12"/>
  <c r="F50" i="12"/>
  <c r="G49" i="12"/>
  <c r="F49" i="12"/>
  <c r="G48" i="12"/>
  <c r="F48" i="12"/>
  <c r="G47" i="12"/>
  <c r="F47" i="12"/>
  <c r="G46" i="12"/>
  <c r="F46" i="12"/>
  <c r="G45" i="12"/>
  <c r="F45" i="12"/>
  <c r="G44" i="12"/>
  <c r="F44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G36" i="12"/>
  <c r="F36" i="12"/>
  <c r="G35" i="12"/>
  <c r="F35" i="12"/>
  <c r="G34" i="12"/>
  <c r="F34" i="12"/>
  <c r="G33" i="12"/>
  <c r="F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G25" i="12"/>
  <c r="F25" i="12"/>
  <c r="G24" i="12"/>
  <c r="F24" i="12"/>
  <c r="G23" i="12"/>
  <c r="F23" i="12"/>
  <c r="G22" i="12"/>
  <c r="F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G14" i="12"/>
  <c r="F14" i="12"/>
  <c r="G13" i="12" l="1"/>
  <c r="F13" i="12"/>
  <c r="D45" i="12" l="1"/>
  <c r="E45" i="12"/>
  <c r="C45" i="12"/>
  <c r="D139" i="12" l="1"/>
  <c r="D101" i="12"/>
  <c r="C15" i="12" l="1"/>
  <c r="D15" i="12"/>
  <c r="E101" i="12" l="1"/>
  <c r="D135" i="12" l="1"/>
  <c r="E135" i="12"/>
  <c r="E99" i="12"/>
  <c r="E71" i="12"/>
  <c r="E34" i="12" l="1"/>
  <c r="D93" i="12" l="1"/>
  <c r="E93" i="12"/>
  <c r="C93" i="12"/>
  <c r="C109" i="12" l="1"/>
  <c r="C83" i="12" l="1"/>
  <c r="C139" i="12" l="1"/>
  <c r="D99" i="12" l="1"/>
  <c r="C101" i="12" l="1"/>
  <c r="E89" i="12"/>
  <c r="D89" i="12"/>
  <c r="C89" i="12"/>
  <c r="E87" i="12"/>
  <c r="D87" i="12"/>
  <c r="C87" i="12"/>
  <c r="E83" i="12"/>
  <c r="E52" i="12" l="1"/>
  <c r="E51" i="12" s="1"/>
  <c r="D71" i="12"/>
  <c r="C71" i="12"/>
  <c r="E109" i="12"/>
  <c r="E139" i="12" l="1"/>
  <c r="E151" i="12" l="1"/>
  <c r="E85" i="12" l="1"/>
  <c r="E128" i="12" l="1"/>
  <c r="E14" i="12" l="1"/>
  <c r="D52" i="12"/>
  <c r="D51" i="12" s="1"/>
  <c r="D47" i="12"/>
  <c r="D43" i="12"/>
  <c r="D34" i="12"/>
  <c r="D32" i="12"/>
  <c r="D30" i="12"/>
  <c r="D25" i="12"/>
  <c r="D23" i="12"/>
  <c r="D14" i="12"/>
  <c r="D13" i="12" l="1"/>
  <c r="D133" i="12"/>
  <c r="E133" i="12"/>
  <c r="C133" i="12"/>
  <c r="D130" i="12"/>
  <c r="D128" i="12"/>
  <c r="D109" i="12"/>
  <c r="E130" i="12"/>
  <c r="E108" i="12" s="1"/>
  <c r="C130" i="12"/>
  <c r="C128" i="12"/>
  <c r="D108" i="12" l="1"/>
  <c r="C108" i="12"/>
  <c r="D85" i="12"/>
  <c r="C85" i="12"/>
  <c r="D83" i="12" l="1"/>
  <c r="C75" i="12"/>
  <c r="C81" i="12"/>
  <c r="C91" i="12"/>
  <c r="C95" i="12"/>
  <c r="C97" i="12"/>
  <c r="C99" i="12"/>
  <c r="D75" i="12"/>
  <c r="E75" i="12"/>
  <c r="D81" i="12"/>
  <c r="E81" i="12"/>
  <c r="D91" i="12"/>
  <c r="E91" i="12"/>
  <c r="D95" i="12"/>
  <c r="E95" i="12"/>
  <c r="D97" i="12"/>
  <c r="E97" i="12"/>
  <c r="C137" i="12"/>
  <c r="C132" i="12" s="1"/>
  <c r="D137" i="12"/>
  <c r="D132" i="12" s="1"/>
  <c r="E137" i="12"/>
  <c r="E132" i="12" s="1"/>
  <c r="C149" i="12"/>
  <c r="D149" i="12"/>
  <c r="E149" i="12"/>
  <c r="C151" i="12"/>
  <c r="D151" i="12"/>
  <c r="E80" i="12" l="1"/>
  <c r="E74" i="12" s="1"/>
  <c r="E73" i="12" s="1"/>
  <c r="D80" i="12"/>
  <c r="C80" i="12"/>
  <c r="D74" i="12" l="1"/>
  <c r="D73" i="12" s="1"/>
  <c r="C74" i="12"/>
  <c r="C73" i="12" s="1"/>
  <c r="C52" i="12"/>
  <c r="C51" i="12" l="1"/>
  <c r="D154" i="12"/>
  <c r="C25" i="12"/>
  <c r="C34" i="12" l="1"/>
  <c r="E47" i="12"/>
  <c r="C47" i="12" l="1"/>
  <c r="E43" i="12"/>
  <c r="C43" i="12"/>
  <c r="E32" i="12"/>
  <c r="C32" i="12"/>
  <c r="E30" i="12"/>
  <c r="C30" i="12"/>
  <c r="E25" i="12"/>
  <c r="E23" i="12"/>
  <c r="C23" i="12"/>
  <c r="E13" i="12" l="1"/>
  <c r="E154" i="12" s="1"/>
  <c r="C14" i="12"/>
  <c r="C13" i="12" s="1"/>
  <c r="C154" i="12" l="1"/>
</calcChain>
</file>

<file path=xl/sharedStrings.xml><?xml version="1.0" encoding="utf-8"?>
<sst xmlns="http://schemas.openxmlformats.org/spreadsheetml/2006/main" count="300" uniqueCount="266">
  <si>
    <t>Возврат остатков субсидий, субвенций и иных межбюджетных трансфертов, имеющих целевое назначение, прошлых лет</t>
  </si>
  <si>
    <t>Код по бюджетной классификации</t>
  </si>
  <si>
    <t>Наименование показателя</t>
  </si>
  <si>
    <t xml:space="preserve">Утверждено по бюджету </t>
  </si>
  <si>
    <t xml:space="preserve">Уточненный план </t>
  </si>
  <si>
    <t>000 1 00 00000 00 0000 000</t>
  </si>
  <si>
    <t xml:space="preserve"> Д О Х О Д 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</si>
  <si>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</si>
  <si>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</si>
  <si>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</si>
  <si>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</si>
  <si>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 xml:space="preserve"> - налог на доходы физических лиц c доходов, полученных в виде дивидентов от долевого участия в деятельности организаций</t>
  </si>
  <si>
    <t>000 1 05 00000 00 0000 000</t>
  </si>
  <si>
    <t>НАЛОГИ НА СОВОКУПНЫЙ ДОХОД</t>
  </si>
  <si>
    <t>000 1 05 03000 01 0000  110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</si>
  <si>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</si>
  <si>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</si>
  <si>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</si>
  <si>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000 1 07 00000 00 0000 000</t>
  </si>
  <si>
    <t>НАЛОГИ, СБОРЫ И РЕГУЛЯРНЫЕ ПЛАТЕЖИ ЗА ПОЛЬЗОВАНИЕ ПРИРОДНЫМИ РЕСУРСАМИ</t>
  </si>
  <si>
    <t>000 1 07 01030 01 0000 110</t>
  </si>
  <si>
    <t>- налог на добычу прочих полезных ископаемых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</si>
  <si>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</si>
  <si>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</si>
  <si>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</si>
  <si>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</si>
  <si>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</si>
  <si>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</si>
  <si>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000 1 11 03050 05 0000 120</t>
  </si>
  <si>
    <t>- проценты, полученные от предоставления бюджетных кредитов внутри страны за счет средств  бюджетов муниципальных районов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</si>
  <si>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</si>
  <si>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</si>
  <si>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</si>
  <si>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</si>
  <si>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</si>
  <si>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</si>
  <si>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</si>
  <si>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</si>
  <si>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</si>
  <si>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</si>
  <si>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000 1 13 00000 00 0000 130</t>
  </si>
  <si>
    <t>Доходы от оказания платных услуг</t>
  </si>
  <si>
    <t>000 1 14 00000 00 0000 000</t>
  </si>
  <si>
    <t>Доходы от продажи материальных и 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</si>
  <si>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</si>
  <si>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</si>
  <si>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000 1 16 00000 00 0000 000</t>
  </si>
  <si>
    <t>ШТРАФЫ, САНКЦИИ, ВОЗМЕЩЕНИЕ УЩЕРБА</t>
  </si>
  <si>
    <t xml:space="preserve"> к утверждённому плану</t>
  </si>
  <si>
    <t xml:space="preserve">к уточнённому  плану </t>
  </si>
  <si>
    <t>000 1 17 00000 00 0000 000</t>
  </si>
  <si>
    <t>ПРОЧИЕ НЕНАЛОГОВЫЕ ДОХОДЫ</t>
  </si>
  <si>
    <t>000 1 17 01050 05 0000 180</t>
  </si>
  <si>
    <t>Невыясненные поступления, зачисляемые в бюджеты муниципальных районов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</si>
  <si>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</si>
  <si>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</si>
  <si>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</si>
  <si>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бюджетам муниципальных районов на выранивание уровня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</si>
  <si>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</si>
  <si>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</si>
  <si>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Субвенции от других бюджетов бюджетной системы Российской Федерации</t>
  </si>
  <si>
    <t>Итого доходов</t>
  </si>
  <si>
    <t>процент исполнения</t>
  </si>
  <si>
    <t>000 1 01 02010 01 0000 110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</si>
  <si>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</si>
  <si>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</si>
  <si>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</si>
  <si>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</si>
  <si>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</si>
  <si>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000 1 05 04000 02 0000 110</t>
  </si>
  <si>
    <t>Налог,взимаемый в связи с применением патентной системы налогооблажения, зачисляемый в бюджет муниципальных районов</t>
  </si>
  <si>
    <t>Доходы от возврата бюджетами бюджетной системыостатков субсидий, субвенций и иных межбюджетных трансфертов, имеющих целевое назначение, прошлых лет</t>
  </si>
  <si>
    <t>000 1 13 02065 05 0000 130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</si>
  <si>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</si>
  <si>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</si>
  <si>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</si>
  <si>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>000 1 03 00000 00 0000 000</t>
  </si>
  <si>
    <t>000 1 03 02000 01 0000 110</t>
  </si>
  <si>
    <t>Отчет    об исполнении  доходов бюджета муниципального района "Сретенский район"</t>
  </si>
  <si>
    <t>тыс. руб.</t>
  </si>
  <si>
    <t>Приложение № 1</t>
  </si>
  <si>
    <t xml:space="preserve">Годовые назначения </t>
  </si>
  <si>
    <t xml:space="preserve">Кассовое исполнение </t>
  </si>
  <si>
    <t>Субвенции бюджетам муниципальных районов на выполнение передаваемых полномочий субъектов Российской Федерации  в т.ч.:</t>
  </si>
  <si>
    <t>Иные межбюджетные трансферты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</si>
  <si>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</si>
  <si>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</si>
  <si>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 xml:space="preserve"> 000 2 02 29999 05 0000 151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</si>
  <si>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</si>
  <si>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000 1 14 06013 13 0000 430</t>
  </si>
  <si>
    <t>000 1 14 06013 05 0000 430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</si>
  <si>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границахсельских поселений и межселенных территорий муниципальных районов 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</si>
  <si>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</si>
  <si>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</si>
  <si>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</si>
  <si>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000 2 02 15000 00 0000 150</t>
  </si>
  <si>
    <t xml:space="preserve"> 000 2 02 20000 00 0000 150</t>
  </si>
  <si>
    <t>000 2 02 40014 05 0000 150</t>
  </si>
  <si>
    <t>000 2 02 35120 05 0000 150</t>
  </si>
  <si>
    <t xml:space="preserve"> 000 2 02 30024 05 0000 150</t>
  </si>
  <si>
    <t xml:space="preserve"> 000 2 02 30000 00 0000 150</t>
  </si>
  <si>
    <t xml:space="preserve"> 000 2 02 29999 05 0000 150</t>
  </si>
  <si>
    <t>000 218 00000 00 0000 150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</si>
  <si>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</si>
  <si>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</si>
  <si>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</si>
  <si>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000 219 60010 05 0000 150</t>
  </si>
  <si>
    <t>000 2 02 29999 00 0000 150</t>
  </si>
  <si>
    <t>000 2 02 25519 05 0000 150</t>
  </si>
  <si>
    <t>Субсидии бюджетам муниципальных районов на поддержку отрасли культуры</t>
  </si>
  <si>
    <t>000 2 02 25519 00 0000 150</t>
  </si>
  <si>
    <t>000 1 16 01000 10 0000 140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</si>
  <si>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</si>
  <si>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000 202 45303 00 0000 150</t>
  </si>
  <si>
    <t>000 202 45303 05 0000 150</t>
  </si>
  <si>
    <t>000 202 49999 00 0000 150</t>
  </si>
  <si>
    <t>Прочие межбюджетные трансферты бюджетам</t>
  </si>
  <si>
    <t xml:space="preserve"> 000 2 02 15001 05 0000 150</t>
  </si>
  <si>
    <t>000 1 05 01000 02 000 110</t>
  </si>
  <si>
    <t>Налог взымаемый в связи с упрощенной системой налогообложения</t>
  </si>
  <si>
    <t>000 1 16 11050 01 0000 140</t>
  </si>
  <si>
    <t>000 1 16 10100 05 0000 140</t>
  </si>
  <si>
    <t>000 1 16 01193 01 0000 140</t>
  </si>
  <si>
    <t>000 1 16 01073 01 0000 140</t>
  </si>
  <si>
    <t>000 1 16 01063 01 0000 140</t>
  </si>
  <si>
    <t xml:space="preserve"> 000 2 02 15002 05 0000 150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</si>
  <si>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</si>
  <si>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</si>
  <si>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</si>
  <si>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(дошкольное образование)
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</si>
  <si>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(общее образование)
</t>
  </si>
  <si>
    <t xml:space="preserve"> 000 2 02 30027 00 0000 150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</si>
  <si>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</si>
  <si>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000 1 01 02080 001 0000 000</t>
  </si>
  <si>
    <t>Налог на доходы ФЛ в части суммы налога превышающей 650000</t>
  </si>
  <si>
    <t>Безвозмездные поступления</t>
  </si>
  <si>
    <t>000 2 00 00000 00 0000 000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</si>
  <si>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</si>
  <si>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</si>
  <si>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</si>
  <si>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</si>
  <si>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</si>
  <si>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</si>
  <si>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000 1 16 07010 05 0000 140</t>
  </si>
  <si>
    <t>штрафы неустойки, пени уплаченые в случае просрочки исполннения поставциком (подрядчиком исполнителем)</t>
  </si>
  <si>
    <t>000 2 02 19999 05 0000 150</t>
  </si>
  <si>
    <t>000 2 02 16549 05 0000 150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</si>
  <si>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</si>
  <si>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(на администрирование государственного полномочия)</t>
  </si>
  <si>
    <t xml:space="preserve">Субвенции бюджетам муниципальных районов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средств на содержание детей-сирот и детей, оставшихся без попечения родителей, в приемных семьях) (на администрирование государственного полномочия)
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</si>
  <si>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</si>
  <si>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</t>
  </si>
  <si>
    <t>Административные штрафы, установленные главой 17 Кодекса Российской Федерации об административных правонарушениях</t>
  </si>
  <si>
    <t>000 1 16 011730 01 0000 140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</si>
  <si>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</si>
  <si>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</t>
  </si>
  <si>
    <t>Административные штрафы, установленные главой 14 Кодекса Российской Федерации об административных правонарушениях,</t>
  </si>
  <si>
    <t>000 1 16 0143 01 0000 140</t>
  </si>
  <si>
    <t>Административные штрафы, установленные главой 11 Кодекса Российской Федерации об административных правонарушениях,</t>
  </si>
  <si>
    <t>000 1 16 0110301 0000 140</t>
  </si>
  <si>
    <t>Административные штрафы, установленные главой 10 Кодекса Российской Федерации об административных правонарушениях,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</si>
  <si>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</si>
  <si>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</t>
  </si>
  <si>
    <t>000 1 16  01130 01 0000 140</t>
  </si>
  <si>
    <t>Административные штрафы, установленные главой 13 Кодекса Российской Федерации об административных правонарушениях,</t>
  </si>
  <si>
    <t>000 114  02053 05 0000  410</t>
  </si>
  <si>
    <t>Административные штрафы, установленные главой 20 Кодекса Российской Федерации об административных правонарушениях</t>
  </si>
  <si>
    <t>000 1 16  011301 0000 140</t>
  </si>
  <si>
    <t>000 1 16 01330 00 0000 140</t>
  </si>
  <si>
    <t>000 2 02 25179 00 0000 150</t>
  </si>
  <si>
    <t>000 2 02 25179 05 0000 150</t>
  </si>
  <si>
    <t>000 2 02 25304 05 0000 150</t>
  </si>
  <si>
    <t>Субсидии бюджетам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</si>
  <si>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</si>
  <si>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</si>
  <si>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бюджетам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</si>
  <si>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 бюджетам муниципальных районов,  на финансирование расходов, связанных с предоставлением педагогическим работникам муниципальных образовательных организаций права на увеличение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</si>
  <si>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 xml:space="preserve">Субвенции бюджетам муниципальных районов  на предоставление компенсации затрат родителей (законных представителей) детей-инвалидов на обучение  по основным общеобразовательным программам на дому </t>
  </si>
  <si>
    <t>Субвенции бюджетам муниципальных районов на осуществление государственного полномочия по созданию административных комиссий, рассматривающих дела об административных правонарушениях, предусмотренных законами Забайкальского края</t>
  </si>
  <si>
    <t xml:space="preserve">Субвенции бюджетам муниципальных районов на предоставлению дотаций бюджетам поселений на выравнивание бюджетной обеспеченности)
</t>
  </si>
  <si>
    <t xml:space="preserve">Единая субвенция местным бюджетам на осуществление государственных полномочий по расчету и предоставлению дотаций бюджетам поселений за счет средств бюджета края, а также по установлению нормативов формирования расходов на оплату труда депутатов, выборных должностных лиц местного самоуправления поселений, осуществляющих свои полномочия на постоянной основе, муниципальных служащих поселений и на содержание органов местного самоуправления поселений и представлению квартальной отчетности по исполнению государственных полномочий Российской Федерации по первичному воинскому учету в поселениях, муниципальных и городских округах, на территориях которых отсутствуют структурные подразделения военных комиссариатов
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</si>
  <si>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(Администрирование государственного полномочия по организации проведения мероприятий по содержанию безнадзорных животных)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</si>
  <si>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(Организация проведения мероприятий по содержанию безнадзорных животных</t>
  </si>
  <si>
    <t xml:space="preserve">Субвенции бюджетам муниципальных районов  на 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
и малонаселенных местностях Забайкальского края
</t>
  </si>
  <si>
    <t xml:space="preserve">Субвенции бюджетам муниципальных районов, муниципальных и городских округов на обеспечение льготным питанием детей из малоимущих семей, обучающихся в муниципальных общеобразовательных организациях Забайкальского края
</t>
  </si>
  <si>
    <t xml:space="preserve"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</t>
  </si>
  <si>
    <t>Субвенции на реализацию мероприятий по организации отдыха и оздоровления детей в каникулярное время</t>
  </si>
  <si>
    <t xml:space="preserve">Субвенции бюджетам муниципальных районов 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 средств на содержание детей-сирот и детей, оставшихся без попечения родителей, в семьях опекунов (попечителей) (на осуществление выплат)
</t>
  </si>
  <si>
    <t xml:space="preserve">Субвенции бюджетам муниципальных районов, муниципальных и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</si>
  <si>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</si>
  <si>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</si>
  <si>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</si>
  <si>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</si>
  <si>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000 2 02 30027 05 0000 150</t>
  </si>
  <si>
    <t xml:space="preserve"> 000 2 02 49999 05 0000 150</t>
  </si>
  <si>
    <t>000 1 01 02130 011 0000 110</t>
  </si>
  <si>
    <t>Налог на доходы ФЛ в отношении доходов от долевого участия организации полученных в виде дивидентов</t>
  </si>
  <si>
    <t>000 1 16 0120 01 0000 140</t>
  </si>
  <si>
    <t>Административные штрафы, в области производства и оборота этилового спирта</t>
  </si>
  <si>
    <t>Межбюджетные трансферты бюджетам муниципальных районов на обеспечение выплат за классное руководство</t>
  </si>
  <si>
    <t>000 207 00000 00 00000 150</t>
  </si>
  <si>
    <t>Разработка проектно-сметной документации для капитального ремонта образовательных организаций</t>
  </si>
  <si>
    <t>ИМТ,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</si>
  <si>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000 1 01 02140 011 0000 110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</si>
  <si>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</si>
  <si>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000 1 16 011740 01 0000 140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</si>
  <si>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</si>
  <si>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000 2 02 25098 05 0000 150</t>
  </si>
  <si>
    <t>000 2 02 25098 00 0000 150</t>
  </si>
  <si>
    <t>000 2 02 25424 00 0000 150</t>
  </si>
  <si>
    <t>000 2 02 25454 00 0000 150</t>
  </si>
  <si>
    <t>000 2 02 25555 00 0000 150</t>
  </si>
  <si>
    <t>000 2 02 25555 05 0000 150</t>
  </si>
  <si>
    <t>000 2 02 25513 00 0000 150</t>
  </si>
  <si>
    <t>000 2 02 25513 05 0000 150</t>
  </si>
  <si>
    <t>000 218 05010 05 0000 150</t>
  </si>
  <si>
    <t>000 219 45303 05 0000 150</t>
  </si>
  <si>
    <t>000 1 16 01071 01 0000 140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</si>
  <si>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</si>
  <si>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</si>
  <si>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</si>
  <si>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</si>
  <si>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</si>
  <si>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создание модельных муниципальных библиотек</t>
  </si>
  <si>
    <t>Субсидии бюджетам муниципальных районов на создание модельных муниципальных библиотек</t>
  </si>
  <si>
    <t>000 2 02 25454 05 0000 150</t>
  </si>
  <si>
    <t>000 2 02 25304 00  0000 150</t>
  </si>
  <si>
    <t>000 2 02 25424 05 0000 150</t>
  </si>
  <si>
    <t>000 2 02 25497 05 0000 150</t>
  </si>
  <si>
    <t>Субсидии бюджетам на развитие сети учреждений культурно-досугового типа</t>
  </si>
  <si>
    <t>Субсидии бюджетам муниципальных районов на развитие сети учреждений культурно-досугового типа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</si>
  <si>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</si>
  <si>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</si>
  <si>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</si>
  <si>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в рамках реализации мероприятий на проведение кадастровых работ по образованию земельных участков, занятых скотомогильниками (биотермическими ямами), и на изготовление технических планов на бесхозяйные скотомогильники (биотермические ямы)</t>
  </si>
  <si>
    <t>Субсидии  бюджетам муниципальных районов на 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</si>
  <si>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 xml:space="preserve">Субвенции бюджетам муниципальных районов на 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
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</si>
  <si>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</si>
  <si>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000 2 02 25505 00 0000 151</t>
  </si>
  <si>
    <t>000 2 02 25505 05 0000 151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</si>
  <si>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</si>
  <si>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</si>
  <si>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на реконструкцию, строительство, капитальный ремонт и ремонт автомобильных дорог общего пользования местного значения и искуссвенныхпокрытий</t>
  </si>
  <si>
    <t>Субсидии на проектирование, модернизации объектов теплоэнергетики и капитальный ремонт объектов коммунальной инфраструктуры, находящихся в муниципальной собственности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</si>
  <si>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</t>
  </si>
  <si>
    <t xml:space="preserve">Единая субвенция местным бюджетам для осуществления отдельных государственных полномочий в сфере государственного управления
</t>
  </si>
  <si>
    <t xml:space="preserve">Единая субвенция местным бюджетам для осуществления отдельных государственных полномочий в сфере образования
</t>
  </si>
  <si>
    <t>000 2 02 40000 00 0000 150</t>
  </si>
  <si>
    <t>000 202 45050 00 0000 150</t>
  </si>
  <si>
    <t>000 202 45050 05 0000 150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</si>
  <si>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</si>
  <si>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</si>
  <si>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</si>
  <si>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</si>
  <si>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>за 2024 год</t>
  </si>
  <si>
    <t>на 01.01.2025</t>
  </si>
  <si>
    <t>Субсидии на проектирование, строительство, реконструкцию автомобильных дорог общего пользования местного значения и искуственных покрытий</t>
  </si>
  <si>
    <t>Субвенция бюджетам муниципальных районов для осуществления отдельных государственных полномочий в сфере труда</t>
  </si>
  <si>
    <t>Финансовое обеспечение судебных решений по оплате труда педагогических работников муниципальных общеобразовательных учреждений</t>
  </si>
  <si>
    <t>Прочие 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</si>
  <si>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Прочие безвозмездные поступления в бюджеты муниципальных районов</t>
  </si>
  <si>
    <t>Прочие безвозмездные поступления</t>
  </si>
  <si>
    <t>000 2 07 05030 05 0000 150</t>
  </si>
  <si>
    <t xml:space="preserve">к  Решению Совета муниципального района  "Сретенский  район" </t>
  </si>
  <si>
    <t>"Об исполнении бюджета муниципального района Сретенский  район" за 2024 год"</t>
  </si>
  <si>
    <r>
      <t xml:space="preserve"> от </t>
    </r>
    <r>
      <rPr>
        <u/>
        <sz val="12"/>
        <rFont val="Times New Roman"/>
        <family val="1"/>
        <charset val="204"/>
      </rPr>
      <t xml:space="preserve">"    "                            </t>
    </r>
    <r>
      <rPr>
        <sz val="12"/>
        <rFont val="Times New Roman"/>
        <family val="1"/>
        <charset val="204"/>
      </rPr>
      <t xml:space="preserve">2025   г № _____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</si>
</sst>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#,##0.0"/>
    <numFmt numFmtId="166" formatCode="dd\.mm\.yyyy"/>
    <numFmt numFmtId="167" formatCode="#,##0.00_ ;\-#,##0.00"/>
  </numFmts>
  <fonts count="4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theme="1"/>
      <name val="Times New Roman"/>
      <family val="1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9">
    <xf numFmtId="0" fontId="0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9" fontId="22" fillId="0" borderId="4">
      <alignment horizontal="center" vertical="center" wrapText="1"/>
    </xf>
    <xf numFmtId="0" fontId="1" fillId="0" borderId="0"/>
    <xf numFmtId="49" fontId="18" fillId="0" borderId="4">
      <alignment horizontal="center" vertical="center" wrapText="1"/>
    </xf>
    <xf numFmtId="0" fontId="23" fillId="0" borderId="4">
      <alignment vertical="top" wrapText="1"/>
    </xf>
    <xf numFmtId="0" fontId="26" fillId="0" borderId="0"/>
    <xf numFmtId="0" fontId="27" fillId="0" borderId="0"/>
    <xf numFmtId="0" fontId="28" fillId="0" borderId="0">
      <alignment horizontal="center"/>
    </xf>
    <xf numFmtId="0" fontId="29" fillId="0" borderId="5">
      <alignment horizontal="center"/>
    </xf>
    <xf numFmtId="0" fontId="19" fillId="0" borderId="0">
      <alignment horizontal="right"/>
    </xf>
    <xf numFmtId="0" fontId="28" fillId="0" borderId="0"/>
    <xf numFmtId="0" fontId="23" fillId="0" borderId="0"/>
    <xf numFmtId="0" fontId="23" fillId="0" borderId="6"/>
    <xf numFmtId="0" fontId="29" fillId="0" borderId="7">
      <alignment horizontal="center"/>
    </xf>
    <xf numFmtId="0" fontId="19" fillId="0" borderId="8">
      <alignment horizontal="right"/>
    </xf>
    <xf numFmtId="0" fontId="29" fillId="0" borderId="0"/>
    <xf numFmtId="0" fontId="29" fillId="0" borderId="9">
      <alignment horizontal="right"/>
    </xf>
    <xf numFmtId="49" fontId="29" fillId="0" borderId="10">
      <alignment horizontal="center"/>
    </xf>
    <xf numFmtId="0" fontId="19" fillId="0" borderId="11">
      <alignment horizontal="right"/>
    </xf>
    <xf numFmtId="0" fontId="30" fillId="0" borderId="0"/>
    <xf numFmtId="166" fontId="29" fillId="0" borderId="12">
      <alignment horizontal="center"/>
    </xf>
    <xf numFmtId="0" fontId="29" fillId="0" borderId="0">
      <alignment horizontal="left"/>
    </xf>
    <xf numFmtId="49" fontId="29" fillId="0" borderId="0"/>
    <xf numFmtId="49" fontId="29" fillId="0" borderId="9">
      <alignment horizontal="right" vertical="center"/>
    </xf>
    <xf numFmtId="49" fontId="29" fillId="0" borderId="12">
      <alignment horizontal="center" vertical="center"/>
    </xf>
    <xf numFmtId="0" fontId="29" fillId="0" borderId="5">
      <alignment horizontal="left" wrapText="1"/>
    </xf>
    <xf numFmtId="49" fontId="29" fillId="0" borderId="12">
      <alignment horizontal="center"/>
    </xf>
    <xf numFmtId="0" fontId="29" fillId="0" borderId="13">
      <alignment horizontal="left" wrapText="1"/>
    </xf>
    <xf numFmtId="49" fontId="29" fillId="0" borderId="9">
      <alignment horizontal="right"/>
    </xf>
    <xf numFmtId="0" fontId="29" fillId="0" borderId="14">
      <alignment horizontal="left"/>
    </xf>
    <xf numFmtId="49" fontId="29" fillId="0" borderId="14"/>
    <xf numFmtId="49" fontId="29" fillId="0" borderId="9"/>
    <xf numFmtId="49" fontId="29" fillId="0" borderId="15">
      <alignment horizontal="center"/>
    </xf>
    <xf numFmtId="0" fontId="28" fillId="0" borderId="5">
      <alignment horizontal="center"/>
    </xf>
    <xf numFmtId="0" fontId="29" fillId="0" borderId="4">
      <alignment horizontal="center" vertical="top" wrapText="1"/>
    </xf>
    <xf numFmtId="49" fontId="29" fillId="0" borderId="4">
      <alignment horizontal="center" vertical="top" wrapText="1"/>
    </xf>
    <xf numFmtId="0" fontId="27" fillId="0" borderId="16"/>
    <xf numFmtId="0" fontId="27" fillId="0" borderId="8"/>
    <xf numFmtId="0" fontId="29" fillId="0" borderId="4">
      <alignment horizontal="center" vertical="center"/>
    </xf>
    <xf numFmtId="0" fontId="29" fillId="0" borderId="7">
      <alignment horizontal="center" vertical="center"/>
    </xf>
    <xf numFmtId="49" fontId="29" fillId="0" borderId="7">
      <alignment horizontal="center" vertical="center"/>
    </xf>
    <xf numFmtId="0" fontId="29" fillId="0" borderId="17">
      <alignment horizontal="left" wrapText="1"/>
    </xf>
    <xf numFmtId="49" fontId="29" fillId="0" borderId="18">
      <alignment horizontal="center" wrapText="1"/>
    </xf>
    <xf numFmtId="49" fontId="29" fillId="0" borderId="19">
      <alignment horizontal="center"/>
    </xf>
    <xf numFmtId="4" fontId="29" fillId="0" borderId="19">
      <alignment horizontal="right" shrinkToFit="1"/>
    </xf>
    <xf numFmtId="0" fontId="29" fillId="0" borderId="20">
      <alignment horizontal="left" wrapText="1"/>
    </xf>
    <xf numFmtId="49" fontId="29" fillId="0" borderId="21">
      <alignment horizontal="center" shrinkToFit="1"/>
    </xf>
    <xf numFmtId="49" fontId="29" fillId="0" borderId="22">
      <alignment horizontal="center"/>
    </xf>
    <xf numFmtId="4" fontId="29" fillId="0" borderId="22">
      <alignment horizontal="right" shrinkToFit="1"/>
    </xf>
    <xf numFmtId="0" fontId="29" fillId="0" borderId="3">
      <alignment horizontal="left" wrapText="1" indent="2"/>
    </xf>
    <xf numFmtId="49" fontId="29" fillId="0" borderId="23">
      <alignment horizontal="center" shrinkToFit="1"/>
    </xf>
    <xf numFmtId="49" fontId="29" fillId="0" borderId="2">
      <alignment horizontal="center"/>
    </xf>
    <xf numFmtId="4" fontId="29" fillId="0" borderId="2">
      <alignment horizontal="right" shrinkToFit="1"/>
    </xf>
    <xf numFmtId="49" fontId="29" fillId="0" borderId="0">
      <alignment horizontal="right"/>
    </xf>
    <xf numFmtId="0" fontId="28" fillId="0" borderId="8">
      <alignment horizontal="center"/>
    </xf>
    <xf numFmtId="0" fontId="29" fillId="0" borderId="7">
      <alignment horizontal="center" vertical="center" shrinkToFit="1"/>
    </xf>
    <xf numFmtId="49" fontId="29" fillId="0" borderId="7">
      <alignment horizontal="center" vertical="center" shrinkToFit="1"/>
    </xf>
    <xf numFmtId="49" fontId="27" fillId="0" borderId="8"/>
    <xf numFmtId="0" fontId="29" fillId="0" borderId="18">
      <alignment horizontal="center" shrinkToFit="1"/>
    </xf>
    <xf numFmtId="4" fontId="29" fillId="0" borderId="24">
      <alignment horizontal="right" shrinkToFit="1"/>
    </xf>
    <xf numFmtId="49" fontId="27" fillId="0" borderId="11"/>
    <xf numFmtId="0" fontId="29" fillId="0" borderId="21">
      <alignment horizontal="center" shrinkToFit="1"/>
    </xf>
    <xf numFmtId="167" fontId="29" fillId="0" borderId="22">
      <alignment horizontal="right" shrinkToFit="1"/>
    </xf>
    <xf numFmtId="167" fontId="29" fillId="0" borderId="25">
      <alignment horizontal="right" shrinkToFit="1"/>
    </xf>
    <xf numFmtId="0" fontId="29" fillId="0" borderId="26">
      <alignment horizontal="left" wrapText="1"/>
    </xf>
    <xf numFmtId="49" fontId="29" fillId="0" borderId="23">
      <alignment horizontal="center" wrapText="1"/>
    </xf>
    <xf numFmtId="49" fontId="29" fillId="0" borderId="2">
      <alignment horizontal="center" wrapText="1"/>
    </xf>
    <xf numFmtId="4" fontId="29" fillId="0" borderId="2">
      <alignment horizontal="right" wrapText="1"/>
    </xf>
    <xf numFmtId="4" fontId="29" fillId="0" borderId="3">
      <alignment horizontal="right" wrapText="1"/>
    </xf>
    <xf numFmtId="0" fontId="27" fillId="0" borderId="11">
      <alignment wrapText="1"/>
    </xf>
    <xf numFmtId="0" fontId="29" fillId="0" borderId="27">
      <alignment horizontal="left" wrapText="1"/>
    </xf>
    <xf numFmtId="49" fontId="29" fillId="0" borderId="28">
      <alignment horizontal="center" shrinkToFit="1"/>
    </xf>
    <xf numFmtId="49" fontId="29" fillId="0" borderId="29">
      <alignment horizontal="center"/>
    </xf>
    <xf numFmtId="4" fontId="29" fillId="0" borderId="29">
      <alignment horizontal="right" shrinkToFit="1"/>
    </xf>
    <xf numFmtId="49" fontId="29" fillId="0" borderId="30">
      <alignment horizontal="center"/>
    </xf>
    <xf numFmtId="0" fontId="27" fillId="0" borderId="11"/>
    <xf numFmtId="0" fontId="30" fillId="0" borderId="14"/>
    <xf numFmtId="0" fontId="30" fillId="0" borderId="31"/>
    <xf numFmtId="0" fontId="29" fillId="0" borderId="0">
      <alignment wrapText="1"/>
    </xf>
    <xf numFmtId="49" fontId="29" fillId="0" borderId="0">
      <alignment wrapText="1"/>
    </xf>
    <xf numFmtId="49" fontId="29" fillId="0" borderId="0">
      <alignment horizontal="center"/>
    </xf>
    <xf numFmtId="49" fontId="31" fillId="0" borderId="0"/>
    <xf numFmtId="0" fontId="30" fillId="0" borderId="0"/>
    <xf numFmtId="0" fontId="29" fillId="0" borderId="5">
      <alignment horizontal="left"/>
    </xf>
    <xf numFmtId="49" fontId="29" fillId="0" borderId="5">
      <alignment horizontal="left"/>
    </xf>
    <xf numFmtId="0" fontId="29" fillId="0" borderId="5">
      <alignment horizontal="center" shrinkToFit="1"/>
    </xf>
    <xf numFmtId="49" fontId="29" fillId="0" borderId="5">
      <alignment horizontal="center" vertical="center" shrinkToFit="1"/>
    </xf>
    <xf numFmtId="49" fontId="27" fillId="0" borderId="5">
      <alignment shrinkToFit="1"/>
    </xf>
    <xf numFmtId="49" fontId="29" fillId="0" borderId="5">
      <alignment horizontal="right"/>
    </xf>
    <xf numFmtId="0" fontId="29" fillId="0" borderId="18">
      <alignment horizontal="center" vertical="center" shrinkToFit="1"/>
    </xf>
    <xf numFmtId="49" fontId="29" fillId="0" borderId="19">
      <alignment horizontal="center" vertical="center"/>
    </xf>
    <xf numFmtId="0" fontId="29" fillId="0" borderId="17">
      <alignment horizontal="left" wrapText="1" indent="2"/>
    </xf>
    <xf numFmtId="0" fontId="29" fillId="0" borderId="32">
      <alignment horizontal="center" vertical="center" shrinkToFit="1"/>
    </xf>
    <xf numFmtId="49" fontId="29" fillId="0" borderId="4">
      <alignment horizontal="center" vertical="center"/>
    </xf>
    <xf numFmtId="167" fontId="29" fillId="0" borderId="4">
      <alignment horizontal="right" vertical="center" shrinkToFit="1"/>
    </xf>
    <xf numFmtId="167" fontId="29" fillId="0" borderId="27">
      <alignment horizontal="right" vertical="center" shrinkToFit="1"/>
    </xf>
    <xf numFmtId="0" fontId="29" fillId="0" borderId="33">
      <alignment horizontal="left" wrapText="1"/>
    </xf>
    <xf numFmtId="4" fontId="29" fillId="0" borderId="4">
      <alignment horizontal="right" shrinkToFit="1"/>
    </xf>
    <xf numFmtId="4" fontId="29" fillId="0" borderId="27">
      <alignment horizontal="right" shrinkToFit="1"/>
    </xf>
    <xf numFmtId="0" fontId="29" fillId="0" borderId="20">
      <alignment horizontal="left" wrapText="1" indent="2"/>
    </xf>
    <xf numFmtId="0" fontId="32" fillId="0" borderId="27">
      <alignment wrapText="1"/>
    </xf>
    <xf numFmtId="0" fontId="32" fillId="0" borderId="27"/>
    <xf numFmtId="49" fontId="29" fillId="0" borderId="27">
      <alignment horizontal="center" shrinkToFit="1"/>
    </xf>
    <xf numFmtId="49" fontId="29" fillId="0" borderId="4">
      <alignment horizontal="center" vertical="center" shrinkToFit="1"/>
    </xf>
    <xf numFmtId="0" fontId="27" fillId="0" borderId="14">
      <alignment horizontal="left"/>
    </xf>
    <xf numFmtId="0" fontId="27" fillId="0" borderId="31">
      <alignment horizontal="left"/>
    </xf>
    <xf numFmtId="0" fontId="29" fillId="0" borderId="31"/>
    <xf numFmtId="49" fontId="27" fillId="0" borderId="31"/>
    <xf numFmtId="0" fontId="27" fillId="0" borderId="0">
      <alignment horizontal="left"/>
    </xf>
    <xf numFmtId="0" fontId="27" fillId="0" borderId="0">
      <alignment horizontal="left" wrapText="1"/>
    </xf>
    <xf numFmtId="49" fontId="27" fillId="0" borderId="0"/>
    <xf numFmtId="0" fontId="29" fillId="0" borderId="0">
      <alignment horizontal="center" wrapText="1"/>
    </xf>
    <xf numFmtId="0" fontId="29" fillId="0" borderId="5">
      <alignment horizontal="center" wrapText="1"/>
    </xf>
    <xf numFmtId="0" fontId="33" fillId="0" borderId="0">
      <alignment horizontal="center"/>
    </xf>
    <xf numFmtId="0" fontId="33" fillId="0" borderId="14">
      <alignment horizontal="center"/>
    </xf>
    <xf numFmtId="0" fontId="27" fillId="0" borderId="0">
      <alignment horizontal="center"/>
    </xf>
    <xf numFmtId="0" fontId="31" fillId="0" borderId="0">
      <alignment horizontal="left"/>
    </xf>
    <xf numFmtId="49" fontId="29" fillId="0" borderId="0">
      <alignment horizontal="left"/>
    </xf>
    <xf numFmtId="49" fontId="29" fillId="0" borderId="0">
      <alignment horizontal="center" wrapText="1"/>
    </xf>
    <xf numFmtId="0" fontId="29" fillId="0" borderId="0">
      <alignment horizontal="center"/>
    </xf>
    <xf numFmtId="0" fontId="32" fillId="0" borderId="0"/>
    <xf numFmtId="0" fontId="30" fillId="0" borderId="5"/>
    <xf numFmtId="0" fontId="27" fillId="0" borderId="5"/>
    <xf numFmtId="0" fontId="27" fillId="0" borderId="4">
      <alignment horizontal="left" wrapText="1"/>
    </xf>
    <xf numFmtId="0" fontId="27" fillId="0" borderId="14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4" fillId="4" borderId="0"/>
    <xf numFmtId="0" fontId="27" fillId="0" borderId="4">
      <alignment horizontal="left"/>
    </xf>
  </cellStyleXfs>
  <cellXfs count="10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Border="1" applyAlignment="1"/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" borderId="0" xfId="0" applyFont="1" applyFill="1"/>
    <xf numFmtId="0" fontId="9" fillId="0" borderId="0" xfId="0" applyFont="1" applyBorder="1" applyAlignment="1"/>
    <xf numFmtId="0" fontId="9" fillId="0" borderId="0" xfId="0" applyFont="1" applyAlignment="1"/>
    <xf numFmtId="165" fontId="6" fillId="3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4" fillId="3" borderId="0" xfId="0" applyFont="1" applyFill="1"/>
    <xf numFmtId="0" fontId="0" fillId="3" borderId="0" xfId="0" applyFont="1" applyFill="1"/>
    <xf numFmtId="0" fontId="0" fillId="0" borderId="0" xfId="0" applyFont="1" applyAlignment="1">
      <alignment vertical="center"/>
    </xf>
    <xf numFmtId="0" fontId="24" fillId="3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/>
    </xf>
    <xf numFmtId="0" fontId="9" fillId="2" borderId="1" xfId="0" applyFont="1" applyFill="1" applyBorder="1" applyAlignment="1">
      <alignment vertical="top" wrapText="1"/>
    </xf>
    <xf numFmtId="0" fontId="9" fillId="0" borderId="1" xfId="5" applyFont="1" applyBorder="1" applyAlignment="1">
      <alignment horizontal="justify" vertical="top"/>
    </xf>
    <xf numFmtId="0" fontId="9" fillId="2" borderId="1" xfId="0" quotePrefix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4" applyFont="1" applyBorder="1" applyAlignment="1">
      <alignment horizontal="justify" vertical="top"/>
    </xf>
    <xf numFmtId="0" fontId="9" fillId="3" borderId="1" xfId="5" applyFont="1" applyFill="1" applyBorder="1" applyAlignment="1">
      <alignment horizontal="justify" vertical="top"/>
    </xf>
    <xf numFmtId="49" fontId="12" fillId="2" borderId="1" xfId="0" quotePrefix="1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0" fontId="25" fillId="3" borderId="1" xfId="0" applyFont="1" applyFill="1" applyBorder="1" applyAlignment="1">
      <alignment horizontal="left" vertical="top" wrapText="1"/>
    </xf>
    <xf numFmtId="165" fontId="1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5" fontId="9" fillId="3" borderId="1" xfId="5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20" fillId="3" borderId="1" xfId="0" applyNumberFormat="1" applyFont="1" applyFill="1" applyBorder="1" applyAlignment="1">
      <alignment horizontal="center" vertical="center" wrapText="1"/>
    </xf>
    <xf numFmtId="165" fontId="24" fillId="3" borderId="1" xfId="0" applyNumberFormat="1" applyFont="1" applyFill="1" applyBorder="1" applyAlignment="1">
      <alignment horizontal="center" vertical="center" wrapText="1"/>
    </xf>
    <xf numFmtId="165" fontId="43" fillId="3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/>
    </xf>
    <xf numFmtId="49" fontId="35" fillId="2" borderId="1" xfId="0" applyNumberFormat="1" applyFont="1" applyFill="1" applyBorder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left" vertical="top" wrapText="1"/>
    </xf>
    <xf numFmtId="49" fontId="35" fillId="0" borderId="1" xfId="5" applyNumberFormat="1" applyFont="1" applyBorder="1" applyAlignment="1">
      <alignment horizontal="left" vertical="top"/>
    </xf>
    <xf numFmtId="0" fontId="39" fillId="2" borderId="1" xfId="0" applyFont="1" applyFill="1" applyBorder="1" applyAlignment="1">
      <alignment horizontal="left" vertical="top" wrapText="1"/>
    </xf>
    <xf numFmtId="0" fontId="40" fillId="2" borderId="1" xfId="0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2" fontId="38" fillId="2" borderId="1" xfId="0" applyNumberFormat="1" applyFont="1" applyFill="1" applyBorder="1" applyAlignment="1">
      <alignment horizontal="left" vertical="top" wrapText="1"/>
    </xf>
    <xf numFmtId="49" fontId="38" fillId="3" borderId="1" xfId="0" applyNumberFormat="1" applyFont="1" applyFill="1" applyBorder="1" applyAlignment="1">
      <alignment horizontal="left" vertical="top"/>
    </xf>
    <xf numFmtId="49" fontId="37" fillId="3" borderId="1" xfId="10" applyNumberFormat="1" applyFont="1" applyFill="1" applyBorder="1" applyAlignment="1" applyProtection="1">
      <alignment horizontal="left" vertical="center" wrapText="1"/>
    </xf>
    <xf numFmtId="165" fontId="0" fillId="3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165" fontId="24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vertical="top" wrapText="1"/>
    </xf>
    <xf numFmtId="0" fontId="41" fillId="3" borderId="1" xfId="0" applyFont="1" applyFill="1" applyBorder="1" applyAlignment="1">
      <alignment horizontal="left" vertical="center" wrapText="1"/>
    </xf>
    <xf numFmtId="2" fontId="19" fillId="3" borderId="1" xfId="10" applyNumberFormat="1" applyFont="1" applyFill="1" applyBorder="1" applyAlignment="1" applyProtection="1">
      <alignment horizontal="left" vertical="center" wrapText="1"/>
    </xf>
    <xf numFmtId="164" fontId="24" fillId="3" borderId="1" xfId="0" applyNumberFormat="1" applyFont="1" applyFill="1" applyBorder="1" applyAlignment="1">
      <alignment horizontal="center" vertical="center"/>
    </xf>
    <xf numFmtId="2" fontId="38" fillId="0" borderId="1" xfId="0" applyNumberFormat="1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left" vertical="top" wrapText="1"/>
    </xf>
    <xf numFmtId="0" fontId="0" fillId="3" borderId="0" xfId="0" applyFill="1"/>
    <xf numFmtId="4" fontId="19" fillId="3" borderId="1" xfId="10" applyNumberFormat="1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4" fontId="17" fillId="3" borderId="1" xfId="1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49" fontId="42" fillId="3" borderId="1" xfId="0" applyNumberFormat="1" applyFont="1" applyFill="1" applyBorder="1" applyAlignment="1">
      <alignment horizontal="left" vertical="top"/>
    </xf>
    <xf numFmtId="0" fontId="20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center" vertical="center" wrapText="1"/>
    </xf>
    <xf numFmtId="49" fontId="36" fillId="3" borderId="1" xfId="10" applyNumberFormat="1" applyFont="1" applyFill="1" applyBorder="1" applyAlignment="1" applyProtection="1">
      <alignment horizontal="left" vertical="center" wrapText="1"/>
    </xf>
    <xf numFmtId="2" fontId="17" fillId="3" borderId="1" xfId="10" applyNumberFormat="1" applyFont="1" applyFill="1" applyBorder="1" applyAlignment="1" applyProtection="1">
      <alignment horizontal="left" vertical="center" wrapText="1"/>
    </xf>
    <xf numFmtId="164" fontId="25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45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2" borderId="0" xfId="0" applyFont="1" applyFill="1" applyAlignment="1">
      <alignment horizontal="center" vertical="top" wrapText="1"/>
    </xf>
    <xf numFmtId="0" fontId="0" fillId="0" borderId="0" xfId="0" applyAlignment="1"/>
    <xf numFmtId="0" fontId="7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</cellXfs>
  <cellStyles count="139">
    <cellStyle name="br" xfId="134"/>
    <cellStyle name="col" xfId="133"/>
    <cellStyle name="st125" xfId="130"/>
    <cellStyle name="style0" xfId="135"/>
    <cellStyle name="td" xfId="136"/>
    <cellStyle name="tr" xfId="132"/>
    <cellStyle name="xl100" xfId="86"/>
    <cellStyle name="xl101" xfId="91"/>
    <cellStyle name="xl102" xfId="96"/>
    <cellStyle name="xl103" xfId="99"/>
    <cellStyle name="xl104" xfId="87"/>
    <cellStyle name="xl105" xfId="92"/>
    <cellStyle name="xl106" xfId="97"/>
    <cellStyle name="xl107" xfId="100"/>
    <cellStyle name="xl108" xfId="93"/>
    <cellStyle name="xl109" xfId="101"/>
    <cellStyle name="xl110" xfId="104"/>
    <cellStyle name="xl111" xfId="88"/>
    <cellStyle name="xl112" xfId="94"/>
    <cellStyle name="xl113" xfId="95"/>
    <cellStyle name="xl114" xfId="102"/>
    <cellStyle name="xl115" xfId="105"/>
    <cellStyle name="xl116" xfId="107"/>
    <cellStyle name="xl117" xfId="108"/>
    <cellStyle name="xl118" xfId="109"/>
    <cellStyle name="xl119" xfId="110"/>
    <cellStyle name="xl120" xfId="111"/>
    <cellStyle name="xl121" xfId="115"/>
    <cellStyle name="xl122" xfId="120"/>
    <cellStyle name="xl123" xfId="124"/>
    <cellStyle name="xl124" xfId="127"/>
    <cellStyle name="xl125" xfId="129"/>
    <cellStyle name="xl126" xfId="131"/>
    <cellStyle name="xl127" xfId="112"/>
    <cellStyle name="xl128" xfId="116"/>
    <cellStyle name="xl129" xfId="118"/>
    <cellStyle name="xl130" xfId="121"/>
    <cellStyle name="xl131" xfId="122"/>
    <cellStyle name="xl132" xfId="125"/>
    <cellStyle name="xl133" xfId="119"/>
    <cellStyle name="xl134" xfId="128"/>
    <cellStyle name="xl135" xfId="123"/>
    <cellStyle name="xl136" xfId="113"/>
    <cellStyle name="xl137" xfId="117"/>
    <cellStyle name="xl138" xfId="114"/>
    <cellStyle name="xl139" xfId="126"/>
    <cellStyle name="xl140" xfId="138"/>
    <cellStyle name="xl21" xfId="137"/>
    <cellStyle name="xl22" xfId="13"/>
    <cellStyle name="xl23" xfId="8"/>
    <cellStyle name="xl23 2" xfId="17"/>
    <cellStyle name="xl24" xfId="22"/>
    <cellStyle name="xl25" xfId="28"/>
    <cellStyle name="xl26" xfId="41"/>
    <cellStyle name="xl27" xfId="10"/>
    <cellStyle name="xl27 2" xfId="45"/>
    <cellStyle name="xl28" xfId="48"/>
    <cellStyle name="xl29" xfId="52"/>
    <cellStyle name="xl30" xfId="56"/>
    <cellStyle name="xl31" xfId="26"/>
    <cellStyle name="xl32" xfId="89"/>
    <cellStyle name="xl33" xfId="36"/>
    <cellStyle name="xl34" xfId="46"/>
    <cellStyle name="xl35" xfId="49"/>
    <cellStyle name="xl36" xfId="53"/>
    <cellStyle name="xl37" xfId="11"/>
    <cellStyle name="xl37 2" xfId="57"/>
    <cellStyle name="xl38" xfId="18"/>
    <cellStyle name="xl39" xfId="50"/>
    <cellStyle name="xl40" xfId="54"/>
    <cellStyle name="xl41" xfId="58"/>
    <cellStyle name="xl42" xfId="29"/>
    <cellStyle name="xl43" xfId="32"/>
    <cellStyle name="xl44" xfId="34"/>
    <cellStyle name="xl45" xfId="37"/>
    <cellStyle name="xl46" xfId="42"/>
    <cellStyle name="xl47" xfId="47"/>
    <cellStyle name="xl48" xfId="51"/>
    <cellStyle name="xl49" xfId="55"/>
    <cellStyle name="xl50" xfId="59"/>
    <cellStyle name="xl51" xfId="14"/>
    <cellStyle name="xl52" xfId="19"/>
    <cellStyle name="xl53" xfId="23"/>
    <cellStyle name="xl54" xfId="30"/>
    <cellStyle name="xl55" xfId="35"/>
    <cellStyle name="xl56" xfId="38"/>
    <cellStyle name="xl57" xfId="15"/>
    <cellStyle name="xl58" xfId="20"/>
    <cellStyle name="xl59" xfId="24"/>
    <cellStyle name="xl60" xfId="27"/>
    <cellStyle name="xl61" xfId="31"/>
    <cellStyle name="xl62" xfId="33"/>
    <cellStyle name="xl63" xfId="39"/>
    <cellStyle name="xl64" xfId="40"/>
    <cellStyle name="xl65" xfId="16"/>
    <cellStyle name="xl66" xfId="21"/>
    <cellStyle name="xl67" xfId="25"/>
    <cellStyle name="xl68" xfId="43"/>
    <cellStyle name="xl69" xfId="44"/>
    <cellStyle name="xl70" xfId="71"/>
    <cellStyle name="xl71" xfId="77"/>
    <cellStyle name="xl72" xfId="83"/>
    <cellStyle name="xl73" xfId="65"/>
    <cellStyle name="xl74" xfId="68"/>
    <cellStyle name="xl75" xfId="72"/>
    <cellStyle name="xl76" xfId="78"/>
    <cellStyle name="xl77" xfId="84"/>
    <cellStyle name="xl78" xfId="62"/>
    <cellStyle name="xl79" xfId="73"/>
    <cellStyle name="xl80" xfId="79"/>
    <cellStyle name="xl81" xfId="63"/>
    <cellStyle name="xl82" xfId="69"/>
    <cellStyle name="xl83" xfId="74"/>
    <cellStyle name="xl84" xfId="80"/>
    <cellStyle name="xl85" xfId="60"/>
    <cellStyle name="xl86" xfId="66"/>
    <cellStyle name="xl87" xfId="70"/>
    <cellStyle name="xl88" xfId="75"/>
    <cellStyle name="xl89" xfId="81"/>
    <cellStyle name="xl90" xfId="61"/>
    <cellStyle name="xl91" xfId="64"/>
    <cellStyle name="xl92" xfId="67"/>
    <cellStyle name="xl93" xfId="76"/>
    <cellStyle name="xl94" xfId="82"/>
    <cellStyle name="xl95" xfId="85"/>
    <cellStyle name="xl96" xfId="90"/>
    <cellStyle name="xl97" xfId="98"/>
    <cellStyle name="xl98" xfId="103"/>
    <cellStyle name="xl99" xfId="106"/>
    <cellStyle name="Обычный" xfId="0" builtinId="0"/>
    <cellStyle name="Обычный 2" xfId="1"/>
    <cellStyle name="Обычный 3" xfId="2"/>
    <cellStyle name="Обычный 4" xfId="3"/>
    <cellStyle name="Обычный 5" xfId="9"/>
    <cellStyle name="Обычный 6" xfId="12"/>
    <cellStyle name="Обычный_Анализ" xfId="4"/>
    <cellStyle name="Обычный_Лист1" xfId="5"/>
    <cellStyle name="Тысячи [0]_Лист1" xfId="6"/>
    <cellStyle name="Тысячи_Лист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0"/>
  <sheetViews>
    <sheetView tabSelected="1" zoomScale="70" zoomScaleNormal="70" zoomScaleSheetLayoutView="80" workbookViewId="0">
      <pane xSplit="2" ySplit="13" topLeftCell="C136" activePane="bottomRight" state="frozen"/>
      <selection pane="topRight" activeCell="C1" sqref="C1"/>
      <selection pane="bottomLeft" activeCell="A12" sqref="A12"/>
      <selection pane="bottomRight" activeCell="F14" sqref="F14:G154"/>
    </sheetView>
  </sheetViews>
  <sheetFormatPr defaultRowHeight="12.75" x14ac:dyDescent="0.2"/>
  <cols>
    <col min="1" max="1" width="41" customWidth="1"/>
    <col min="2" max="2" width="68" style="1" customWidth="1"/>
    <col min="3" max="3" width="15" style="1" customWidth="1"/>
    <col min="4" max="4" width="14.7109375" style="6" customWidth="1"/>
    <col min="5" max="7" width="13.85546875" style="2" customWidth="1"/>
  </cols>
  <sheetData>
    <row r="1" spans="1:7" ht="15.75" x14ac:dyDescent="0.2">
      <c r="C1" s="94" t="s">
        <v>80</v>
      </c>
      <c r="D1" s="94"/>
      <c r="E1" s="94"/>
      <c r="F1" s="94"/>
      <c r="G1" s="94"/>
    </row>
    <row r="2" spans="1:7" ht="15.75" x14ac:dyDescent="0.25">
      <c r="B2" s="99" t="s">
        <v>263</v>
      </c>
      <c r="C2" s="99"/>
      <c r="D2" s="99"/>
      <c r="E2" s="99"/>
      <c r="F2" s="99"/>
      <c r="G2" s="99"/>
    </row>
    <row r="3" spans="1:7" ht="15.75" x14ac:dyDescent="0.25">
      <c r="B3" s="99" t="s">
        <v>264</v>
      </c>
      <c r="C3" s="99"/>
      <c r="D3" s="99"/>
      <c r="E3" s="99"/>
      <c r="F3" s="99"/>
      <c r="G3" s="99"/>
    </row>
    <row r="4" spans="1:7" ht="15.75" x14ac:dyDescent="0.25">
      <c r="C4" s="99" t="s">
        <v>265</v>
      </c>
      <c r="D4" s="100"/>
      <c r="E4" s="100"/>
      <c r="F4" s="100"/>
      <c r="G4" s="100"/>
    </row>
    <row r="5" spans="1:7" ht="15.75" x14ac:dyDescent="0.25">
      <c r="C5" s="9"/>
      <c r="D5" s="10"/>
      <c r="E5" s="100"/>
      <c r="F5" s="100"/>
      <c r="G5" s="100"/>
    </row>
    <row r="7" spans="1:7" ht="19.5" customHeight="1" x14ac:dyDescent="0.2">
      <c r="A7" s="101" t="s">
        <v>78</v>
      </c>
      <c r="B7" s="102"/>
      <c r="C7" s="102"/>
      <c r="D7" s="102"/>
      <c r="E7" s="102"/>
      <c r="F7" s="102"/>
      <c r="G7" s="102"/>
    </row>
    <row r="8" spans="1:7" ht="15" x14ac:dyDescent="0.25">
      <c r="A8" s="3"/>
      <c r="B8" s="103" t="s">
        <v>254</v>
      </c>
      <c r="C8" s="104"/>
      <c r="D8" s="104"/>
      <c r="E8" s="104"/>
      <c r="F8" s="104"/>
      <c r="G8" s="4"/>
    </row>
    <row r="9" spans="1:7" ht="15.75" x14ac:dyDescent="0.2">
      <c r="G9" s="7" t="s">
        <v>79</v>
      </c>
    </row>
    <row r="10" spans="1:7" ht="15.75" x14ac:dyDescent="0.2">
      <c r="A10" s="95" t="s">
        <v>1</v>
      </c>
      <c r="B10" s="95" t="s">
        <v>2</v>
      </c>
      <c r="C10" s="95" t="s">
        <v>81</v>
      </c>
      <c r="D10" s="97"/>
      <c r="E10" s="98" t="s">
        <v>82</v>
      </c>
      <c r="F10" s="98"/>
      <c r="G10" s="98"/>
    </row>
    <row r="11" spans="1:7" ht="15.75" customHeight="1" x14ac:dyDescent="0.2">
      <c r="A11" s="95"/>
      <c r="B11" s="96"/>
      <c r="C11" s="97"/>
      <c r="D11" s="97"/>
      <c r="E11" s="95" t="s">
        <v>255</v>
      </c>
      <c r="F11" s="98" t="s">
        <v>62</v>
      </c>
      <c r="G11" s="98"/>
    </row>
    <row r="12" spans="1:7" ht="47.25" customHeight="1" x14ac:dyDescent="0.2">
      <c r="A12" s="95"/>
      <c r="B12" s="96"/>
      <c r="C12" s="60" t="s">
        <v>3</v>
      </c>
      <c r="D12" s="61" t="s">
        <v>4</v>
      </c>
      <c r="E12" s="95"/>
      <c r="F12" s="60" t="s">
        <v>48</v>
      </c>
      <c r="G12" s="60" t="s">
        <v>49</v>
      </c>
    </row>
    <row r="13" spans="1:7" ht="30" customHeight="1" x14ac:dyDescent="0.2">
      <c r="A13" s="47" t="s">
        <v>5</v>
      </c>
      <c r="B13" s="17" t="s">
        <v>6</v>
      </c>
      <c r="C13" s="37">
        <f>C14+C25+C30+C32+C34+C43+C47+C51+C71+C45+C23</f>
        <v>312502.70000000007</v>
      </c>
      <c r="D13" s="37">
        <f t="shared" ref="D13:E13" si="0">D14+D25+D30+D32+D34+D43+D47+D51+D71+D45+D23</f>
        <v>341662.7</v>
      </c>
      <c r="E13" s="37">
        <f t="shared" si="0"/>
        <v>359234.23914999998</v>
      </c>
      <c r="F13" s="38">
        <f t="shared" ref="F13" si="1">E13/C13*100</f>
        <v>114.95396332575683</v>
      </c>
      <c r="G13" s="38">
        <f>E13/D13*100</f>
        <v>105.14294921570308</v>
      </c>
    </row>
    <row r="14" spans="1:7" ht="30" customHeight="1" x14ac:dyDescent="0.2">
      <c r="A14" s="47" t="s">
        <v>7</v>
      </c>
      <c r="B14" s="18" t="s">
        <v>8</v>
      </c>
      <c r="C14" s="37">
        <f t="shared" ref="C14:E14" si="2">C15</f>
        <v>282762.90000000002</v>
      </c>
      <c r="D14" s="37">
        <f t="shared" si="2"/>
        <v>308287.7</v>
      </c>
      <c r="E14" s="37">
        <f t="shared" si="2"/>
        <v>323333.2</v>
      </c>
      <c r="F14" s="38">
        <f t="shared" ref="F14:F77" si="3">E14/C14*100</f>
        <v>114.34781578488548</v>
      </c>
      <c r="G14" s="38">
        <f t="shared" ref="G14:G77" si="4">E14/D14*100</f>
        <v>104.88034391252069</v>
      </c>
    </row>
    <row r="15" spans="1:7" ht="35.25" customHeight="1" x14ac:dyDescent="0.2">
      <c r="A15" s="48" t="s">
        <v>9</v>
      </c>
      <c r="B15" s="17" t="s">
        <v>10</v>
      </c>
      <c r="C15" s="37">
        <f>C16</f>
        <v>282762.90000000002</v>
      </c>
      <c r="D15" s="37">
        <f>D16</f>
        <v>308287.7</v>
      </c>
      <c r="E15" s="37">
        <v>323333.2</v>
      </c>
      <c r="F15" s="38">
        <f t="shared" si="3"/>
        <v>114.34781578488548</v>
      </c>
      <c r="G15" s="38">
        <f t="shared" si="4"/>
        <v>104.88034391252069</v>
      </c>
    </row>
    <row r="16" spans="1:7" ht="47.25" customHeight="1" x14ac:dyDescent="0.2">
      <c r="A16" s="48" t="s">
        <v>9</v>
      </c>
      <c r="B16" s="19" t="s">
        <v>11</v>
      </c>
      <c r="C16" s="39">
        <v>282762.90000000002</v>
      </c>
      <c r="D16" s="39">
        <v>308287.7</v>
      </c>
      <c r="E16" s="39">
        <v>313881.7</v>
      </c>
      <c r="F16" s="92">
        <f t="shared" si="3"/>
        <v>111.00526271303626</v>
      </c>
      <c r="G16" s="92">
        <f t="shared" si="4"/>
        <v>101.81453882201592</v>
      </c>
    </row>
    <row r="17" spans="1:7" ht="81.75" customHeight="1" x14ac:dyDescent="0.2">
      <c r="A17" s="48" t="s">
        <v>63</v>
      </c>
      <c r="B17" s="20" t="s">
        <v>64</v>
      </c>
      <c r="C17" s="39">
        <v>282692.90000000002</v>
      </c>
      <c r="D17" s="39">
        <v>308217.59999999998</v>
      </c>
      <c r="E17" s="39">
        <v>313881.7</v>
      </c>
      <c r="F17" s="92">
        <f t="shared" si="3"/>
        <v>111.03274967287824</v>
      </c>
      <c r="G17" s="92">
        <f t="shared" si="4"/>
        <v>101.83769518677714</v>
      </c>
    </row>
    <row r="18" spans="1:7" ht="110.25" customHeight="1" x14ac:dyDescent="0.2">
      <c r="A18" s="48" t="s">
        <v>65</v>
      </c>
      <c r="B18" s="21" t="s">
        <v>66</v>
      </c>
      <c r="C18" s="39">
        <v>0</v>
      </c>
      <c r="D18" s="39">
        <v>0</v>
      </c>
      <c r="E18" s="39">
        <v>2107</v>
      </c>
      <c r="F18" s="92" t="e">
        <f t="shared" si="3"/>
        <v>#DIV/0!</v>
      </c>
      <c r="G18" s="92" t="e">
        <f t="shared" si="4"/>
        <v>#DIV/0!</v>
      </c>
    </row>
    <row r="19" spans="1:7" ht="47.25" customHeight="1" x14ac:dyDescent="0.2">
      <c r="A19" s="48" t="s">
        <v>67</v>
      </c>
      <c r="B19" s="21" t="s">
        <v>68</v>
      </c>
      <c r="C19" s="39">
        <v>0</v>
      </c>
      <c r="D19" s="39">
        <v>0</v>
      </c>
      <c r="E19" s="39">
        <v>837.1</v>
      </c>
      <c r="F19" s="92" t="e">
        <f t="shared" si="3"/>
        <v>#DIV/0!</v>
      </c>
      <c r="G19" s="92" t="e">
        <f t="shared" si="4"/>
        <v>#DIV/0!</v>
      </c>
    </row>
    <row r="20" spans="1:7" ht="47.25" customHeight="1" x14ac:dyDescent="0.2">
      <c r="A20" s="48" t="s">
        <v>133</v>
      </c>
      <c r="B20" s="21" t="s">
        <v>134</v>
      </c>
      <c r="C20" s="39">
        <v>70</v>
      </c>
      <c r="D20" s="39">
        <v>70.099999999999994</v>
      </c>
      <c r="E20" s="39">
        <v>5608.8</v>
      </c>
      <c r="F20" s="92">
        <f t="shared" si="3"/>
        <v>8012.5714285714294</v>
      </c>
      <c r="G20" s="92">
        <f t="shared" si="4"/>
        <v>8001.1412268188305</v>
      </c>
    </row>
    <row r="21" spans="1:7" ht="47.25" customHeight="1" x14ac:dyDescent="0.2">
      <c r="A21" s="48" t="s">
        <v>195</v>
      </c>
      <c r="B21" s="21" t="s">
        <v>196</v>
      </c>
      <c r="C21" s="39"/>
      <c r="D21" s="39"/>
      <c r="E21" s="39">
        <v>709.3</v>
      </c>
      <c r="F21" s="92" t="e">
        <f t="shared" si="3"/>
        <v>#DIV/0!</v>
      </c>
      <c r="G21" s="92" t="e">
        <f t="shared" si="4"/>
        <v>#DIV/0!</v>
      </c>
    </row>
    <row r="22" spans="1:7" ht="47.25" customHeight="1" x14ac:dyDescent="0.2">
      <c r="A22" s="48" t="s">
        <v>203</v>
      </c>
      <c r="B22" s="21" t="s">
        <v>204</v>
      </c>
      <c r="C22" s="39"/>
      <c r="D22" s="39"/>
      <c r="E22" s="39">
        <v>189.4</v>
      </c>
      <c r="F22" s="92" t="e">
        <f t="shared" si="3"/>
        <v>#DIV/0!</v>
      </c>
      <c r="G22" s="92" t="e">
        <f t="shared" si="4"/>
        <v>#DIV/0!</v>
      </c>
    </row>
    <row r="23" spans="1:7" ht="49.5" customHeight="1" x14ac:dyDescent="0.2">
      <c r="A23" s="62" t="s">
        <v>76</v>
      </c>
      <c r="B23" s="63" t="s">
        <v>74</v>
      </c>
      <c r="C23" s="37">
        <f>C24</f>
        <v>15568.7</v>
      </c>
      <c r="D23" s="37">
        <f>D24</f>
        <v>18174.599999999999</v>
      </c>
      <c r="E23" s="37">
        <f>E24</f>
        <v>16700.2</v>
      </c>
      <c r="F23" s="38">
        <f t="shared" si="3"/>
        <v>107.26778729116752</v>
      </c>
      <c r="G23" s="38">
        <f t="shared" si="4"/>
        <v>91.887579369009515</v>
      </c>
    </row>
    <row r="24" spans="1:7" s="5" customFormat="1" ht="48" customHeight="1" x14ac:dyDescent="0.2">
      <c r="A24" s="64" t="s">
        <v>77</v>
      </c>
      <c r="B24" s="65" t="s">
        <v>75</v>
      </c>
      <c r="C24" s="39">
        <v>15568.7</v>
      </c>
      <c r="D24" s="39">
        <v>18174.599999999999</v>
      </c>
      <c r="E24" s="59">
        <v>16700.2</v>
      </c>
      <c r="F24" s="92">
        <f t="shared" si="3"/>
        <v>107.26778729116752</v>
      </c>
      <c r="G24" s="92">
        <f t="shared" si="4"/>
        <v>91.887579369009515</v>
      </c>
    </row>
    <row r="25" spans="1:7" s="15" customFormat="1" ht="36" customHeight="1" x14ac:dyDescent="0.2">
      <c r="A25" s="49" t="s">
        <v>12</v>
      </c>
      <c r="B25" s="18" t="s">
        <v>13</v>
      </c>
      <c r="C25" s="37">
        <f>SUM(C29+C28+C27+C26)</f>
        <v>6146</v>
      </c>
      <c r="D25" s="37">
        <f>SUM(D29+D28+D27+D26)</f>
        <v>7101.2</v>
      </c>
      <c r="E25" s="37">
        <f>E27+E28+E29+E26</f>
        <v>6788.5</v>
      </c>
      <c r="F25" s="38">
        <f t="shared" si="3"/>
        <v>110.45395379108362</v>
      </c>
      <c r="G25" s="38">
        <f t="shared" si="4"/>
        <v>95.596518898214384</v>
      </c>
    </row>
    <row r="26" spans="1:7" ht="36" customHeight="1" x14ac:dyDescent="0.2">
      <c r="A26" s="48" t="s">
        <v>118</v>
      </c>
      <c r="B26" s="22" t="s">
        <v>119</v>
      </c>
      <c r="C26" s="39">
        <v>4040</v>
      </c>
      <c r="D26" s="39">
        <v>4435.2</v>
      </c>
      <c r="E26" s="39">
        <v>4376.8</v>
      </c>
      <c r="F26" s="92">
        <f t="shared" si="3"/>
        <v>108.33663366336634</v>
      </c>
      <c r="G26" s="92">
        <f t="shared" si="4"/>
        <v>98.683261183261195</v>
      </c>
    </row>
    <row r="27" spans="1:7" ht="50.25" customHeight="1" x14ac:dyDescent="0.2">
      <c r="A27" s="48" t="s">
        <v>16</v>
      </c>
      <c r="B27" s="19" t="s">
        <v>17</v>
      </c>
      <c r="C27" s="39">
        <v>0</v>
      </c>
      <c r="D27" s="39">
        <v>0</v>
      </c>
      <c r="E27" s="39">
        <v>-4.0999999999999996</v>
      </c>
      <c r="F27" s="92" t="e">
        <f t="shared" si="3"/>
        <v>#DIV/0!</v>
      </c>
      <c r="G27" s="92" t="e">
        <f t="shared" si="4"/>
        <v>#DIV/0!</v>
      </c>
    </row>
    <row r="28" spans="1:7" ht="47.25" customHeight="1" x14ac:dyDescent="0.2">
      <c r="A28" s="48" t="s">
        <v>14</v>
      </c>
      <c r="B28" s="22" t="s">
        <v>15</v>
      </c>
      <c r="C28" s="36">
        <v>66</v>
      </c>
      <c r="D28" s="36">
        <v>66</v>
      </c>
      <c r="E28" s="39">
        <v>131</v>
      </c>
      <c r="F28" s="92">
        <f t="shared" si="3"/>
        <v>198.4848484848485</v>
      </c>
      <c r="G28" s="92">
        <f t="shared" si="4"/>
        <v>198.4848484848485</v>
      </c>
    </row>
    <row r="29" spans="1:7" ht="43.5" customHeight="1" x14ac:dyDescent="0.2">
      <c r="A29" s="48" t="s">
        <v>69</v>
      </c>
      <c r="B29" s="19" t="s">
        <v>70</v>
      </c>
      <c r="C29" s="36">
        <v>2040</v>
      </c>
      <c r="D29" s="36">
        <v>2600</v>
      </c>
      <c r="E29" s="45">
        <v>2284.8000000000002</v>
      </c>
      <c r="F29" s="92">
        <f t="shared" si="3"/>
        <v>112.00000000000001</v>
      </c>
      <c r="G29" s="92">
        <f t="shared" si="4"/>
        <v>87.876923076923092</v>
      </c>
    </row>
    <row r="30" spans="1:7" ht="43.5" customHeight="1" x14ac:dyDescent="0.2">
      <c r="A30" s="49" t="s">
        <v>18</v>
      </c>
      <c r="B30" s="18" t="s">
        <v>19</v>
      </c>
      <c r="C30" s="40">
        <f>C31</f>
        <v>1000</v>
      </c>
      <c r="D30" s="40">
        <f>D31</f>
        <v>1000</v>
      </c>
      <c r="E30" s="40">
        <f>E31</f>
        <v>632.1</v>
      </c>
      <c r="F30" s="38">
        <f t="shared" si="3"/>
        <v>63.21</v>
      </c>
      <c r="G30" s="38">
        <f t="shared" si="4"/>
        <v>63.21</v>
      </c>
    </row>
    <row r="31" spans="1:7" ht="43.5" customHeight="1" x14ac:dyDescent="0.2">
      <c r="A31" s="48" t="s">
        <v>20</v>
      </c>
      <c r="B31" s="24" t="s">
        <v>21</v>
      </c>
      <c r="C31" s="36">
        <v>1000</v>
      </c>
      <c r="D31" s="36">
        <v>1000</v>
      </c>
      <c r="E31" s="36">
        <v>632.1</v>
      </c>
      <c r="F31" s="92">
        <f t="shared" si="3"/>
        <v>63.21</v>
      </c>
      <c r="G31" s="92">
        <f t="shared" si="4"/>
        <v>63.21</v>
      </c>
    </row>
    <row r="32" spans="1:7" ht="43.5" customHeight="1" x14ac:dyDescent="0.2">
      <c r="A32" s="49" t="s">
        <v>22</v>
      </c>
      <c r="B32" s="18" t="s">
        <v>23</v>
      </c>
      <c r="C32" s="37">
        <f>C33</f>
        <v>2399.9</v>
      </c>
      <c r="D32" s="37">
        <f>D33</f>
        <v>2474</v>
      </c>
      <c r="E32" s="37">
        <f>E33</f>
        <v>4339</v>
      </c>
      <c r="F32" s="38">
        <f t="shared" si="3"/>
        <v>180.79919996666527</v>
      </c>
      <c r="G32" s="38">
        <f t="shared" si="4"/>
        <v>175.3839935327405</v>
      </c>
    </row>
    <row r="33" spans="1:7" ht="63" customHeight="1" x14ac:dyDescent="0.2">
      <c r="A33" s="48" t="s">
        <v>24</v>
      </c>
      <c r="B33" s="19" t="s">
        <v>25</v>
      </c>
      <c r="C33" s="36">
        <v>2399.9</v>
      </c>
      <c r="D33" s="36">
        <v>2474</v>
      </c>
      <c r="E33" s="36">
        <v>4339</v>
      </c>
      <c r="F33" s="92">
        <f t="shared" si="3"/>
        <v>180.79919996666527</v>
      </c>
      <c r="G33" s="92">
        <f t="shared" si="4"/>
        <v>175.3839935327405</v>
      </c>
    </row>
    <row r="34" spans="1:7" ht="78.75" customHeight="1" x14ac:dyDescent="0.2">
      <c r="A34" s="49" t="s">
        <v>26</v>
      </c>
      <c r="B34" s="17" t="s">
        <v>27</v>
      </c>
      <c r="C34" s="37">
        <f>C35+C36+C42</f>
        <v>2360.2000000000003</v>
      </c>
      <c r="D34" s="37">
        <f>D35+D36+D42</f>
        <v>2360.2000000000003</v>
      </c>
      <c r="E34" s="37">
        <f>E35+E36+E42</f>
        <v>3095.5</v>
      </c>
      <c r="F34" s="38">
        <f t="shared" si="3"/>
        <v>131.15413947970509</v>
      </c>
      <c r="G34" s="38">
        <f t="shared" si="4"/>
        <v>131.15413947970509</v>
      </c>
    </row>
    <row r="35" spans="1:7" ht="48.75" customHeight="1" x14ac:dyDescent="0.2">
      <c r="A35" s="48" t="s">
        <v>28</v>
      </c>
      <c r="B35" s="24" t="s">
        <v>29</v>
      </c>
      <c r="C35" s="39">
        <v>9.9</v>
      </c>
      <c r="D35" s="39">
        <v>9.9</v>
      </c>
      <c r="E35" s="39">
        <v>0</v>
      </c>
      <c r="F35" s="38">
        <f t="shared" si="3"/>
        <v>0</v>
      </c>
      <c r="G35" s="38">
        <f t="shared" si="4"/>
        <v>0</v>
      </c>
    </row>
    <row r="36" spans="1:7" ht="58.5" customHeight="1" x14ac:dyDescent="0.2">
      <c r="A36" s="48" t="s">
        <v>30</v>
      </c>
      <c r="B36" s="19" t="s">
        <v>31</v>
      </c>
      <c r="C36" s="39">
        <v>2350.3000000000002</v>
      </c>
      <c r="D36" s="39">
        <v>2350.3000000000002</v>
      </c>
      <c r="E36" s="39">
        <v>1849.7</v>
      </c>
      <c r="F36" s="92">
        <f t="shared" si="3"/>
        <v>78.700591413862057</v>
      </c>
      <c r="G36" s="92">
        <f t="shared" si="4"/>
        <v>78.700591413862057</v>
      </c>
    </row>
    <row r="37" spans="1:7" ht="78.75" customHeight="1" x14ac:dyDescent="0.2">
      <c r="A37" s="48" t="s">
        <v>92</v>
      </c>
      <c r="B37" s="23" t="s">
        <v>93</v>
      </c>
      <c r="C37" s="39">
        <v>609.70000000000005</v>
      </c>
      <c r="D37" s="39">
        <v>609.70000000000005</v>
      </c>
      <c r="E37" s="39">
        <v>1636.8</v>
      </c>
      <c r="F37" s="92">
        <f t="shared" si="3"/>
        <v>268.45989831064452</v>
      </c>
      <c r="G37" s="92">
        <f t="shared" si="4"/>
        <v>268.45989831064452</v>
      </c>
    </row>
    <row r="38" spans="1:7" ht="78.75" customHeight="1" x14ac:dyDescent="0.2">
      <c r="A38" s="48" t="s">
        <v>85</v>
      </c>
      <c r="B38" s="23" t="s">
        <v>86</v>
      </c>
      <c r="C38" s="39">
        <v>617.79999999999995</v>
      </c>
      <c r="D38" s="39">
        <v>617.79999999999995</v>
      </c>
      <c r="E38" s="39">
        <v>198.2</v>
      </c>
      <c r="F38" s="92">
        <f t="shared" si="3"/>
        <v>32.081579799287795</v>
      </c>
      <c r="G38" s="92">
        <f t="shared" si="4"/>
        <v>32.081579799287795</v>
      </c>
    </row>
    <row r="39" spans="1:7" ht="81" customHeight="1" x14ac:dyDescent="0.2">
      <c r="A39" s="48" t="s">
        <v>251</v>
      </c>
      <c r="B39" s="23" t="s">
        <v>250</v>
      </c>
      <c r="C39" s="39">
        <v>1122.8</v>
      </c>
      <c r="D39" s="39">
        <v>1122.8</v>
      </c>
      <c r="E39" s="39">
        <v>0</v>
      </c>
      <c r="F39" s="92">
        <f t="shared" si="3"/>
        <v>0</v>
      </c>
      <c r="G39" s="92">
        <f t="shared" si="4"/>
        <v>0</v>
      </c>
    </row>
    <row r="40" spans="1:7" ht="31.5" customHeight="1" x14ac:dyDescent="0.2">
      <c r="A40" s="48" t="s">
        <v>32</v>
      </c>
      <c r="B40" s="23" t="s">
        <v>33</v>
      </c>
      <c r="C40" s="39"/>
      <c r="D40" s="39"/>
      <c r="E40" s="39"/>
      <c r="F40" s="92" t="e">
        <f t="shared" si="3"/>
        <v>#DIV/0!</v>
      </c>
      <c r="G40" s="92" t="e">
        <f t="shared" si="4"/>
        <v>#DIV/0!</v>
      </c>
    </row>
    <row r="41" spans="1:7" ht="78.75" customHeight="1" x14ac:dyDescent="0.2">
      <c r="A41" s="48" t="s">
        <v>253</v>
      </c>
      <c r="B41" s="19" t="s">
        <v>252</v>
      </c>
      <c r="C41" s="39"/>
      <c r="D41" s="39"/>
      <c r="E41" s="39">
        <v>14.6</v>
      </c>
      <c r="F41" s="92" t="e">
        <f t="shared" si="3"/>
        <v>#DIV/0!</v>
      </c>
      <c r="G41" s="92" t="e">
        <f t="shared" si="4"/>
        <v>#DIV/0!</v>
      </c>
    </row>
    <row r="42" spans="1:7" ht="89.25" customHeight="1" x14ac:dyDescent="0.2">
      <c r="A42" s="48" t="s">
        <v>34</v>
      </c>
      <c r="B42" s="23" t="s">
        <v>35</v>
      </c>
      <c r="C42" s="39">
        <v>0</v>
      </c>
      <c r="D42" s="39">
        <v>0</v>
      </c>
      <c r="E42" s="39">
        <v>1245.8</v>
      </c>
      <c r="F42" s="92" t="e">
        <f t="shared" si="3"/>
        <v>#DIV/0!</v>
      </c>
      <c r="G42" s="92" t="e">
        <f t="shared" si="4"/>
        <v>#DIV/0!</v>
      </c>
    </row>
    <row r="43" spans="1:7" ht="35.25" customHeight="1" x14ac:dyDescent="0.2">
      <c r="A43" s="49" t="s">
        <v>36</v>
      </c>
      <c r="B43" s="17" t="s">
        <v>37</v>
      </c>
      <c r="C43" s="37">
        <f>C44</f>
        <v>0</v>
      </c>
      <c r="D43" s="37">
        <f>D44</f>
        <v>65</v>
      </c>
      <c r="E43" s="37">
        <f>E44</f>
        <v>495.8</v>
      </c>
      <c r="F43" s="38" t="e">
        <f t="shared" si="3"/>
        <v>#DIV/0!</v>
      </c>
      <c r="G43" s="38">
        <f t="shared" si="4"/>
        <v>762.76923076923083</v>
      </c>
    </row>
    <row r="44" spans="1:7" ht="33.75" customHeight="1" x14ac:dyDescent="0.2">
      <c r="A44" s="48" t="s">
        <v>38</v>
      </c>
      <c r="B44" s="19" t="s">
        <v>39</v>
      </c>
      <c r="C44" s="39">
        <v>0</v>
      </c>
      <c r="D44" s="39">
        <v>65</v>
      </c>
      <c r="E44" s="39">
        <v>495.8</v>
      </c>
      <c r="F44" s="92" t="e">
        <f t="shared" si="3"/>
        <v>#DIV/0!</v>
      </c>
      <c r="G44" s="92">
        <f t="shared" si="4"/>
        <v>762.76923076923083</v>
      </c>
    </row>
    <row r="45" spans="1:7" ht="47.25" customHeight="1" x14ac:dyDescent="0.2">
      <c r="A45" s="49" t="s">
        <v>40</v>
      </c>
      <c r="B45" s="17" t="s">
        <v>41</v>
      </c>
      <c r="C45" s="37">
        <f>C46</f>
        <v>65</v>
      </c>
      <c r="D45" s="37">
        <f t="shared" ref="D45:E45" si="5">D46</f>
        <v>0</v>
      </c>
      <c r="E45" s="37">
        <f t="shared" si="5"/>
        <v>0</v>
      </c>
      <c r="F45" s="38">
        <f t="shared" si="3"/>
        <v>0</v>
      </c>
      <c r="G45" s="38" t="e">
        <f t="shared" si="4"/>
        <v>#DIV/0!</v>
      </c>
    </row>
    <row r="46" spans="1:7" ht="35.25" customHeight="1" x14ac:dyDescent="0.2">
      <c r="A46" s="48" t="s">
        <v>72</v>
      </c>
      <c r="B46" s="19" t="s">
        <v>73</v>
      </c>
      <c r="C46" s="39">
        <v>65</v>
      </c>
      <c r="D46" s="39">
        <v>0</v>
      </c>
      <c r="E46" s="39">
        <v>0</v>
      </c>
      <c r="F46" s="92">
        <f t="shared" si="3"/>
        <v>0</v>
      </c>
      <c r="G46" s="92" t="e">
        <f t="shared" si="4"/>
        <v>#DIV/0!</v>
      </c>
    </row>
    <row r="47" spans="1:7" ht="78.75" customHeight="1" x14ac:dyDescent="0.2">
      <c r="A47" s="49" t="s">
        <v>42</v>
      </c>
      <c r="B47" s="17" t="s">
        <v>43</v>
      </c>
      <c r="C47" s="37">
        <f>SUM(C48:C50)</f>
        <v>800</v>
      </c>
      <c r="D47" s="37">
        <f>SUM(D48:D50)</f>
        <v>800</v>
      </c>
      <c r="E47" s="37">
        <f>SUM(E48+E49+E50)</f>
        <v>825.90000000000009</v>
      </c>
      <c r="F47" s="38">
        <f t="shared" si="3"/>
        <v>103.23750000000001</v>
      </c>
      <c r="G47" s="38">
        <f t="shared" si="4"/>
        <v>103.23750000000001</v>
      </c>
    </row>
    <row r="48" spans="1:7" ht="63" customHeight="1" x14ac:dyDescent="0.2">
      <c r="A48" s="50" t="s">
        <v>165</v>
      </c>
      <c r="B48" s="23" t="s">
        <v>44</v>
      </c>
      <c r="C48" s="39">
        <v>650</v>
      </c>
      <c r="D48" s="39">
        <v>650</v>
      </c>
      <c r="E48" s="39">
        <v>650</v>
      </c>
      <c r="F48" s="92">
        <f t="shared" si="3"/>
        <v>100</v>
      </c>
      <c r="G48" s="92">
        <f t="shared" si="4"/>
        <v>100</v>
      </c>
    </row>
    <row r="49" spans="1:7" ht="47.25" customHeight="1" x14ac:dyDescent="0.2">
      <c r="A49" s="48" t="s">
        <v>90</v>
      </c>
      <c r="B49" s="23" t="s">
        <v>91</v>
      </c>
      <c r="C49" s="39">
        <v>50</v>
      </c>
      <c r="D49" s="39">
        <v>50</v>
      </c>
      <c r="E49" s="39">
        <v>105.2</v>
      </c>
      <c r="F49" s="92">
        <f t="shared" si="3"/>
        <v>210.4</v>
      </c>
      <c r="G49" s="92">
        <f t="shared" si="4"/>
        <v>210.4</v>
      </c>
    </row>
    <row r="50" spans="1:7" ht="30.75" customHeight="1" x14ac:dyDescent="0.2">
      <c r="A50" s="48" t="s">
        <v>89</v>
      </c>
      <c r="B50" s="23" t="s">
        <v>45</v>
      </c>
      <c r="C50" s="39">
        <v>100</v>
      </c>
      <c r="D50" s="39">
        <v>100</v>
      </c>
      <c r="E50" s="39">
        <v>70.7</v>
      </c>
      <c r="F50" s="92">
        <f t="shared" si="3"/>
        <v>70.7</v>
      </c>
      <c r="G50" s="92">
        <f t="shared" si="4"/>
        <v>70.7</v>
      </c>
    </row>
    <row r="51" spans="1:7" ht="30.75" customHeight="1" x14ac:dyDescent="0.2">
      <c r="A51" s="51" t="s">
        <v>46</v>
      </c>
      <c r="B51" s="25" t="s">
        <v>47</v>
      </c>
      <c r="C51" s="40">
        <f>C52+C69+C70</f>
        <v>1400</v>
      </c>
      <c r="D51" s="40">
        <f t="shared" ref="D51:E51" si="6">D52+D69+D70</f>
        <v>1400</v>
      </c>
      <c r="E51" s="40">
        <f t="shared" si="6"/>
        <v>2550.7391499999999</v>
      </c>
      <c r="F51" s="38">
        <f t="shared" si="3"/>
        <v>182.19565357142858</v>
      </c>
      <c r="G51" s="38">
        <f t="shared" si="4"/>
        <v>182.19565357142858</v>
      </c>
    </row>
    <row r="52" spans="1:7" ht="33.75" customHeight="1" x14ac:dyDescent="0.2">
      <c r="A52" s="52" t="s">
        <v>111</v>
      </c>
      <c r="B52" s="26" t="s">
        <v>137</v>
      </c>
      <c r="C52" s="40">
        <f>SUM(C53:C68)</f>
        <v>42.1</v>
      </c>
      <c r="D52" s="40">
        <f>SUM(D53:D68)</f>
        <v>42.1</v>
      </c>
      <c r="E52" s="40">
        <f>SUM(E53:E68)</f>
        <v>1168.7391499999999</v>
      </c>
      <c r="F52" s="38">
        <f t="shared" si="3"/>
        <v>2776.1024940617572</v>
      </c>
      <c r="G52" s="38">
        <f t="shared" si="4"/>
        <v>2776.1024940617572</v>
      </c>
    </row>
    <row r="53" spans="1:7" ht="40.5" customHeight="1" x14ac:dyDescent="0.2">
      <c r="A53" s="52" t="s">
        <v>161</v>
      </c>
      <c r="B53" s="26" t="s">
        <v>162</v>
      </c>
      <c r="C53" s="40">
        <v>0</v>
      </c>
      <c r="D53" s="40">
        <v>0</v>
      </c>
      <c r="E53" s="36">
        <v>41.3</v>
      </c>
      <c r="F53" s="92" t="e">
        <f t="shared" si="3"/>
        <v>#DIV/0!</v>
      </c>
      <c r="G53" s="92" t="e">
        <f t="shared" si="4"/>
        <v>#DIV/0!</v>
      </c>
    </row>
    <row r="54" spans="1:7" ht="30" customHeight="1" x14ac:dyDescent="0.2">
      <c r="A54" s="53" t="s">
        <v>124</v>
      </c>
      <c r="B54" s="27" t="s">
        <v>138</v>
      </c>
      <c r="C54" s="36">
        <v>0</v>
      </c>
      <c r="D54" s="36">
        <v>0</v>
      </c>
      <c r="E54" s="45">
        <v>142.30000000000001</v>
      </c>
      <c r="F54" s="92" t="e">
        <f t="shared" si="3"/>
        <v>#DIV/0!</v>
      </c>
      <c r="G54" s="92" t="e">
        <f t="shared" si="4"/>
        <v>#DIV/0!</v>
      </c>
    </row>
    <row r="55" spans="1:7" ht="47.25" customHeight="1" x14ac:dyDescent="0.2">
      <c r="A55" s="53" t="s">
        <v>217</v>
      </c>
      <c r="B55" s="27" t="s">
        <v>218</v>
      </c>
      <c r="C55" s="42">
        <v>31.6</v>
      </c>
      <c r="D55" s="42">
        <v>31.6</v>
      </c>
      <c r="E55" s="42">
        <v>1.4</v>
      </c>
      <c r="F55" s="92">
        <f t="shared" si="3"/>
        <v>4.4303797468354427</v>
      </c>
      <c r="G55" s="92">
        <f t="shared" si="4"/>
        <v>4.4303797468354427</v>
      </c>
    </row>
    <row r="56" spans="1:7" ht="47.25" customHeight="1" x14ac:dyDescent="0.2">
      <c r="A56" s="53" t="s">
        <v>123</v>
      </c>
      <c r="B56" s="27" t="s">
        <v>139</v>
      </c>
      <c r="C56" s="42">
        <v>0</v>
      </c>
      <c r="D56" s="42">
        <v>0</v>
      </c>
      <c r="E56" s="42">
        <v>376.2</v>
      </c>
      <c r="F56" s="92" t="e">
        <f t="shared" si="3"/>
        <v>#DIV/0!</v>
      </c>
      <c r="G56" s="92" t="e">
        <f t="shared" si="4"/>
        <v>#DIV/0!</v>
      </c>
    </row>
    <row r="57" spans="1:7" ht="35.25" customHeight="1" x14ac:dyDescent="0.2">
      <c r="A57" s="53" t="s">
        <v>205</v>
      </c>
      <c r="B57" s="28" t="s">
        <v>206</v>
      </c>
      <c r="C57" s="42"/>
      <c r="D57" s="42"/>
      <c r="E57" s="42">
        <v>0</v>
      </c>
      <c r="F57" s="92" t="e">
        <f t="shared" si="3"/>
        <v>#DIV/0!</v>
      </c>
      <c r="G57" s="92" t="e">
        <f t="shared" si="4"/>
        <v>#DIV/0!</v>
      </c>
    </row>
    <row r="58" spans="1:7" ht="39.75" customHeight="1" x14ac:dyDescent="0.2">
      <c r="A58" s="53" t="s">
        <v>150</v>
      </c>
      <c r="B58" s="27" t="s">
        <v>151</v>
      </c>
      <c r="C58" s="42">
        <v>10.5</v>
      </c>
      <c r="D58" s="42">
        <v>10.5</v>
      </c>
      <c r="E58" s="42">
        <v>16.899999999999999</v>
      </c>
      <c r="F58" s="92">
        <f t="shared" si="3"/>
        <v>160.95238095238093</v>
      </c>
      <c r="G58" s="92">
        <f t="shared" si="4"/>
        <v>160.95238095238093</v>
      </c>
    </row>
    <row r="59" spans="1:7" ht="39.75" customHeight="1" x14ac:dyDescent="0.2">
      <c r="A59" s="53" t="s">
        <v>159</v>
      </c>
      <c r="B59" s="27" t="s">
        <v>160</v>
      </c>
      <c r="C59" s="42">
        <v>0</v>
      </c>
      <c r="D59" s="42">
        <v>0</v>
      </c>
      <c r="E59" s="42">
        <v>0</v>
      </c>
      <c r="F59" s="92" t="e">
        <f t="shared" si="3"/>
        <v>#DIV/0!</v>
      </c>
      <c r="G59" s="92" t="e">
        <f t="shared" si="4"/>
        <v>#DIV/0!</v>
      </c>
    </row>
    <row r="60" spans="1:7" ht="39.75" customHeight="1" x14ac:dyDescent="0.2">
      <c r="A60" s="53" t="s">
        <v>167</v>
      </c>
      <c r="B60" s="27" t="s">
        <v>158</v>
      </c>
      <c r="C60" s="42">
        <v>0</v>
      </c>
      <c r="D60" s="42">
        <v>0</v>
      </c>
      <c r="E60" s="42">
        <v>0</v>
      </c>
      <c r="F60" s="92" t="e">
        <f t="shared" si="3"/>
        <v>#DIV/0!</v>
      </c>
      <c r="G60" s="92" t="e">
        <f t="shared" si="4"/>
        <v>#DIV/0!</v>
      </c>
    </row>
    <row r="61" spans="1:7" ht="39.75" customHeight="1" x14ac:dyDescent="0.2">
      <c r="A61" s="53" t="s">
        <v>163</v>
      </c>
      <c r="B61" s="27" t="s">
        <v>164</v>
      </c>
      <c r="C61" s="42"/>
      <c r="D61" s="42"/>
      <c r="E61" s="42">
        <v>10.5</v>
      </c>
      <c r="F61" s="92" t="e">
        <f t="shared" si="3"/>
        <v>#DIV/0!</v>
      </c>
      <c r="G61" s="92" t="e">
        <f t="shared" si="4"/>
        <v>#DIV/0!</v>
      </c>
    </row>
    <row r="62" spans="1:7" ht="39.75" customHeight="1" x14ac:dyDescent="0.2">
      <c r="A62" s="53" t="s">
        <v>157</v>
      </c>
      <c r="B62" s="27" t="s">
        <v>156</v>
      </c>
      <c r="C62" s="42">
        <v>0</v>
      </c>
      <c r="D62" s="42">
        <v>0</v>
      </c>
      <c r="E62" s="42">
        <v>14.3</v>
      </c>
      <c r="F62" s="92" t="e">
        <f t="shared" si="3"/>
        <v>#DIV/0!</v>
      </c>
      <c r="G62" s="92" t="e">
        <f t="shared" si="4"/>
        <v>#DIV/0!</v>
      </c>
    </row>
    <row r="63" spans="1:7" ht="39.75" customHeight="1" x14ac:dyDescent="0.2">
      <c r="A63" s="53" t="s">
        <v>154</v>
      </c>
      <c r="B63" s="27" t="s">
        <v>155</v>
      </c>
      <c r="C63" s="42">
        <v>0</v>
      </c>
      <c r="D63" s="42">
        <v>0</v>
      </c>
      <c r="E63" s="42">
        <v>153.69999999999999</v>
      </c>
      <c r="F63" s="92" t="e">
        <f t="shared" si="3"/>
        <v>#DIV/0!</v>
      </c>
      <c r="G63" s="92" t="e">
        <f t="shared" si="4"/>
        <v>#DIV/0!</v>
      </c>
    </row>
    <row r="64" spans="1:7" ht="35.25" customHeight="1" x14ac:dyDescent="0.2">
      <c r="A64" s="53" t="s">
        <v>153</v>
      </c>
      <c r="B64" s="28" t="s">
        <v>152</v>
      </c>
      <c r="C64" s="42">
        <v>0</v>
      </c>
      <c r="D64" s="42">
        <v>0</v>
      </c>
      <c r="E64" s="42">
        <v>7.5</v>
      </c>
      <c r="F64" s="92" t="e">
        <f t="shared" si="3"/>
        <v>#DIV/0!</v>
      </c>
      <c r="G64" s="92" t="e">
        <f t="shared" si="4"/>
        <v>#DIV/0!</v>
      </c>
    </row>
    <row r="65" spans="1:7" ht="31.5" customHeight="1" x14ac:dyDescent="0.2">
      <c r="A65" s="53" t="s">
        <v>122</v>
      </c>
      <c r="B65" s="29" t="s">
        <v>140</v>
      </c>
      <c r="C65" s="41">
        <v>0</v>
      </c>
      <c r="D65" s="41">
        <v>0</v>
      </c>
      <c r="E65" s="42">
        <v>81.900000000000006</v>
      </c>
      <c r="F65" s="92" t="e">
        <f t="shared" si="3"/>
        <v>#DIV/0!</v>
      </c>
      <c r="G65" s="92" t="e">
        <f t="shared" si="4"/>
        <v>#DIV/0!</v>
      </c>
    </row>
    <row r="66" spans="1:7" ht="31.5" customHeight="1" x14ac:dyDescent="0.2">
      <c r="A66" s="53" t="s">
        <v>197</v>
      </c>
      <c r="B66" s="29" t="s">
        <v>166</v>
      </c>
      <c r="C66" s="42"/>
      <c r="D66" s="42"/>
      <c r="E66" s="42">
        <v>227.7</v>
      </c>
      <c r="F66" s="92" t="e">
        <f t="shared" si="3"/>
        <v>#DIV/0!</v>
      </c>
      <c r="G66" s="92" t="e">
        <f t="shared" si="4"/>
        <v>#DIV/0!</v>
      </c>
    </row>
    <row r="67" spans="1:7" ht="31.5" customHeight="1" x14ac:dyDescent="0.2">
      <c r="A67" s="53" t="s">
        <v>168</v>
      </c>
      <c r="B67" s="29" t="s">
        <v>198</v>
      </c>
      <c r="C67" s="42">
        <v>0</v>
      </c>
      <c r="D67" s="42">
        <v>0</v>
      </c>
      <c r="E67" s="42">
        <v>95</v>
      </c>
      <c r="F67" s="92" t="e">
        <f t="shared" si="3"/>
        <v>#DIV/0!</v>
      </c>
      <c r="G67" s="92" t="e">
        <f t="shared" si="4"/>
        <v>#DIV/0!</v>
      </c>
    </row>
    <row r="68" spans="1:7" ht="30" customHeight="1" x14ac:dyDescent="0.2">
      <c r="A68" s="53" t="s">
        <v>143</v>
      </c>
      <c r="B68" s="29" t="s">
        <v>144</v>
      </c>
      <c r="C68" s="41"/>
      <c r="D68" s="41"/>
      <c r="E68" s="42">
        <v>3.9149999999999997E-2</v>
      </c>
      <c r="F68" s="92" t="e">
        <f t="shared" si="3"/>
        <v>#DIV/0!</v>
      </c>
      <c r="G68" s="92" t="e">
        <f t="shared" si="4"/>
        <v>#DIV/0!</v>
      </c>
    </row>
    <row r="69" spans="1:7" ht="47.25" customHeight="1" x14ac:dyDescent="0.2">
      <c r="A69" s="53" t="s">
        <v>121</v>
      </c>
      <c r="B69" s="29" t="s">
        <v>141</v>
      </c>
      <c r="C69" s="41">
        <v>0</v>
      </c>
      <c r="D69" s="41">
        <v>0</v>
      </c>
      <c r="E69" s="42">
        <v>-92.6</v>
      </c>
      <c r="F69" s="92" t="e">
        <f t="shared" si="3"/>
        <v>#DIV/0!</v>
      </c>
      <c r="G69" s="92" t="e">
        <f t="shared" si="4"/>
        <v>#DIV/0!</v>
      </c>
    </row>
    <row r="70" spans="1:7" ht="55.5" customHeight="1" x14ac:dyDescent="0.2">
      <c r="A70" s="53" t="s">
        <v>120</v>
      </c>
      <c r="B70" s="29" t="s">
        <v>142</v>
      </c>
      <c r="C70" s="42">
        <v>1357.9</v>
      </c>
      <c r="D70" s="42">
        <v>1357.9</v>
      </c>
      <c r="E70" s="46">
        <v>1474.6</v>
      </c>
      <c r="F70" s="92">
        <f t="shared" si="3"/>
        <v>108.5941527358421</v>
      </c>
      <c r="G70" s="92">
        <f t="shared" si="4"/>
        <v>108.5941527358421</v>
      </c>
    </row>
    <row r="71" spans="1:7" ht="31.5" customHeight="1" x14ac:dyDescent="0.2">
      <c r="A71" s="51" t="s">
        <v>50</v>
      </c>
      <c r="B71" s="25" t="s">
        <v>51</v>
      </c>
      <c r="C71" s="43">
        <f>C72</f>
        <v>0</v>
      </c>
      <c r="D71" s="43">
        <f t="shared" ref="D71:E71" si="7">D72</f>
        <v>0</v>
      </c>
      <c r="E71" s="43">
        <f t="shared" si="7"/>
        <v>473.3</v>
      </c>
      <c r="F71" s="38" t="e">
        <f t="shared" si="3"/>
        <v>#DIV/0!</v>
      </c>
      <c r="G71" s="38" t="e">
        <f t="shared" si="4"/>
        <v>#DIV/0!</v>
      </c>
    </row>
    <row r="72" spans="1:7" ht="31.5" customHeight="1" x14ac:dyDescent="0.2">
      <c r="A72" s="53" t="s">
        <v>52</v>
      </c>
      <c r="B72" s="20" t="s">
        <v>53</v>
      </c>
      <c r="C72" s="43"/>
      <c r="D72" s="43"/>
      <c r="E72" s="36">
        <v>473.3</v>
      </c>
      <c r="F72" s="92" t="e">
        <f t="shared" si="3"/>
        <v>#DIV/0!</v>
      </c>
      <c r="G72" s="92" t="e">
        <f t="shared" si="4"/>
        <v>#DIV/0!</v>
      </c>
    </row>
    <row r="73" spans="1:7" ht="20.25" x14ac:dyDescent="0.2">
      <c r="A73" s="54" t="s">
        <v>136</v>
      </c>
      <c r="B73" s="30" t="s">
        <v>135</v>
      </c>
      <c r="C73" s="40">
        <f>C74+C149+C151</f>
        <v>772952.39999999991</v>
      </c>
      <c r="D73" s="40">
        <f>D74+D149+D151+D147</f>
        <v>1324032.1000000001</v>
      </c>
      <c r="E73" s="40">
        <f>E74+E149+E151+E147</f>
        <v>1305597</v>
      </c>
      <c r="F73" s="38">
        <f t="shared" si="3"/>
        <v>168.91040120969936</v>
      </c>
      <c r="G73" s="38">
        <f t="shared" si="4"/>
        <v>98.60765460293598</v>
      </c>
    </row>
    <row r="74" spans="1:7" ht="31.5" x14ac:dyDescent="0.2">
      <c r="A74" s="54" t="s">
        <v>54</v>
      </c>
      <c r="B74" s="31" t="s">
        <v>55</v>
      </c>
      <c r="C74" s="40">
        <f>C75+C80+C108+C132</f>
        <v>772952.39999999991</v>
      </c>
      <c r="D74" s="40">
        <f>D75+D80+D108+D132</f>
        <v>1321236.3999999999</v>
      </c>
      <c r="E74" s="40">
        <f>E75+E80+E108+E132</f>
        <v>1302801.2999999998</v>
      </c>
      <c r="F74" s="38">
        <f t="shared" si="3"/>
        <v>168.54871011462023</v>
      </c>
      <c r="G74" s="38">
        <f t="shared" si="4"/>
        <v>98.604708438247684</v>
      </c>
    </row>
    <row r="75" spans="1:7" ht="31.5" x14ac:dyDescent="0.2">
      <c r="A75" s="69" t="s">
        <v>95</v>
      </c>
      <c r="B75" s="70" t="s">
        <v>56</v>
      </c>
      <c r="C75" s="71">
        <f>C76+C77+C79+C78</f>
        <v>216238</v>
      </c>
      <c r="D75" s="71">
        <f>D76+D77+D78+D79</f>
        <v>436391.30000000005</v>
      </c>
      <c r="E75" s="71">
        <f>E76+E77+E78+E79</f>
        <v>436391.30000000005</v>
      </c>
      <c r="F75" s="38">
        <f t="shared" si="3"/>
        <v>201.81064382763441</v>
      </c>
      <c r="G75" s="38">
        <f t="shared" si="4"/>
        <v>100</v>
      </c>
    </row>
    <row r="76" spans="1:7" s="74" customFormat="1" ht="31.5" x14ac:dyDescent="0.2">
      <c r="A76" s="72" t="s">
        <v>117</v>
      </c>
      <c r="B76" s="73" t="s">
        <v>57</v>
      </c>
      <c r="C76" s="42">
        <v>216138</v>
      </c>
      <c r="D76" s="42">
        <v>216138</v>
      </c>
      <c r="E76" s="42">
        <v>216138</v>
      </c>
      <c r="F76" s="92">
        <f t="shared" si="3"/>
        <v>100</v>
      </c>
      <c r="G76" s="92">
        <f t="shared" si="4"/>
        <v>100</v>
      </c>
    </row>
    <row r="77" spans="1:7" s="74" customFormat="1" ht="31.5" x14ac:dyDescent="0.2">
      <c r="A77" s="72" t="s">
        <v>125</v>
      </c>
      <c r="B77" s="73" t="s">
        <v>58</v>
      </c>
      <c r="C77" s="42"/>
      <c r="D77" s="42">
        <v>50148.4</v>
      </c>
      <c r="E77" s="42">
        <v>50148.4</v>
      </c>
      <c r="F77" s="92" t="e">
        <f t="shared" si="3"/>
        <v>#DIV/0!</v>
      </c>
      <c r="G77" s="92">
        <f t="shared" si="4"/>
        <v>100</v>
      </c>
    </row>
    <row r="78" spans="1:7" s="74" customFormat="1" ht="45.75" customHeight="1" x14ac:dyDescent="0.2">
      <c r="A78" s="72" t="s">
        <v>146</v>
      </c>
      <c r="B78" s="75" t="s">
        <v>147</v>
      </c>
      <c r="C78" s="42"/>
      <c r="D78" s="42">
        <v>2361.3000000000002</v>
      </c>
      <c r="E78" s="42">
        <v>2361.3000000000002</v>
      </c>
      <c r="F78" s="92" t="e">
        <f t="shared" ref="F78:F141" si="8">E78/C78*100</f>
        <v>#DIV/0!</v>
      </c>
      <c r="G78" s="92">
        <f t="shared" ref="G78:G141" si="9">E78/D78*100</f>
        <v>100</v>
      </c>
    </row>
    <row r="79" spans="1:7" s="74" customFormat="1" ht="47.25" x14ac:dyDescent="0.2">
      <c r="A79" s="72" t="s">
        <v>145</v>
      </c>
      <c r="B79" s="75" t="s">
        <v>259</v>
      </c>
      <c r="C79" s="42">
        <v>100</v>
      </c>
      <c r="D79" s="42">
        <v>167743.6</v>
      </c>
      <c r="E79" s="42">
        <v>167743.6</v>
      </c>
      <c r="F79" s="92">
        <f t="shared" si="8"/>
        <v>167743.6</v>
      </c>
      <c r="G79" s="92">
        <f t="shared" si="9"/>
        <v>100</v>
      </c>
    </row>
    <row r="80" spans="1:7" s="74" customFormat="1" ht="31.5" x14ac:dyDescent="0.2">
      <c r="A80" s="55" t="s">
        <v>96</v>
      </c>
      <c r="B80" s="32" t="s">
        <v>126</v>
      </c>
      <c r="C80" s="40">
        <f>C81+C83+C85+C87+C89+C91+C93+C95+C97+C99+C101</f>
        <v>7556.2</v>
      </c>
      <c r="D80" s="40">
        <f>D81+D83+D85+D87+D89+D91+D93+D95+D97+D99+D101</f>
        <v>216544.09999999998</v>
      </c>
      <c r="E80" s="40">
        <f>E81+E83+E85+E87+E89+E91+E93+E95+E97+E99+E101</f>
        <v>200370.90000000002</v>
      </c>
      <c r="F80" s="38">
        <f t="shared" si="8"/>
        <v>2651.7416161562692</v>
      </c>
      <c r="G80" s="38">
        <f t="shared" si="9"/>
        <v>92.531221123087647</v>
      </c>
    </row>
    <row r="81" spans="1:7" s="13" customFormat="1" ht="80.25" customHeight="1" x14ac:dyDescent="0.2">
      <c r="A81" s="55" t="s">
        <v>208</v>
      </c>
      <c r="B81" s="32" t="s">
        <v>220</v>
      </c>
      <c r="C81" s="40">
        <f>SUM(C82)</f>
        <v>0</v>
      </c>
      <c r="D81" s="40">
        <f>SUM(D82)</f>
        <v>2312.5</v>
      </c>
      <c r="E81" s="40">
        <f>SUM(E82)</f>
        <v>2312.5</v>
      </c>
      <c r="F81" s="38" t="e">
        <f t="shared" si="8"/>
        <v>#DIV/0!</v>
      </c>
      <c r="G81" s="38">
        <f t="shared" si="9"/>
        <v>100</v>
      </c>
    </row>
    <row r="82" spans="1:7" s="74" customFormat="1" ht="78.75" x14ac:dyDescent="0.2">
      <c r="A82" s="72" t="s">
        <v>207</v>
      </c>
      <c r="B82" s="16" t="s">
        <v>219</v>
      </c>
      <c r="C82" s="36"/>
      <c r="D82" s="36">
        <v>2312.5</v>
      </c>
      <c r="E82" s="36">
        <v>2312.5</v>
      </c>
      <c r="F82" s="92" t="e">
        <f t="shared" si="8"/>
        <v>#DIV/0!</v>
      </c>
      <c r="G82" s="92">
        <f t="shared" si="9"/>
        <v>100</v>
      </c>
    </row>
    <row r="83" spans="1:7" s="74" customFormat="1" ht="63" x14ac:dyDescent="0.2">
      <c r="A83" s="55" t="s">
        <v>169</v>
      </c>
      <c r="B83" s="32" t="s">
        <v>173</v>
      </c>
      <c r="C83" s="40">
        <f>C84</f>
        <v>0</v>
      </c>
      <c r="D83" s="40">
        <f>D84</f>
        <v>1387.2</v>
      </c>
      <c r="E83" s="40">
        <f>E84</f>
        <v>1387.2</v>
      </c>
      <c r="F83" s="38" t="e">
        <f t="shared" si="8"/>
        <v>#DIV/0!</v>
      </c>
      <c r="G83" s="38">
        <f t="shared" si="9"/>
        <v>100</v>
      </c>
    </row>
    <row r="84" spans="1:7" s="74" customFormat="1" ht="67.5" customHeight="1" x14ac:dyDescent="0.2">
      <c r="A84" s="72" t="s">
        <v>170</v>
      </c>
      <c r="B84" s="76" t="s">
        <v>233</v>
      </c>
      <c r="C84" s="36"/>
      <c r="D84" s="36">
        <v>1387.2</v>
      </c>
      <c r="E84" s="36">
        <v>1387.2</v>
      </c>
      <c r="F84" s="92" t="e">
        <f t="shared" si="8"/>
        <v>#DIV/0!</v>
      </c>
      <c r="G84" s="92">
        <f t="shared" si="9"/>
        <v>100</v>
      </c>
    </row>
    <row r="85" spans="1:7" s="74" customFormat="1" ht="63" x14ac:dyDescent="0.2">
      <c r="A85" s="55" t="s">
        <v>226</v>
      </c>
      <c r="B85" s="32" t="s">
        <v>172</v>
      </c>
      <c r="C85" s="40">
        <f>C86</f>
        <v>0</v>
      </c>
      <c r="D85" s="40">
        <f>D86</f>
        <v>19220.099999999999</v>
      </c>
      <c r="E85" s="40">
        <f>E86</f>
        <v>19220.099999999999</v>
      </c>
      <c r="F85" s="38" t="e">
        <f t="shared" si="8"/>
        <v>#DIV/0!</v>
      </c>
      <c r="G85" s="38">
        <f t="shared" si="9"/>
        <v>100</v>
      </c>
    </row>
    <row r="86" spans="1:7" s="74" customFormat="1" ht="63" x14ac:dyDescent="0.2">
      <c r="A86" s="72" t="s">
        <v>171</v>
      </c>
      <c r="B86" s="76" t="s">
        <v>127</v>
      </c>
      <c r="C86" s="36"/>
      <c r="D86" s="36">
        <v>19220.099999999999</v>
      </c>
      <c r="E86" s="36">
        <v>19220.099999999999</v>
      </c>
      <c r="F86" s="92" t="e">
        <f t="shared" si="8"/>
        <v>#DIV/0!</v>
      </c>
      <c r="G86" s="92">
        <f t="shared" si="9"/>
        <v>100</v>
      </c>
    </row>
    <row r="87" spans="1:7" s="74" customFormat="1" ht="74.25" customHeight="1" x14ac:dyDescent="0.2">
      <c r="A87" s="55" t="s">
        <v>209</v>
      </c>
      <c r="B87" s="32" t="s">
        <v>221</v>
      </c>
      <c r="C87" s="40">
        <f>C88</f>
        <v>0</v>
      </c>
      <c r="D87" s="40">
        <f t="shared" ref="D87:E91" si="10">D88</f>
        <v>58500</v>
      </c>
      <c r="E87" s="40">
        <f t="shared" si="10"/>
        <v>58500</v>
      </c>
      <c r="F87" s="38" t="e">
        <f t="shared" si="8"/>
        <v>#DIV/0!</v>
      </c>
      <c r="G87" s="38">
        <f t="shared" si="9"/>
        <v>100</v>
      </c>
    </row>
    <row r="88" spans="1:7" s="74" customFormat="1" ht="66" customHeight="1" x14ac:dyDescent="0.2">
      <c r="A88" s="72" t="s">
        <v>227</v>
      </c>
      <c r="B88" s="76" t="s">
        <v>222</v>
      </c>
      <c r="C88" s="36"/>
      <c r="D88" s="36">
        <v>58500</v>
      </c>
      <c r="E88" s="36">
        <v>58500</v>
      </c>
      <c r="F88" s="92" t="e">
        <f t="shared" si="8"/>
        <v>#DIV/0!</v>
      </c>
      <c r="G88" s="92">
        <f t="shared" si="9"/>
        <v>100</v>
      </c>
    </row>
    <row r="89" spans="1:7" s="74" customFormat="1" ht="46.5" customHeight="1" x14ac:dyDescent="0.2">
      <c r="A89" s="55" t="s">
        <v>210</v>
      </c>
      <c r="B89" s="32" t="s">
        <v>223</v>
      </c>
      <c r="C89" s="40">
        <f>C90</f>
        <v>0</v>
      </c>
      <c r="D89" s="40">
        <f t="shared" si="10"/>
        <v>8000</v>
      </c>
      <c r="E89" s="40">
        <f t="shared" si="10"/>
        <v>8000</v>
      </c>
      <c r="F89" s="38" t="e">
        <f t="shared" si="8"/>
        <v>#DIV/0!</v>
      </c>
      <c r="G89" s="38">
        <f t="shared" si="9"/>
        <v>100</v>
      </c>
    </row>
    <row r="90" spans="1:7" s="74" customFormat="1" ht="48.75" customHeight="1" x14ac:dyDescent="0.2">
      <c r="A90" s="72" t="s">
        <v>225</v>
      </c>
      <c r="B90" s="76" t="s">
        <v>224</v>
      </c>
      <c r="C90" s="36"/>
      <c r="D90" s="36">
        <v>8000</v>
      </c>
      <c r="E90" s="36">
        <v>8000</v>
      </c>
      <c r="F90" s="92" t="e">
        <f t="shared" si="8"/>
        <v>#DIV/0!</v>
      </c>
      <c r="G90" s="92">
        <f t="shared" si="9"/>
        <v>100</v>
      </c>
    </row>
    <row r="91" spans="1:7" s="74" customFormat="1" ht="63" x14ac:dyDescent="0.2">
      <c r="A91" s="55" t="s">
        <v>128</v>
      </c>
      <c r="B91" s="32" t="s">
        <v>175</v>
      </c>
      <c r="C91" s="40">
        <f>C92</f>
        <v>0</v>
      </c>
      <c r="D91" s="40">
        <f t="shared" si="10"/>
        <v>2432.6999999999998</v>
      </c>
      <c r="E91" s="40">
        <f t="shared" si="10"/>
        <v>2432.6999999999998</v>
      </c>
      <c r="F91" s="38" t="e">
        <f t="shared" si="8"/>
        <v>#DIV/0!</v>
      </c>
      <c r="G91" s="38">
        <f t="shared" si="9"/>
        <v>100</v>
      </c>
    </row>
    <row r="92" spans="1:7" s="74" customFormat="1" ht="63" x14ac:dyDescent="0.2">
      <c r="A92" s="72" t="s">
        <v>228</v>
      </c>
      <c r="B92" s="76" t="s">
        <v>174</v>
      </c>
      <c r="C92" s="36"/>
      <c r="D92" s="36">
        <v>2432.6999999999998</v>
      </c>
      <c r="E92" s="36">
        <v>2432.6999999999998</v>
      </c>
      <c r="F92" s="92" t="e">
        <f t="shared" si="8"/>
        <v>#DIV/0!</v>
      </c>
      <c r="G92" s="92">
        <f t="shared" si="9"/>
        <v>100</v>
      </c>
    </row>
    <row r="93" spans="1:7" s="74" customFormat="1" ht="47.25" customHeight="1" x14ac:dyDescent="0.2">
      <c r="A93" s="55" t="s">
        <v>238</v>
      </c>
      <c r="B93" s="32" t="s">
        <v>240</v>
      </c>
      <c r="C93" s="40">
        <f>SUM(C94)</f>
        <v>0</v>
      </c>
      <c r="D93" s="40">
        <f t="shared" ref="D93:E93" si="11">SUM(D94)</f>
        <v>30741.7</v>
      </c>
      <c r="E93" s="40">
        <f t="shared" si="11"/>
        <v>30441.200000000001</v>
      </c>
      <c r="F93" s="38" t="e">
        <f t="shared" si="8"/>
        <v>#DIV/0!</v>
      </c>
      <c r="G93" s="38">
        <f t="shared" si="9"/>
        <v>99.02250038221699</v>
      </c>
    </row>
    <row r="94" spans="1:7" s="74" customFormat="1" ht="48.75" customHeight="1" x14ac:dyDescent="0.2">
      <c r="A94" s="72" t="s">
        <v>239</v>
      </c>
      <c r="B94" s="76" t="s">
        <v>241</v>
      </c>
      <c r="C94" s="36"/>
      <c r="D94" s="36">
        <v>30741.7</v>
      </c>
      <c r="E94" s="36">
        <v>30441.200000000001</v>
      </c>
      <c r="F94" s="92" t="e">
        <f t="shared" si="8"/>
        <v>#DIV/0!</v>
      </c>
      <c r="G94" s="92">
        <f t="shared" si="9"/>
        <v>99.02250038221699</v>
      </c>
    </row>
    <row r="95" spans="1:7" s="74" customFormat="1" ht="51" customHeight="1" x14ac:dyDescent="0.2">
      <c r="A95" s="55" t="s">
        <v>110</v>
      </c>
      <c r="B95" s="32" t="s">
        <v>109</v>
      </c>
      <c r="C95" s="40">
        <f>C96</f>
        <v>0</v>
      </c>
      <c r="D95" s="40">
        <f t="shared" ref="D95:E95" si="12">D96</f>
        <v>5.3</v>
      </c>
      <c r="E95" s="40">
        <f t="shared" si="12"/>
        <v>5.3</v>
      </c>
      <c r="F95" s="38" t="e">
        <f t="shared" si="8"/>
        <v>#DIV/0!</v>
      </c>
      <c r="G95" s="38">
        <f t="shared" si="9"/>
        <v>100</v>
      </c>
    </row>
    <row r="96" spans="1:7" s="74" customFormat="1" ht="52.5" customHeight="1" x14ac:dyDescent="0.2">
      <c r="A96" s="72" t="s">
        <v>108</v>
      </c>
      <c r="B96" s="76" t="s">
        <v>109</v>
      </c>
      <c r="C96" s="40"/>
      <c r="D96" s="36">
        <v>5.3</v>
      </c>
      <c r="E96" s="36">
        <v>5.3</v>
      </c>
      <c r="F96" s="92" t="e">
        <f t="shared" si="8"/>
        <v>#DIV/0!</v>
      </c>
      <c r="G96" s="92">
        <f t="shared" si="9"/>
        <v>100</v>
      </c>
    </row>
    <row r="97" spans="1:7" s="74" customFormat="1" ht="52.5" customHeight="1" x14ac:dyDescent="0.2">
      <c r="A97" s="55" t="s">
        <v>213</v>
      </c>
      <c r="B97" s="77" t="s">
        <v>229</v>
      </c>
      <c r="C97" s="40">
        <f>C98</f>
        <v>0</v>
      </c>
      <c r="D97" s="40">
        <f t="shared" ref="D97:E97" si="13">D98</f>
        <v>5485.3</v>
      </c>
      <c r="E97" s="40">
        <f t="shared" si="13"/>
        <v>5485.3</v>
      </c>
      <c r="F97" s="38" t="e">
        <f t="shared" si="8"/>
        <v>#DIV/0!</v>
      </c>
      <c r="G97" s="38">
        <f t="shared" si="9"/>
        <v>100</v>
      </c>
    </row>
    <row r="98" spans="1:7" s="74" customFormat="1" ht="42.75" customHeight="1" x14ac:dyDescent="0.2">
      <c r="A98" s="72" t="s">
        <v>214</v>
      </c>
      <c r="B98" s="75" t="s">
        <v>230</v>
      </c>
      <c r="C98" s="36"/>
      <c r="D98" s="36">
        <v>5485.3</v>
      </c>
      <c r="E98" s="36">
        <v>5485.3</v>
      </c>
      <c r="F98" s="92" t="e">
        <f t="shared" si="8"/>
        <v>#DIV/0!</v>
      </c>
      <c r="G98" s="92">
        <f t="shared" si="9"/>
        <v>100</v>
      </c>
    </row>
    <row r="99" spans="1:7" s="74" customFormat="1" ht="48.75" customHeight="1" x14ac:dyDescent="0.2">
      <c r="A99" s="55" t="s">
        <v>211</v>
      </c>
      <c r="B99" s="34" t="s">
        <v>231</v>
      </c>
      <c r="C99" s="40">
        <f>C100</f>
        <v>0</v>
      </c>
      <c r="D99" s="40">
        <f t="shared" ref="D99:E99" si="14">D100</f>
        <v>5423.1</v>
      </c>
      <c r="E99" s="40">
        <f t="shared" si="14"/>
        <v>5423.1</v>
      </c>
      <c r="F99" s="38" t="e">
        <f t="shared" si="8"/>
        <v>#DIV/0!</v>
      </c>
      <c r="G99" s="38">
        <f t="shared" si="9"/>
        <v>100</v>
      </c>
    </row>
    <row r="100" spans="1:7" s="74" customFormat="1" ht="46.5" customHeight="1" x14ac:dyDescent="0.2">
      <c r="A100" s="72" t="s">
        <v>212</v>
      </c>
      <c r="B100" s="16" t="s">
        <v>232</v>
      </c>
      <c r="C100" s="36"/>
      <c r="D100" s="36">
        <v>5423.1</v>
      </c>
      <c r="E100" s="36">
        <v>5423.1</v>
      </c>
      <c r="F100" s="92" t="e">
        <f t="shared" si="8"/>
        <v>#DIV/0!</v>
      </c>
      <c r="G100" s="92">
        <f t="shared" si="9"/>
        <v>100</v>
      </c>
    </row>
    <row r="101" spans="1:7" s="13" customFormat="1" ht="20.25" x14ac:dyDescent="0.2">
      <c r="A101" s="55" t="s">
        <v>107</v>
      </c>
      <c r="B101" s="32" t="s">
        <v>59</v>
      </c>
      <c r="C101" s="40">
        <f>SUM(C102:C107)</f>
        <v>7556.2</v>
      </c>
      <c r="D101" s="40">
        <f>SUM(D102:D107)</f>
        <v>83036.2</v>
      </c>
      <c r="E101" s="40">
        <f>SUM(E102:E107)</f>
        <v>67163.500000000015</v>
      </c>
      <c r="F101" s="38">
        <f t="shared" si="8"/>
        <v>888.85286254995924</v>
      </c>
      <c r="G101" s="38">
        <f t="shared" si="9"/>
        <v>80.884602137381066</v>
      </c>
    </row>
    <row r="102" spans="1:7" s="8" customFormat="1" ht="126" x14ac:dyDescent="0.2">
      <c r="A102" s="72" t="s">
        <v>101</v>
      </c>
      <c r="B102" s="76" t="s">
        <v>176</v>
      </c>
      <c r="C102" s="36">
        <v>1429</v>
      </c>
      <c r="D102" s="36">
        <v>1490.5</v>
      </c>
      <c r="E102" s="36">
        <v>1490.5</v>
      </c>
      <c r="F102" s="92">
        <f t="shared" si="8"/>
        <v>104.3037088873338</v>
      </c>
      <c r="G102" s="92">
        <f t="shared" si="9"/>
        <v>100</v>
      </c>
    </row>
    <row r="103" spans="1:7" s="8" customFormat="1" ht="69.75" customHeight="1" x14ac:dyDescent="0.2">
      <c r="A103" s="72" t="s">
        <v>87</v>
      </c>
      <c r="B103" s="76" t="s">
        <v>235</v>
      </c>
      <c r="C103" s="36">
        <v>5857.2</v>
      </c>
      <c r="D103" s="36">
        <v>5848.8</v>
      </c>
      <c r="E103" s="36">
        <v>5848.8</v>
      </c>
      <c r="F103" s="92">
        <f t="shared" si="8"/>
        <v>99.856586765007165</v>
      </c>
      <c r="G103" s="92">
        <f t="shared" si="9"/>
        <v>100</v>
      </c>
    </row>
    <row r="104" spans="1:7" s="8" customFormat="1" ht="57.75" customHeight="1" x14ac:dyDescent="0.2">
      <c r="A104" s="72" t="s">
        <v>87</v>
      </c>
      <c r="B104" s="76" t="s">
        <v>256</v>
      </c>
      <c r="C104" s="36"/>
      <c r="D104" s="36">
        <v>37217.4</v>
      </c>
      <c r="E104" s="36">
        <v>34389.9</v>
      </c>
      <c r="F104" s="92" t="e">
        <f t="shared" si="8"/>
        <v>#DIV/0!</v>
      </c>
      <c r="G104" s="92">
        <f t="shared" si="9"/>
        <v>92.402747102161896</v>
      </c>
    </row>
    <row r="105" spans="1:7" s="8" customFormat="1" ht="57.75" customHeight="1" x14ac:dyDescent="0.2">
      <c r="A105" s="72" t="s">
        <v>87</v>
      </c>
      <c r="B105" s="76" t="s">
        <v>242</v>
      </c>
      <c r="C105" s="36"/>
      <c r="D105" s="36">
        <v>38204.6</v>
      </c>
      <c r="E105" s="36">
        <v>25013.1</v>
      </c>
      <c r="F105" s="92" t="e">
        <f t="shared" si="8"/>
        <v>#DIV/0!</v>
      </c>
      <c r="G105" s="92">
        <f t="shared" si="9"/>
        <v>65.47143537689179</v>
      </c>
    </row>
    <row r="106" spans="1:7" s="8" customFormat="1" ht="57.75" customHeight="1" x14ac:dyDescent="0.2">
      <c r="A106" s="72" t="s">
        <v>87</v>
      </c>
      <c r="B106" s="76" t="s">
        <v>243</v>
      </c>
      <c r="C106" s="36"/>
      <c r="D106" s="36">
        <v>4.9000000000000004</v>
      </c>
      <c r="E106" s="36">
        <v>168.6</v>
      </c>
      <c r="F106" s="92" t="e">
        <f t="shared" si="8"/>
        <v>#DIV/0!</v>
      </c>
      <c r="G106" s="92">
        <f t="shared" si="9"/>
        <v>3440.8163265306121</v>
      </c>
    </row>
    <row r="107" spans="1:7" s="8" customFormat="1" ht="96.75" customHeight="1" x14ac:dyDescent="0.2">
      <c r="A107" s="72" t="s">
        <v>87</v>
      </c>
      <c r="B107" s="76" t="s">
        <v>234</v>
      </c>
      <c r="C107" s="36">
        <v>270</v>
      </c>
      <c r="D107" s="36">
        <v>270</v>
      </c>
      <c r="E107" s="36">
        <v>252.6</v>
      </c>
      <c r="F107" s="92">
        <f t="shared" si="8"/>
        <v>93.555555555555557</v>
      </c>
      <c r="G107" s="92">
        <f t="shared" si="9"/>
        <v>93.555555555555557</v>
      </c>
    </row>
    <row r="108" spans="1:7" s="74" customFormat="1" ht="31.5" x14ac:dyDescent="0.2">
      <c r="A108" s="55" t="s">
        <v>100</v>
      </c>
      <c r="B108" s="78" t="s">
        <v>60</v>
      </c>
      <c r="C108" s="40">
        <f>C109+C128+C130</f>
        <v>514480.49999999988</v>
      </c>
      <c r="D108" s="40">
        <f>D109+D128+D130</f>
        <v>600554.89999999991</v>
      </c>
      <c r="E108" s="40">
        <f>E109+E128+E130</f>
        <v>598364.59999999986</v>
      </c>
      <c r="F108" s="38">
        <f t="shared" si="8"/>
        <v>116.30462184669778</v>
      </c>
      <c r="G108" s="38">
        <f t="shared" si="9"/>
        <v>99.635287298463453</v>
      </c>
    </row>
    <row r="109" spans="1:7" s="8" customFormat="1" ht="47.25" x14ac:dyDescent="0.2">
      <c r="A109" s="79" t="s">
        <v>99</v>
      </c>
      <c r="B109" s="80" t="s">
        <v>83</v>
      </c>
      <c r="C109" s="44">
        <f>SUM(C110:C127)</f>
        <v>503130.39999999991</v>
      </c>
      <c r="D109" s="44">
        <f>SUM(D110:D127)</f>
        <v>591561.39999999991</v>
      </c>
      <c r="E109" s="44">
        <f>SUM(E110:E127)</f>
        <v>589434.49999999988</v>
      </c>
      <c r="F109" s="38">
        <f t="shared" si="8"/>
        <v>117.15342583155382</v>
      </c>
      <c r="G109" s="38">
        <f t="shared" si="9"/>
        <v>99.640459975921345</v>
      </c>
    </row>
    <row r="110" spans="1:7" s="8" customFormat="1" ht="63" x14ac:dyDescent="0.2">
      <c r="A110" s="66" t="s">
        <v>99</v>
      </c>
      <c r="B110" s="81" t="s">
        <v>177</v>
      </c>
      <c r="C110" s="35">
        <v>236.9</v>
      </c>
      <c r="D110" s="35">
        <v>236.9</v>
      </c>
      <c r="E110" s="93">
        <v>213.6</v>
      </c>
      <c r="F110" s="92">
        <f t="shared" si="8"/>
        <v>90.164626424651743</v>
      </c>
      <c r="G110" s="92">
        <f t="shared" si="9"/>
        <v>90.164626424651743</v>
      </c>
    </row>
    <row r="111" spans="1:7" s="8" customFormat="1" ht="157.5" x14ac:dyDescent="0.2">
      <c r="A111" s="66" t="s">
        <v>99</v>
      </c>
      <c r="B111" s="82" t="s">
        <v>129</v>
      </c>
      <c r="C111" s="35">
        <v>156020.79999999999</v>
      </c>
      <c r="D111" s="35">
        <v>186468.4</v>
      </c>
      <c r="E111" s="93">
        <v>186468.4</v>
      </c>
      <c r="F111" s="92">
        <f t="shared" si="8"/>
        <v>119.51509029565288</v>
      </c>
      <c r="G111" s="92">
        <f t="shared" si="9"/>
        <v>100</v>
      </c>
    </row>
    <row r="112" spans="1:7" s="8" customFormat="1" ht="157.5" x14ac:dyDescent="0.2">
      <c r="A112" s="66" t="s">
        <v>99</v>
      </c>
      <c r="B112" s="82" t="s">
        <v>130</v>
      </c>
      <c r="C112" s="35">
        <v>327960.3</v>
      </c>
      <c r="D112" s="35">
        <v>388973.2</v>
      </c>
      <c r="E112" s="93">
        <v>388973.2</v>
      </c>
      <c r="F112" s="92">
        <f t="shared" si="8"/>
        <v>118.60374563628586</v>
      </c>
      <c r="G112" s="92">
        <f t="shared" si="9"/>
        <v>100</v>
      </c>
    </row>
    <row r="113" spans="1:7" s="8" customFormat="1" ht="78.75" x14ac:dyDescent="0.2">
      <c r="A113" s="66" t="s">
        <v>99</v>
      </c>
      <c r="B113" s="83" t="s">
        <v>178</v>
      </c>
      <c r="C113" s="35">
        <v>10.6</v>
      </c>
      <c r="D113" s="35">
        <v>10.6</v>
      </c>
      <c r="E113" s="93">
        <v>10.6</v>
      </c>
      <c r="F113" s="92">
        <f t="shared" si="8"/>
        <v>100</v>
      </c>
      <c r="G113" s="92">
        <f t="shared" si="9"/>
        <v>100</v>
      </c>
    </row>
    <row r="114" spans="1:7" s="8" customFormat="1" ht="63.75" customHeight="1" x14ac:dyDescent="0.2">
      <c r="A114" s="66" t="s">
        <v>99</v>
      </c>
      <c r="B114" s="83" t="s">
        <v>257</v>
      </c>
      <c r="C114" s="35">
        <v>722.4</v>
      </c>
      <c r="D114" s="35">
        <v>758.9</v>
      </c>
      <c r="E114" s="93">
        <v>758.9</v>
      </c>
      <c r="F114" s="92">
        <f t="shared" si="8"/>
        <v>105.05260243632337</v>
      </c>
      <c r="G114" s="92">
        <f t="shared" si="9"/>
        <v>100</v>
      </c>
    </row>
    <row r="115" spans="1:7" s="8" customFormat="1" ht="75" customHeight="1" x14ac:dyDescent="0.2">
      <c r="A115" s="66" t="s">
        <v>99</v>
      </c>
      <c r="B115" s="83" t="s">
        <v>245</v>
      </c>
      <c r="C115" s="84">
        <v>699.6</v>
      </c>
      <c r="D115" s="84">
        <v>834.6</v>
      </c>
      <c r="E115" s="93">
        <v>834.6</v>
      </c>
      <c r="F115" s="92">
        <f t="shared" si="8"/>
        <v>119.29674099485422</v>
      </c>
      <c r="G115" s="92">
        <f t="shared" si="9"/>
        <v>100</v>
      </c>
    </row>
    <row r="116" spans="1:7" s="8" customFormat="1" ht="94.5" x14ac:dyDescent="0.2">
      <c r="A116" s="66" t="s">
        <v>99</v>
      </c>
      <c r="B116" s="83" t="s">
        <v>246</v>
      </c>
      <c r="C116" s="35">
        <v>82</v>
      </c>
      <c r="D116" s="35">
        <v>44.2</v>
      </c>
      <c r="E116" s="93">
        <v>44.2</v>
      </c>
      <c r="F116" s="92">
        <f t="shared" si="8"/>
        <v>53.902439024390247</v>
      </c>
      <c r="G116" s="92">
        <f t="shared" si="9"/>
        <v>100</v>
      </c>
    </row>
    <row r="117" spans="1:7" s="8" customFormat="1" ht="63" x14ac:dyDescent="0.2">
      <c r="A117" s="66" t="s">
        <v>99</v>
      </c>
      <c r="B117" s="85" t="s">
        <v>179</v>
      </c>
      <c r="C117" s="35">
        <v>2699</v>
      </c>
      <c r="D117" s="35">
        <v>2699</v>
      </c>
      <c r="E117" s="93">
        <v>2699</v>
      </c>
      <c r="F117" s="92">
        <f t="shared" si="8"/>
        <v>100</v>
      </c>
      <c r="G117" s="92">
        <f t="shared" si="9"/>
        <v>100</v>
      </c>
    </row>
    <row r="118" spans="1:7" s="8" customFormat="1" ht="220.5" x14ac:dyDescent="0.2">
      <c r="A118" s="66" t="s">
        <v>99</v>
      </c>
      <c r="B118" s="85" t="s">
        <v>180</v>
      </c>
      <c r="C118" s="35">
        <v>317.8</v>
      </c>
      <c r="D118" s="35">
        <v>317.8</v>
      </c>
      <c r="E118" s="93">
        <v>317.8</v>
      </c>
      <c r="F118" s="92">
        <f t="shared" si="8"/>
        <v>100</v>
      </c>
      <c r="G118" s="92">
        <f t="shared" si="9"/>
        <v>100</v>
      </c>
    </row>
    <row r="119" spans="1:7" s="8" customFormat="1" ht="126" x14ac:dyDescent="0.2">
      <c r="A119" s="66" t="s">
        <v>99</v>
      </c>
      <c r="B119" s="85" t="s">
        <v>181</v>
      </c>
      <c r="C119" s="35">
        <v>134</v>
      </c>
      <c r="D119" s="35">
        <v>134</v>
      </c>
      <c r="E119" s="93">
        <v>134</v>
      </c>
      <c r="F119" s="92">
        <f t="shared" si="8"/>
        <v>100</v>
      </c>
      <c r="G119" s="92">
        <f t="shared" si="9"/>
        <v>100</v>
      </c>
    </row>
    <row r="120" spans="1:7" s="8" customFormat="1" ht="129" customHeight="1" x14ac:dyDescent="0.2">
      <c r="A120" s="66" t="s">
        <v>99</v>
      </c>
      <c r="B120" s="85" t="s">
        <v>182</v>
      </c>
      <c r="C120" s="35">
        <v>1223</v>
      </c>
      <c r="D120" s="35">
        <v>3737.1</v>
      </c>
      <c r="E120" s="93">
        <v>2281.8000000000002</v>
      </c>
      <c r="F120" s="92">
        <f t="shared" si="8"/>
        <v>186.57399836467704</v>
      </c>
      <c r="G120" s="92">
        <f t="shared" si="9"/>
        <v>61.058039656418082</v>
      </c>
    </row>
    <row r="121" spans="1:7" s="8" customFormat="1" ht="94.5" x14ac:dyDescent="0.2">
      <c r="A121" s="66" t="s">
        <v>99</v>
      </c>
      <c r="B121" s="85" t="s">
        <v>183</v>
      </c>
      <c r="C121" s="35">
        <v>191.8</v>
      </c>
      <c r="D121" s="35">
        <v>191.8</v>
      </c>
      <c r="E121" s="93">
        <v>12.7</v>
      </c>
      <c r="F121" s="92">
        <f t="shared" si="8"/>
        <v>6.6214807090719487</v>
      </c>
      <c r="G121" s="92">
        <f t="shared" si="9"/>
        <v>6.6214807090719487</v>
      </c>
    </row>
    <row r="122" spans="1:7" s="8" customFormat="1" ht="78.75" x14ac:dyDescent="0.2">
      <c r="A122" s="66" t="s">
        <v>99</v>
      </c>
      <c r="B122" s="85" t="s">
        <v>184</v>
      </c>
      <c r="C122" s="35">
        <v>3005.1</v>
      </c>
      <c r="D122" s="35">
        <v>1151.3</v>
      </c>
      <c r="E122" s="93">
        <v>1151.3</v>
      </c>
      <c r="F122" s="92">
        <f t="shared" si="8"/>
        <v>38.311537053675423</v>
      </c>
      <c r="G122" s="92">
        <f t="shared" si="9"/>
        <v>100</v>
      </c>
    </row>
    <row r="123" spans="1:7" s="8" customFormat="1" ht="110.25" x14ac:dyDescent="0.2">
      <c r="A123" s="66" t="s">
        <v>99</v>
      </c>
      <c r="B123" s="85" t="s">
        <v>236</v>
      </c>
      <c r="C123" s="35">
        <v>1177.8</v>
      </c>
      <c r="D123" s="35">
        <v>146.69999999999999</v>
      </c>
      <c r="E123" s="93">
        <v>132.5</v>
      </c>
      <c r="F123" s="92">
        <f t="shared" si="8"/>
        <v>11.249787739853966</v>
      </c>
      <c r="G123" s="92">
        <f t="shared" si="9"/>
        <v>90.320381731424675</v>
      </c>
    </row>
    <row r="124" spans="1:7" s="8" customFormat="1" ht="94.5" x14ac:dyDescent="0.2">
      <c r="A124" s="66" t="s">
        <v>99</v>
      </c>
      <c r="B124" s="85" t="s">
        <v>185</v>
      </c>
      <c r="C124" s="35">
        <v>1839.7</v>
      </c>
      <c r="D124" s="35">
        <v>1239.7</v>
      </c>
      <c r="E124" s="93">
        <v>784.7</v>
      </c>
      <c r="F124" s="92">
        <f t="shared" si="8"/>
        <v>42.653693536989728</v>
      </c>
      <c r="G124" s="92">
        <f t="shared" si="9"/>
        <v>63.297571993224167</v>
      </c>
    </row>
    <row r="125" spans="1:7" s="8" customFormat="1" ht="110.25" x14ac:dyDescent="0.2">
      <c r="A125" s="66" t="s">
        <v>99</v>
      </c>
      <c r="B125" s="85" t="s">
        <v>148</v>
      </c>
      <c r="C125" s="35">
        <v>1.7</v>
      </c>
      <c r="D125" s="35">
        <v>1.7</v>
      </c>
      <c r="E125" s="93">
        <v>1.7</v>
      </c>
      <c r="F125" s="92">
        <f t="shared" si="8"/>
        <v>100</v>
      </c>
      <c r="G125" s="92">
        <f t="shared" si="9"/>
        <v>100</v>
      </c>
    </row>
    <row r="126" spans="1:7" s="8" customFormat="1" ht="31.5" x14ac:dyDescent="0.2">
      <c r="A126" s="66" t="s">
        <v>99</v>
      </c>
      <c r="B126" s="86" t="s">
        <v>186</v>
      </c>
      <c r="C126" s="35">
        <v>3483.6</v>
      </c>
      <c r="D126" s="35">
        <v>1291.2</v>
      </c>
      <c r="E126" s="93">
        <v>1291.2</v>
      </c>
      <c r="F126" s="92">
        <f t="shared" si="8"/>
        <v>37.065105063727181</v>
      </c>
      <c r="G126" s="92">
        <f t="shared" si="9"/>
        <v>100</v>
      </c>
    </row>
    <row r="127" spans="1:7" s="8" customFormat="1" ht="141.75" x14ac:dyDescent="0.2">
      <c r="A127" s="66" t="s">
        <v>99</v>
      </c>
      <c r="B127" s="85" t="s">
        <v>149</v>
      </c>
      <c r="C127" s="84">
        <v>3324.3</v>
      </c>
      <c r="D127" s="84">
        <v>3324.3</v>
      </c>
      <c r="E127" s="93">
        <v>3324.3</v>
      </c>
      <c r="F127" s="92">
        <f t="shared" si="8"/>
        <v>100</v>
      </c>
      <c r="G127" s="92">
        <f t="shared" si="9"/>
        <v>100</v>
      </c>
    </row>
    <row r="128" spans="1:7" s="8" customFormat="1" ht="47.25" x14ac:dyDescent="0.2">
      <c r="A128" s="79" t="s">
        <v>131</v>
      </c>
      <c r="B128" s="87" t="s">
        <v>88</v>
      </c>
      <c r="C128" s="88">
        <f>C129</f>
        <v>11342.6</v>
      </c>
      <c r="D128" s="88">
        <f>D129</f>
        <v>8986</v>
      </c>
      <c r="E128" s="88">
        <f>E129</f>
        <v>8930.1</v>
      </c>
      <c r="F128" s="38">
        <f t="shared" si="8"/>
        <v>78.730626135101303</v>
      </c>
      <c r="G128" s="38">
        <f t="shared" si="9"/>
        <v>99.377921210772314</v>
      </c>
    </row>
    <row r="129" spans="1:7" s="8" customFormat="1" ht="141.75" x14ac:dyDescent="0.2">
      <c r="A129" s="66" t="s">
        <v>193</v>
      </c>
      <c r="B129" s="85" t="s">
        <v>187</v>
      </c>
      <c r="C129" s="35">
        <v>11342.6</v>
      </c>
      <c r="D129" s="35">
        <v>8986</v>
      </c>
      <c r="E129" s="93">
        <v>8930.1</v>
      </c>
      <c r="F129" s="92">
        <f t="shared" si="8"/>
        <v>78.730626135101303</v>
      </c>
      <c r="G129" s="92">
        <f t="shared" si="9"/>
        <v>99.377921210772314</v>
      </c>
    </row>
    <row r="130" spans="1:7" s="8" customFormat="1" ht="63" x14ac:dyDescent="0.2">
      <c r="A130" s="79" t="s">
        <v>98</v>
      </c>
      <c r="B130" s="80" t="s">
        <v>94</v>
      </c>
      <c r="C130" s="88">
        <f>C131</f>
        <v>7.5</v>
      </c>
      <c r="D130" s="88">
        <f>D131</f>
        <v>7.5</v>
      </c>
      <c r="E130" s="88">
        <f t="shared" ref="E130" si="15">E131</f>
        <v>0</v>
      </c>
      <c r="F130" s="38">
        <f t="shared" si="8"/>
        <v>0</v>
      </c>
      <c r="G130" s="38">
        <f t="shared" si="9"/>
        <v>0</v>
      </c>
    </row>
    <row r="131" spans="1:7" s="8" customFormat="1" ht="110.25" x14ac:dyDescent="0.2">
      <c r="A131" s="66" t="s">
        <v>98</v>
      </c>
      <c r="B131" s="85" t="s">
        <v>188</v>
      </c>
      <c r="C131" s="35">
        <v>7.5</v>
      </c>
      <c r="D131" s="35">
        <v>7.5</v>
      </c>
      <c r="E131" s="36">
        <v>0</v>
      </c>
      <c r="F131" s="38">
        <f t="shared" si="8"/>
        <v>0</v>
      </c>
      <c r="G131" s="38">
        <f t="shared" si="9"/>
        <v>0</v>
      </c>
    </row>
    <row r="132" spans="1:7" s="13" customFormat="1" ht="20.25" x14ac:dyDescent="0.2">
      <c r="A132" s="55" t="s">
        <v>247</v>
      </c>
      <c r="B132" s="32" t="s">
        <v>84</v>
      </c>
      <c r="C132" s="40">
        <f>C133+C137+C139</f>
        <v>34677.700000000004</v>
      </c>
      <c r="D132" s="40">
        <f>D133+D137+D139+D135</f>
        <v>67746.100000000006</v>
      </c>
      <c r="E132" s="40">
        <f t="shared" ref="E132" si="16">E133+E137+E139+E135</f>
        <v>67674.5</v>
      </c>
      <c r="F132" s="38">
        <f t="shared" si="8"/>
        <v>195.15279271693333</v>
      </c>
      <c r="G132" s="38">
        <f t="shared" si="9"/>
        <v>99.89431125924591</v>
      </c>
    </row>
    <row r="133" spans="1:7" s="13" customFormat="1" ht="63" x14ac:dyDescent="0.2">
      <c r="A133" s="55" t="s">
        <v>190</v>
      </c>
      <c r="B133" s="32" t="s">
        <v>189</v>
      </c>
      <c r="C133" s="40">
        <f>C134</f>
        <v>14</v>
      </c>
      <c r="D133" s="40">
        <f t="shared" ref="D133:E133" si="17">D134</f>
        <v>788.8</v>
      </c>
      <c r="E133" s="40">
        <f t="shared" si="17"/>
        <v>788.8</v>
      </c>
      <c r="F133" s="38">
        <f t="shared" si="8"/>
        <v>5634.2857142857138</v>
      </c>
      <c r="G133" s="38">
        <f t="shared" si="9"/>
        <v>100</v>
      </c>
    </row>
    <row r="134" spans="1:7" s="14" customFormat="1" ht="78.75" x14ac:dyDescent="0.2">
      <c r="A134" s="72" t="s">
        <v>97</v>
      </c>
      <c r="B134" s="76" t="s">
        <v>132</v>
      </c>
      <c r="C134" s="36">
        <v>14</v>
      </c>
      <c r="D134" s="36">
        <v>788.8</v>
      </c>
      <c r="E134" s="36">
        <v>788.8</v>
      </c>
      <c r="F134" s="92">
        <f t="shared" si="8"/>
        <v>5634.2857142857138</v>
      </c>
      <c r="G134" s="92">
        <f t="shared" si="9"/>
        <v>100</v>
      </c>
    </row>
    <row r="135" spans="1:7" s="14" customFormat="1" ht="78.75" x14ac:dyDescent="0.2">
      <c r="A135" s="55" t="s">
        <v>248</v>
      </c>
      <c r="B135" s="32" t="s">
        <v>112</v>
      </c>
      <c r="C135" s="40"/>
      <c r="D135" s="40">
        <f>D136</f>
        <v>156.30000000000001</v>
      </c>
      <c r="E135" s="40">
        <f>E136</f>
        <v>156.30000000000001</v>
      </c>
      <c r="F135" s="38" t="e">
        <f t="shared" si="8"/>
        <v>#DIV/0!</v>
      </c>
      <c r="G135" s="38">
        <f t="shared" si="9"/>
        <v>100</v>
      </c>
    </row>
    <row r="136" spans="1:7" s="14" customFormat="1" ht="63" x14ac:dyDescent="0.2">
      <c r="A136" s="72" t="s">
        <v>249</v>
      </c>
      <c r="B136" s="76" t="s">
        <v>112</v>
      </c>
      <c r="C136" s="36"/>
      <c r="D136" s="36">
        <v>156.30000000000001</v>
      </c>
      <c r="E136" s="36">
        <v>156.30000000000001</v>
      </c>
      <c r="F136" s="92" t="e">
        <f t="shared" si="8"/>
        <v>#DIV/0!</v>
      </c>
      <c r="G136" s="92">
        <f t="shared" si="9"/>
        <v>100</v>
      </c>
    </row>
    <row r="137" spans="1:7" s="14" customFormat="1" ht="78.75" x14ac:dyDescent="0.2">
      <c r="A137" s="55" t="s">
        <v>113</v>
      </c>
      <c r="B137" s="32" t="s">
        <v>112</v>
      </c>
      <c r="C137" s="40">
        <f>C138</f>
        <v>26951.4</v>
      </c>
      <c r="D137" s="40">
        <f>D138</f>
        <v>44908.1</v>
      </c>
      <c r="E137" s="40">
        <f>E138</f>
        <v>44908.1</v>
      </c>
      <c r="F137" s="38">
        <f t="shared" si="8"/>
        <v>166.62622349859376</v>
      </c>
      <c r="G137" s="38">
        <f t="shared" si="9"/>
        <v>100</v>
      </c>
    </row>
    <row r="138" spans="1:7" s="14" customFormat="1" ht="63" x14ac:dyDescent="0.2">
      <c r="A138" s="72" t="s">
        <v>114</v>
      </c>
      <c r="B138" s="76" t="s">
        <v>112</v>
      </c>
      <c r="C138" s="36">
        <v>26951.4</v>
      </c>
      <c r="D138" s="36">
        <v>44908.1</v>
      </c>
      <c r="E138" s="36">
        <v>44908.1</v>
      </c>
      <c r="F138" s="92">
        <f t="shared" si="8"/>
        <v>166.62622349859376</v>
      </c>
      <c r="G138" s="92">
        <f t="shared" si="9"/>
        <v>100</v>
      </c>
    </row>
    <row r="139" spans="1:7" s="14" customFormat="1" ht="20.25" x14ac:dyDescent="0.2">
      <c r="A139" s="55" t="s">
        <v>115</v>
      </c>
      <c r="B139" s="32" t="s">
        <v>116</v>
      </c>
      <c r="C139" s="40">
        <f>SUM(C140:C146)</f>
        <v>7712.3</v>
      </c>
      <c r="D139" s="40">
        <f>SUM(D140:D146)</f>
        <v>21892.899999999998</v>
      </c>
      <c r="E139" s="40">
        <f>SUM(E140:E146)</f>
        <v>21821.3</v>
      </c>
      <c r="F139" s="38">
        <f t="shared" si="8"/>
        <v>282.9415349506632</v>
      </c>
      <c r="G139" s="38">
        <f t="shared" si="9"/>
        <v>99.672953331902121</v>
      </c>
    </row>
    <row r="140" spans="1:7" s="14" customFormat="1" ht="31.5" x14ac:dyDescent="0.2">
      <c r="A140" s="56" t="s">
        <v>194</v>
      </c>
      <c r="B140" s="85" t="s">
        <v>199</v>
      </c>
      <c r="C140" s="36">
        <v>3595.3</v>
      </c>
      <c r="D140" s="36">
        <v>3595.3</v>
      </c>
      <c r="E140" s="36">
        <v>3595.3</v>
      </c>
      <c r="F140" s="92">
        <f t="shared" si="8"/>
        <v>100</v>
      </c>
      <c r="G140" s="92">
        <f t="shared" si="9"/>
        <v>100</v>
      </c>
    </row>
    <row r="141" spans="1:7" s="14" customFormat="1" ht="78.75" x14ac:dyDescent="0.2">
      <c r="A141" s="56" t="s">
        <v>194</v>
      </c>
      <c r="B141" s="85" t="s">
        <v>202</v>
      </c>
      <c r="C141" s="36"/>
      <c r="D141" s="36">
        <v>9237.7000000000007</v>
      </c>
      <c r="E141" s="36">
        <v>9237.7000000000007</v>
      </c>
      <c r="F141" s="92" t="e">
        <f t="shared" si="8"/>
        <v>#DIV/0!</v>
      </c>
      <c r="G141" s="92">
        <f t="shared" si="9"/>
        <v>100</v>
      </c>
    </row>
    <row r="142" spans="1:7" s="14" customFormat="1" ht="78.75" x14ac:dyDescent="0.2">
      <c r="A142" s="56" t="s">
        <v>194</v>
      </c>
      <c r="B142" s="67" t="s">
        <v>191</v>
      </c>
      <c r="C142" s="68">
        <v>790.5</v>
      </c>
      <c r="D142" s="68">
        <v>703.1</v>
      </c>
      <c r="E142" s="36">
        <v>631.5</v>
      </c>
      <c r="F142" s="92">
        <f t="shared" ref="F142:F154" si="18">E142/C142*100</f>
        <v>79.886148007590123</v>
      </c>
      <c r="G142" s="92">
        <f t="shared" ref="G142:G154" si="19">E142/D142*100</f>
        <v>89.816526809842117</v>
      </c>
    </row>
    <row r="143" spans="1:7" s="14" customFormat="1" ht="47.25" x14ac:dyDescent="0.2">
      <c r="A143" s="56" t="s">
        <v>194</v>
      </c>
      <c r="B143" s="67" t="s">
        <v>258</v>
      </c>
      <c r="C143" s="68"/>
      <c r="D143" s="59">
        <v>2037.5</v>
      </c>
      <c r="E143" s="36">
        <v>2037.5</v>
      </c>
      <c r="F143" s="92" t="e">
        <f t="shared" si="18"/>
        <v>#DIV/0!</v>
      </c>
      <c r="G143" s="92">
        <f t="shared" si="19"/>
        <v>100</v>
      </c>
    </row>
    <row r="144" spans="1:7" s="13" customFormat="1" ht="78.75" x14ac:dyDescent="0.2">
      <c r="A144" s="56" t="s">
        <v>194</v>
      </c>
      <c r="B144" s="67" t="s">
        <v>192</v>
      </c>
      <c r="C144" s="68">
        <v>526.5</v>
      </c>
      <c r="D144" s="68">
        <v>566.5</v>
      </c>
      <c r="E144" s="36">
        <v>566.5</v>
      </c>
      <c r="F144" s="92">
        <f t="shared" si="18"/>
        <v>107.59734093067425</v>
      </c>
      <c r="G144" s="92">
        <f t="shared" si="19"/>
        <v>100</v>
      </c>
    </row>
    <row r="145" spans="1:7" s="13" customFormat="1" ht="31.5" x14ac:dyDescent="0.2">
      <c r="A145" s="56" t="s">
        <v>194</v>
      </c>
      <c r="B145" s="67" t="s">
        <v>201</v>
      </c>
      <c r="C145" s="68">
        <v>2800</v>
      </c>
      <c r="D145" s="68">
        <v>1400</v>
      </c>
      <c r="E145" s="36">
        <v>1400</v>
      </c>
      <c r="F145" s="92">
        <f t="shared" si="18"/>
        <v>50</v>
      </c>
      <c r="G145" s="92">
        <f t="shared" si="19"/>
        <v>100</v>
      </c>
    </row>
    <row r="146" spans="1:7" s="13" customFormat="1" ht="47.25" x14ac:dyDescent="0.2">
      <c r="A146" s="56" t="s">
        <v>194</v>
      </c>
      <c r="B146" s="67" t="s">
        <v>244</v>
      </c>
      <c r="C146" s="68"/>
      <c r="D146" s="68">
        <v>4352.8</v>
      </c>
      <c r="E146" s="36">
        <v>4352.8</v>
      </c>
      <c r="F146" s="92" t="e">
        <f t="shared" si="18"/>
        <v>#DIV/0!</v>
      </c>
      <c r="G146" s="92">
        <f t="shared" si="19"/>
        <v>100</v>
      </c>
    </row>
    <row r="147" spans="1:7" s="13" customFormat="1" ht="20.25" x14ac:dyDescent="0.2">
      <c r="A147" s="89" t="s">
        <v>200</v>
      </c>
      <c r="B147" s="90" t="s">
        <v>261</v>
      </c>
      <c r="C147" s="91"/>
      <c r="D147" s="91">
        <v>3031.1</v>
      </c>
      <c r="E147" s="40">
        <v>3031.1</v>
      </c>
      <c r="F147" s="38" t="e">
        <f t="shared" si="18"/>
        <v>#DIV/0!</v>
      </c>
      <c r="G147" s="38">
        <f t="shared" si="19"/>
        <v>100</v>
      </c>
    </row>
    <row r="148" spans="1:7" s="13" customFormat="1" ht="33" customHeight="1" x14ac:dyDescent="0.2">
      <c r="A148" s="56" t="s">
        <v>262</v>
      </c>
      <c r="B148" s="67" t="s">
        <v>260</v>
      </c>
      <c r="C148" s="68"/>
      <c r="D148" s="68">
        <v>3031.1</v>
      </c>
      <c r="E148" s="68">
        <v>3031.1</v>
      </c>
      <c r="F148" s="92" t="e">
        <f t="shared" si="18"/>
        <v>#DIV/0!</v>
      </c>
      <c r="G148" s="92">
        <f t="shared" si="19"/>
        <v>100</v>
      </c>
    </row>
    <row r="149" spans="1:7" s="74" customFormat="1" ht="47.25" x14ac:dyDescent="0.2">
      <c r="A149" s="55" t="s">
        <v>102</v>
      </c>
      <c r="B149" s="32" t="s">
        <v>71</v>
      </c>
      <c r="C149" s="43">
        <f>SUM(C150:C150)</f>
        <v>0</v>
      </c>
      <c r="D149" s="43">
        <f>SUM(D150:D150)</f>
        <v>139.6</v>
      </c>
      <c r="E149" s="43">
        <f>SUM(E150:E150)</f>
        <v>139.6</v>
      </c>
      <c r="F149" s="38" t="e">
        <f t="shared" si="18"/>
        <v>#DIV/0!</v>
      </c>
      <c r="G149" s="38">
        <f t="shared" si="19"/>
        <v>100</v>
      </c>
    </row>
    <row r="150" spans="1:7" s="74" customFormat="1" ht="63" x14ac:dyDescent="0.2">
      <c r="A150" s="72" t="s">
        <v>215</v>
      </c>
      <c r="B150" s="76" t="s">
        <v>103</v>
      </c>
      <c r="C150" s="42"/>
      <c r="D150" s="42">
        <v>139.6</v>
      </c>
      <c r="E150" s="42">
        <v>139.6</v>
      </c>
      <c r="F150" s="92" t="e">
        <f t="shared" si="18"/>
        <v>#DIV/0!</v>
      </c>
      <c r="G150" s="92">
        <f t="shared" si="19"/>
        <v>100</v>
      </c>
    </row>
    <row r="151" spans="1:7" s="74" customFormat="1" ht="47.25" x14ac:dyDescent="0.2">
      <c r="A151" s="55" t="s">
        <v>104</v>
      </c>
      <c r="B151" s="32" t="s">
        <v>0</v>
      </c>
      <c r="C151" s="40">
        <f>SUM(C152:C153)</f>
        <v>0</v>
      </c>
      <c r="D151" s="40">
        <f>SUM(D152:D153)</f>
        <v>-375</v>
      </c>
      <c r="E151" s="40">
        <f>SUM(E152:E153)</f>
        <v>-375</v>
      </c>
      <c r="F151" s="38" t="e">
        <f t="shared" si="18"/>
        <v>#DIV/0!</v>
      </c>
      <c r="G151" s="38">
        <f t="shared" si="19"/>
        <v>100</v>
      </c>
    </row>
    <row r="152" spans="1:7" s="74" customFormat="1" ht="143.25" customHeight="1" x14ac:dyDescent="0.2">
      <c r="A152" s="72" t="s">
        <v>216</v>
      </c>
      <c r="B152" s="76" t="s">
        <v>237</v>
      </c>
      <c r="C152" s="42"/>
      <c r="D152" s="42">
        <v>-124.3</v>
      </c>
      <c r="E152" s="42">
        <v>-124.3</v>
      </c>
      <c r="F152" s="92" t="e">
        <f t="shared" si="18"/>
        <v>#DIV/0!</v>
      </c>
      <c r="G152" s="92">
        <f t="shared" si="19"/>
        <v>100</v>
      </c>
    </row>
    <row r="153" spans="1:7" s="74" customFormat="1" ht="47.25" x14ac:dyDescent="0.2">
      <c r="A153" s="72" t="s">
        <v>106</v>
      </c>
      <c r="B153" s="76" t="s">
        <v>105</v>
      </c>
      <c r="C153" s="36"/>
      <c r="D153" s="36">
        <v>-250.7</v>
      </c>
      <c r="E153" s="36">
        <v>-250.7</v>
      </c>
      <c r="F153" s="92" t="e">
        <f t="shared" si="18"/>
        <v>#DIV/0!</v>
      </c>
      <c r="G153" s="92">
        <f t="shared" si="19"/>
        <v>100</v>
      </c>
    </row>
    <row r="154" spans="1:7" ht="15.75" x14ac:dyDescent="0.2">
      <c r="A154" s="33"/>
      <c r="B154" s="31" t="s">
        <v>61</v>
      </c>
      <c r="C154" s="40">
        <f>C73+C13</f>
        <v>1085455.1000000001</v>
      </c>
      <c r="D154" s="40">
        <f>D73+D13</f>
        <v>1665694.8</v>
      </c>
      <c r="E154" s="40">
        <f>E73+E13</f>
        <v>1664831.23915</v>
      </c>
      <c r="F154" s="38">
        <f t="shared" si="18"/>
        <v>153.37633395890811</v>
      </c>
      <c r="G154" s="38">
        <f t="shared" si="19"/>
        <v>99.948156117795406</v>
      </c>
    </row>
    <row r="155" spans="1:7" ht="23.25" customHeight="1" x14ac:dyDescent="0.2">
      <c r="C155" s="11"/>
      <c r="D155" s="11"/>
      <c r="E155" s="11"/>
      <c r="F155" s="12"/>
    </row>
    <row r="156" spans="1:7" ht="23.25" customHeight="1" x14ac:dyDescent="0.2">
      <c r="D156" s="57"/>
      <c r="E156" s="57"/>
    </row>
    <row r="157" spans="1:7" ht="23.25" customHeight="1" x14ac:dyDescent="0.2"/>
    <row r="158" spans="1:7" x14ac:dyDescent="0.2">
      <c r="D158" s="57"/>
      <c r="E158" s="57"/>
    </row>
    <row r="159" spans="1:7" x14ac:dyDescent="0.2">
      <c r="C159" s="58"/>
    </row>
    <row r="160" spans="1:7" x14ac:dyDescent="0.2">
      <c r="D160" s="57"/>
      <c r="E160" s="57"/>
    </row>
  </sheetData>
  <autoFilter ref="A10:B154"/>
  <mergeCells count="13">
    <mergeCell ref="C1:G1"/>
    <mergeCell ref="A10:A12"/>
    <mergeCell ref="B10:B12"/>
    <mergeCell ref="C10:D11"/>
    <mergeCell ref="E10:G10"/>
    <mergeCell ref="E11:E12"/>
    <mergeCell ref="F11:G11"/>
    <mergeCell ref="B3:G3"/>
    <mergeCell ref="B2:G2"/>
    <mergeCell ref="C4:G4"/>
    <mergeCell ref="E5:G5"/>
    <mergeCell ref="A7:G7"/>
    <mergeCell ref="B8:F8"/>
  </mergeCells>
  <pageMargins left="0.59055118110236227" right="0.39370078740157483" top="0.59055118110236227" bottom="0.59055118110236227" header="0.31496062992125984" footer="0.31496062992125984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Комитет по финансам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</cp:lastModifiedBy>
  <cp:lastPrinted>2025-04-15T04:23:41Z</cp:lastPrinted>
  <dcterms:created xsi:type="dcterms:W3CDTF">2006-09-01T05:42:51Z</dcterms:created>
  <dcterms:modified xsi:type="dcterms:W3CDTF">2025-04-24T06:09:47Z</dcterms:modified>
</cp:coreProperties>
</file>