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7" i="1" l="1"/>
  <c r="P27" i="1"/>
  <c r="D27" i="1" l="1"/>
  <c r="E27" i="1"/>
  <c r="C27" i="1"/>
  <c r="G19" i="1" l="1"/>
  <c r="G20" i="1"/>
  <c r="G21" i="1"/>
  <c r="G22" i="1"/>
  <c r="G23" i="1"/>
  <c r="G24" i="1"/>
  <c r="G25" i="1"/>
  <c r="G26" i="1"/>
  <c r="F19" i="1"/>
  <c r="F20" i="1"/>
  <c r="F21" i="1"/>
  <c r="F22" i="1"/>
  <c r="F23" i="1"/>
  <c r="F24" i="1"/>
  <c r="F25" i="1"/>
  <c r="F26" i="1"/>
  <c r="I27" i="1"/>
  <c r="J19" i="1"/>
  <c r="J20" i="1"/>
  <c r="J21" i="1"/>
  <c r="J22" i="1"/>
  <c r="J23" i="1"/>
  <c r="J24" i="1"/>
  <c r="J25" i="1"/>
  <c r="J26" i="1"/>
  <c r="O17" i="1" l="1"/>
  <c r="J17" i="1"/>
  <c r="G17" i="1"/>
  <c r="F17" i="1"/>
  <c r="O27" i="1" l="1"/>
  <c r="G27" i="1"/>
</calcChain>
</file>

<file path=xl/sharedStrings.xml><?xml version="1.0" encoding="utf-8"?>
<sst xmlns="http://schemas.openxmlformats.org/spreadsheetml/2006/main" count="48" uniqueCount="46">
  <si>
    <t xml:space="preserve">Проект квот добычи </t>
  </si>
  <si>
    <r>
      <rPr>
        <b/>
        <u/>
        <sz val="14"/>
        <color theme="1"/>
        <rFont val="Calibri"/>
        <family val="2"/>
        <charset val="204"/>
        <scheme val="minor"/>
      </rPr>
      <t>Косули сибирской</t>
    </r>
    <r>
      <rPr>
        <b/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</si>
  <si>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</si>
  <si>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</si>
  <si>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</si>
  <si>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</si>
  <si>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</si>
  <si>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</si>
  <si>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</si>
  <si>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</si>
  <si>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</si>
  <si>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</si>
  <si>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</si>
  <si>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</si>
  <si>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</si>
  <si>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взрослые животные (старше 1 года)</t>
  </si>
  <si>
    <t>до 1 года - 30%</t>
  </si>
  <si>
    <t>2021 -2022 гг</t>
  </si>
  <si>
    <t>Без разделения по половому признаку</t>
  </si>
  <si>
    <t xml:space="preserve">Самцы во время гона  - 15%       </t>
  </si>
  <si>
    <t>Итого:</t>
  </si>
  <si>
    <t>ООУ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</si>
  <si>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</si>
  <si>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</si>
  <si>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</si>
  <si>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</si>
  <si>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</si>
  <si>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</si>
  <si>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</si>
  <si>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</si>
  <si>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</si>
  <si>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</si>
  <si>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</si>
  <si>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</si>
  <si>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</si>
  <si>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</si>
  <si>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</si>
  <si>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</si>
  <si>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на  период:  с  1  августа  2022 г.  до  1  августа  2023 г.</t>
  </si>
  <si>
    <t>ИП Мартюшов</t>
  </si>
  <si>
    <t>В целях научно-исследовательской деятельности НИИВ Восточной Сибири-филиал СФНЦА РАН</t>
  </si>
  <si>
    <t>2022 -2023 гг</t>
  </si>
  <si>
    <t>самцы</t>
  </si>
  <si>
    <t xml:space="preserve">самцы с неокостеневшими рогами </t>
  </si>
  <si>
    <t>23.5</t>
  </si>
  <si>
    <t>23.10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</si>
</sst>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Arial"/>
      <family val="2"/>
      <charset val="204"/>
    </font>
    <font>
      <b/>
      <i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0" fillId="0" borderId="0" xfId="0" applyFont="1" applyFill="1"/>
    <xf numFmtId="1" fontId="0" fillId="0" borderId="0" xfId="0" applyNumberFormat="1" applyFont="1" applyFill="1"/>
    <xf numFmtId="0" fontId="13" fillId="0" borderId="0" xfId="0" applyFont="1"/>
    <xf numFmtId="0" fontId="13" fillId="2" borderId="0" xfId="0" applyFont="1" applyFill="1"/>
    <xf numFmtId="1" fontId="13" fillId="2" borderId="0" xfId="0" applyNumberFormat="1" applyFont="1" applyFill="1"/>
    <xf numFmtId="1" fontId="0" fillId="2" borderId="0" xfId="0" applyNumberFormat="1" applyFont="1" applyFill="1"/>
    <xf numFmtId="0" fontId="0" fillId="2" borderId="0" xfId="0" applyFont="1" applyFill="1"/>
    <xf numFmtId="0" fontId="0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1" fontId="14" fillId="3" borderId="0" xfId="0" applyNumberFormat="1" applyFont="1" applyFill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/>
    </xf>
    <xf numFmtId="2" fontId="17" fillId="2" borderId="7" xfId="0" applyNumberFormat="1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center"/>
    </xf>
    <xf numFmtId="1" fontId="8" fillId="2" borderId="22" xfId="0" applyNumberFormat="1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16" fillId="2" borderId="0" xfId="0" applyFont="1" applyFill="1"/>
    <xf numFmtId="0" fontId="10" fillId="2" borderId="22" xfId="0" applyFont="1" applyFill="1" applyBorder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2" fontId="18" fillId="2" borderId="22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/>
    </xf>
    <xf numFmtId="49" fontId="12" fillId="2" borderId="22" xfId="0" applyNumberFormat="1" applyFont="1" applyFill="1" applyBorder="1" applyAlignment="1">
      <alignment horizontal="center" vertical="center" wrapText="1"/>
    </xf>
    <xf numFmtId="2" fontId="18" fillId="2" borderId="22" xfId="0" applyNumberFormat="1" applyFont="1" applyFill="1" applyBorder="1" applyAlignment="1">
      <alignment horizontal="center"/>
    </xf>
    <xf numFmtId="2" fontId="11" fillId="2" borderId="22" xfId="0" applyNumberFormat="1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2" fillId="2" borderId="22" xfId="0" applyNumberFormat="1" applyFont="1" applyFill="1" applyBorder="1" applyAlignment="1">
      <alignment horizontal="center" vertical="center" wrapText="1"/>
    </xf>
    <xf numFmtId="2" fontId="0" fillId="3" borderId="0" xfId="0" applyNumberFormat="1" applyFont="1" applyFill="1"/>
    <xf numFmtId="2" fontId="13" fillId="3" borderId="0" xfId="0" applyNumberFormat="1" applyFont="1" applyFill="1"/>
    <xf numFmtId="0" fontId="0" fillId="3" borderId="0" xfId="0" applyNumberFormat="1" applyFont="1" applyFill="1"/>
    <xf numFmtId="0" fontId="0" fillId="3" borderId="0" xfId="0" applyNumberFormat="1" applyFont="1" applyFill="1" applyAlignment="1">
      <alignment horizontal="center"/>
    </xf>
    <xf numFmtId="0" fontId="16" fillId="2" borderId="22" xfId="0" applyNumberFormat="1" applyFont="1" applyFill="1" applyBorder="1" applyAlignment="1">
      <alignment horizontal="center"/>
    </xf>
    <xf numFmtId="0" fontId="16" fillId="2" borderId="22" xfId="0" applyNumberFormat="1" applyFont="1" applyFill="1" applyBorder="1" applyAlignment="1">
      <alignment horizontal="center" vertical="center"/>
    </xf>
    <xf numFmtId="0" fontId="11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/>
    </xf>
    <xf numFmtId="0" fontId="13" fillId="3" borderId="0" xfId="0" applyNumberFormat="1" applyFont="1" applyFill="1"/>
    <xf numFmtId="0" fontId="13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4" fillId="3" borderId="0" xfId="0" applyNumberFormat="1" applyFont="1" applyFill="1" applyAlignment="1">
      <alignment horizontal="center"/>
    </xf>
    <xf numFmtId="2" fontId="14" fillId="3" borderId="0" xfId="0" applyNumberFormat="1" applyFont="1" applyFill="1" applyAlignment="1"/>
    <xf numFmtId="2" fontId="0" fillId="2" borderId="0" xfId="0" applyNumberFormat="1" applyFont="1" applyFill="1"/>
    <xf numFmtId="0" fontId="0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9" fillId="2" borderId="18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horizontal="center" vertical="center" textRotation="90" wrapText="1"/>
    </xf>
    <xf numFmtId="164" fontId="17" fillId="2" borderId="2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1" fillId="0" borderId="22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9" xfId="0" applyNumberFormat="1" applyFont="1" applyFill="1" applyBorder="1" applyAlignment="1">
      <alignment horizontal="center" vertical="top" wrapText="1"/>
    </xf>
    <xf numFmtId="2" fontId="6" fillId="2" borderId="17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 vertical="top" wrapText="1"/>
    </xf>
    <xf numFmtId="0" fontId="6" fillId="2" borderId="13" xfId="0" applyNumberFormat="1" applyFont="1" applyFill="1" applyBorder="1" applyAlignment="1">
      <alignment horizontal="center" vertical="top" wrapText="1"/>
    </xf>
    <xf numFmtId="0" fontId="6" fillId="2" borderId="14" xfId="0" applyNumberFormat="1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1" xfId="0" applyNumberFormat="1" applyFont="1" applyFill="1" applyBorder="1" applyAlignment="1">
      <alignment horizontal="center" vertical="top" wrapText="1"/>
    </xf>
    <xf numFmtId="2" fontId="6" fillId="2" borderId="20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1" fontId="6" fillId="2" borderId="12" xfId="0" applyNumberFormat="1" applyFont="1" applyFill="1" applyBorder="1" applyAlignment="1">
      <alignment horizontal="center" vertical="center" textRotation="90"/>
    </xf>
    <xf numFmtId="1" fontId="6" fillId="2" borderId="21" xfId="0" applyNumberFormat="1" applyFont="1" applyFill="1" applyBorder="1" applyAlignment="1">
      <alignment horizontal="center" vertical="center" textRotation="90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textRotation="90"/>
    </xf>
    <xf numFmtId="0" fontId="6" fillId="2" borderId="15" xfId="0" applyFont="1" applyFill="1" applyBorder="1" applyAlignment="1"/>
    <xf numFmtId="0" fontId="6" fillId="2" borderId="21" xfId="0" applyFont="1" applyFill="1" applyBorder="1" applyAlignment="1"/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/>
    <xf numFmtId="0" fontId="16" fillId="2" borderId="2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70" zoomScaleNormal="70" workbookViewId="0">
      <pane xSplit="6" ySplit="14" topLeftCell="G15" activePane="bottomRight" state="frozen"/>
      <selection pane="topRight" activeCell="I1" sqref="I1"/>
      <selection pane="bottomLeft" activeCell="A15" sqref="A15"/>
      <selection pane="bottomRight" activeCell="Q1" sqref="Q1:T1048576"/>
    </sheetView>
  </sheetViews>
  <sheetFormatPr defaultRowHeight="15.75" x14ac:dyDescent="0.25"/>
  <cols>
    <col min="1" max="1" width="10.42578125" style="67" customWidth="1"/>
    <col min="2" max="2" width="48" customWidth="1"/>
    <col min="3" max="3" width="15.5703125" style="42" customWidth="1"/>
    <col min="4" max="4" width="10.5703125" style="44" customWidth="1"/>
    <col min="5" max="5" width="10.85546875" style="45" customWidth="1"/>
    <col min="6" max="6" width="19.7109375" style="52" customWidth="1"/>
    <col min="7" max="7" width="11.42578125" style="12" bestFit="1" customWidth="1"/>
    <col min="8" max="8" width="9" style="9" bestFit="1" customWidth="1"/>
    <col min="9" max="9" width="9.28515625" style="13" bestFit="1" customWidth="1"/>
    <col min="10" max="10" width="10.5703125" style="8" bestFit="1" customWidth="1"/>
    <col min="11" max="11" width="9.28515625" style="8" bestFit="1" customWidth="1"/>
    <col min="12" max="12" width="9.85546875" style="7" bestFit="1" customWidth="1"/>
    <col min="13" max="14" width="9.85546875" style="7" customWidth="1"/>
    <col min="15" max="16" width="9.5703125" style="7" bestFit="1" customWidth="1"/>
  </cols>
  <sheetData>
    <row r="1" spans="1:16" x14ac:dyDescent="0.25">
      <c r="A1" s="66"/>
      <c r="B1" s="1"/>
      <c r="J1" s="2"/>
      <c r="L1" s="3"/>
      <c r="M1" s="3"/>
      <c r="N1" s="3"/>
      <c r="O1" s="3"/>
      <c r="P1" s="3"/>
    </row>
    <row r="2" spans="1:16" ht="18.75" x14ac:dyDescent="0.3">
      <c r="A2" s="66"/>
      <c r="B2" s="1"/>
      <c r="E2" s="97" t="s">
        <v>0</v>
      </c>
      <c r="F2" s="98"/>
      <c r="J2" s="2"/>
      <c r="L2" s="3"/>
      <c r="M2" s="3"/>
      <c r="N2" s="3"/>
      <c r="O2" s="3"/>
      <c r="P2" s="3"/>
    </row>
    <row r="3" spans="1:16" x14ac:dyDescent="0.25">
      <c r="A3" s="66"/>
      <c r="B3" s="1"/>
      <c r="C3" s="55"/>
      <c r="D3" s="56"/>
      <c r="E3" s="57"/>
      <c r="F3" s="58"/>
      <c r="G3" s="59"/>
      <c r="H3" s="8"/>
      <c r="I3" s="60"/>
    </row>
    <row r="4" spans="1:16" ht="18.75" x14ac:dyDescent="0.3">
      <c r="A4" s="66"/>
      <c r="B4" s="1"/>
      <c r="C4" s="55"/>
      <c r="D4" s="56"/>
      <c r="E4" s="57"/>
      <c r="F4" s="61" t="s">
        <v>1</v>
      </c>
      <c r="G4" s="59"/>
      <c r="H4" s="8"/>
      <c r="I4" s="60"/>
    </row>
    <row r="5" spans="1:16" ht="18.75" x14ac:dyDescent="0.3">
      <c r="A5" s="66"/>
      <c r="B5" s="1"/>
      <c r="C5" s="55"/>
      <c r="D5" s="56"/>
      <c r="E5" s="57"/>
      <c r="F5" s="61"/>
      <c r="G5" s="59"/>
      <c r="H5" s="8"/>
      <c r="I5" s="60"/>
    </row>
    <row r="6" spans="1:16" ht="2.25" customHeight="1" thickBot="1" x14ac:dyDescent="0.35">
      <c r="A6" s="66"/>
      <c r="B6" s="1"/>
      <c r="C6" s="55"/>
      <c r="D6" s="56"/>
      <c r="E6" s="57"/>
      <c r="F6" s="61" t="s">
        <v>2</v>
      </c>
      <c r="G6" s="59"/>
      <c r="H6" s="8"/>
      <c r="I6" s="60"/>
    </row>
    <row r="7" spans="1:16" ht="19.5" hidden="1" thickBot="1" x14ac:dyDescent="0.35">
      <c r="A7" s="66"/>
      <c r="B7" s="1"/>
      <c r="C7" s="55"/>
      <c r="D7" s="56"/>
      <c r="E7" s="57"/>
      <c r="F7" s="61"/>
      <c r="G7" s="59"/>
      <c r="H7" s="8"/>
      <c r="I7" s="60"/>
    </row>
    <row r="8" spans="1:16" ht="19.5" hidden="1" thickBot="1" x14ac:dyDescent="0.35">
      <c r="A8" s="66"/>
      <c r="B8" s="1"/>
      <c r="C8" s="55"/>
      <c r="D8" s="56"/>
      <c r="E8" s="57"/>
      <c r="F8" s="61" t="s">
        <v>38</v>
      </c>
      <c r="G8" s="59"/>
      <c r="H8" s="8"/>
      <c r="I8" s="60"/>
    </row>
    <row r="9" spans="1:16" ht="16.5" hidden="1" thickBot="1" x14ac:dyDescent="0.3">
      <c r="A9" s="66"/>
      <c r="B9" s="1"/>
      <c r="C9" s="55"/>
      <c r="D9" s="56"/>
      <c r="E9" s="57"/>
      <c r="F9" s="58"/>
      <c r="G9" s="59"/>
      <c r="H9" s="8"/>
      <c r="I9" s="60"/>
    </row>
    <row r="10" spans="1:16" ht="15" x14ac:dyDescent="0.25">
      <c r="A10" s="72" t="s">
        <v>3</v>
      </c>
      <c r="B10" s="72" t="s">
        <v>4</v>
      </c>
      <c r="C10" s="77" t="s">
        <v>5</v>
      </c>
      <c r="D10" s="80" t="s">
        <v>6</v>
      </c>
      <c r="E10" s="81"/>
      <c r="F10" s="86" t="s">
        <v>7</v>
      </c>
      <c r="G10" s="89" t="s">
        <v>8</v>
      </c>
      <c r="H10" s="90"/>
      <c r="I10" s="90"/>
      <c r="J10" s="90"/>
      <c r="K10" s="90"/>
      <c r="L10" s="90"/>
      <c r="M10" s="90"/>
      <c r="N10" s="90"/>
      <c r="O10" s="90"/>
      <c r="P10" s="91"/>
    </row>
    <row r="11" spans="1:16" ht="15" customHeight="1" x14ac:dyDescent="0.25">
      <c r="A11" s="73"/>
      <c r="B11" s="75"/>
      <c r="C11" s="78"/>
      <c r="D11" s="82"/>
      <c r="E11" s="83"/>
      <c r="F11" s="87"/>
      <c r="G11" s="92" t="s">
        <v>9</v>
      </c>
      <c r="H11" s="93"/>
      <c r="I11" s="89" t="s">
        <v>10</v>
      </c>
      <c r="J11" s="90"/>
      <c r="K11" s="90"/>
      <c r="L11" s="90"/>
      <c r="M11" s="90"/>
      <c r="N11" s="90"/>
      <c r="O11" s="90"/>
      <c r="P11" s="91"/>
    </row>
    <row r="12" spans="1:16" ht="15" customHeight="1" x14ac:dyDescent="0.25">
      <c r="A12" s="73"/>
      <c r="B12" s="75"/>
      <c r="C12" s="78"/>
      <c r="D12" s="82"/>
      <c r="E12" s="83"/>
      <c r="F12" s="87"/>
      <c r="G12" s="101" t="s">
        <v>11</v>
      </c>
      <c r="H12" s="104" t="s">
        <v>12</v>
      </c>
      <c r="I12" s="107" t="s">
        <v>11</v>
      </c>
      <c r="J12" s="104" t="s">
        <v>12</v>
      </c>
      <c r="K12" s="110" t="s">
        <v>13</v>
      </c>
      <c r="L12" s="94" t="s">
        <v>14</v>
      </c>
      <c r="M12" s="95"/>
      <c r="N12" s="95"/>
      <c r="O12" s="95"/>
      <c r="P12" s="96"/>
    </row>
    <row r="13" spans="1:16" ht="31.5" customHeight="1" thickBot="1" x14ac:dyDescent="0.3">
      <c r="A13" s="73"/>
      <c r="B13" s="75"/>
      <c r="C13" s="78"/>
      <c r="D13" s="84"/>
      <c r="E13" s="85"/>
      <c r="F13" s="87"/>
      <c r="G13" s="102"/>
      <c r="H13" s="105"/>
      <c r="I13" s="108"/>
      <c r="J13" s="105"/>
      <c r="K13" s="105"/>
      <c r="L13" s="94" t="s">
        <v>15</v>
      </c>
      <c r="M13" s="95"/>
      <c r="N13" s="95"/>
      <c r="O13" s="96"/>
      <c r="P13" s="99" t="s">
        <v>16</v>
      </c>
    </row>
    <row r="14" spans="1:16" ht="83.25" customHeight="1" thickBot="1" x14ac:dyDescent="0.3">
      <c r="A14" s="74"/>
      <c r="B14" s="76"/>
      <c r="C14" s="79"/>
      <c r="D14" s="62" t="s">
        <v>17</v>
      </c>
      <c r="E14" s="63" t="s">
        <v>41</v>
      </c>
      <c r="F14" s="88"/>
      <c r="G14" s="103"/>
      <c r="H14" s="106"/>
      <c r="I14" s="109"/>
      <c r="J14" s="106"/>
      <c r="K14" s="106"/>
      <c r="L14" s="64" t="s">
        <v>19</v>
      </c>
      <c r="M14" s="64" t="s">
        <v>43</v>
      </c>
      <c r="N14" s="64" t="s">
        <v>42</v>
      </c>
      <c r="O14" s="64" t="s">
        <v>18</v>
      </c>
      <c r="P14" s="100"/>
    </row>
    <row r="15" spans="1:16" s="68" customFormat="1" ht="15" x14ac:dyDescent="0.25">
      <c r="A15" s="69">
        <v>1</v>
      </c>
      <c r="B15" s="69">
        <v>2</v>
      </c>
      <c r="C15" s="70">
        <v>3</v>
      </c>
      <c r="D15" s="70">
        <v>4</v>
      </c>
      <c r="E15" s="70">
        <v>5</v>
      </c>
      <c r="F15" s="70">
        <v>6</v>
      </c>
      <c r="G15" s="70">
        <v>7</v>
      </c>
      <c r="H15" s="70">
        <v>8</v>
      </c>
      <c r="I15" s="70">
        <v>9</v>
      </c>
      <c r="J15" s="69">
        <v>10</v>
      </c>
      <c r="K15" s="70">
        <v>12</v>
      </c>
      <c r="L15" s="69">
        <v>13</v>
      </c>
      <c r="M15" s="69">
        <v>14</v>
      </c>
      <c r="N15" s="69">
        <v>15</v>
      </c>
      <c r="O15" s="69">
        <v>16</v>
      </c>
      <c r="P15" s="69">
        <v>17</v>
      </c>
    </row>
    <row r="16" spans="1:16" s="25" customFormat="1" ht="15" x14ac:dyDescent="0.25">
      <c r="A16" s="111" t="s">
        <v>22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3"/>
    </row>
    <row r="17" spans="1:16" s="25" customFormat="1" x14ac:dyDescent="0.25">
      <c r="A17" s="35" t="s">
        <v>23</v>
      </c>
      <c r="B17" s="17" t="s">
        <v>21</v>
      </c>
      <c r="C17" s="30">
        <v>467.54</v>
      </c>
      <c r="D17" s="41">
        <v>983</v>
      </c>
      <c r="E17" s="46">
        <v>870</v>
      </c>
      <c r="F17" s="20">
        <f t="shared" ref="F17:F26" si="0">E17/C17</f>
        <v>1.8608033537237454</v>
      </c>
      <c r="G17" s="21">
        <f>E17*H17%</f>
        <v>43.5</v>
      </c>
      <c r="H17" s="22">
        <v>5</v>
      </c>
      <c r="I17" s="23">
        <v>42</v>
      </c>
      <c r="J17" s="21">
        <f>I17/E17%</f>
        <v>4.8275862068965525</v>
      </c>
      <c r="K17" s="24"/>
      <c r="L17" s="22">
        <v>6</v>
      </c>
      <c r="M17" s="22"/>
      <c r="N17" s="22"/>
      <c r="O17" s="22">
        <f>I17-L17-P17</f>
        <v>21</v>
      </c>
      <c r="P17" s="22">
        <v>15</v>
      </c>
    </row>
    <row r="18" spans="1:16" s="40" customFormat="1" ht="45" x14ac:dyDescent="0.25">
      <c r="A18" s="35" t="s">
        <v>24</v>
      </c>
      <c r="B18" s="17" t="s">
        <v>40</v>
      </c>
      <c r="C18" s="30"/>
      <c r="D18" s="41"/>
      <c r="E18" s="47"/>
      <c r="F18" s="31"/>
      <c r="G18" s="28"/>
      <c r="H18" s="29"/>
      <c r="I18" s="39">
        <v>1</v>
      </c>
      <c r="J18" s="28"/>
      <c r="K18" s="71"/>
      <c r="L18" s="29"/>
      <c r="M18" s="29"/>
      <c r="N18" s="29"/>
      <c r="O18" s="29"/>
      <c r="P18" s="29">
        <v>1</v>
      </c>
    </row>
    <row r="19" spans="1:16" s="25" customFormat="1" x14ac:dyDescent="0.25">
      <c r="A19" s="35" t="s">
        <v>26</v>
      </c>
      <c r="B19" s="17" t="s">
        <v>25</v>
      </c>
      <c r="C19" s="30">
        <v>365.45</v>
      </c>
      <c r="D19" s="41">
        <v>2568</v>
      </c>
      <c r="E19" s="46">
        <v>3983</v>
      </c>
      <c r="F19" s="20">
        <f t="shared" si="0"/>
        <v>10.898891777260912</v>
      </c>
      <c r="G19" s="21">
        <f t="shared" ref="G19:G26" si="1">E19*H19%</f>
        <v>597.44999999999993</v>
      </c>
      <c r="H19" s="22">
        <v>15</v>
      </c>
      <c r="I19" s="23">
        <v>597</v>
      </c>
      <c r="J19" s="21">
        <f t="shared" ref="J19:J26" si="2">I19/E19%</f>
        <v>14.988701983429577</v>
      </c>
      <c r="K19" s="24"/>
      <c r="L19" s="22">
        <v>89</v>
      </c>
      <c r="M19" s="22"/>
      <c r="N19" s="22"/>
      <c r="O19" s="22">
        <v>210</v>
      </c>
      <c r="P19" s="22">
        <v>298</v>
      </c>
    </row>
    <row r="20" spans="1:16" s="25" customFormat="1" x14ac:dyDescent="0.25">
      <c r="A20" s="35" t="s">
        <v>28</v>
      </c>
      <c r="B20" s="17" t="s">
        <v>27</v>
      </c>
      <c r="C20" s="30">
        <v>30.57</v>
      </c>
      <c r="D20" s="41">
        <v>178</v>
      </c>
      <c r="E20" s="46">
        <v>233</v>
      </c>
      <c r="F20" s="20">
        <f t="shared" si="0"/>
        <v>7.6218514883873079</v>
      </c>
      <c r="G20" s="21">
        <f t="shared" si="1"/>
        <v>23.3</v>
      </c>
      <c r="H20" s="22">
        <v>10</v>
      </c>
      <c r="I20" s="23">
        <v>23</v>
      </c>
      <c r="J20" s="21">
        <f t="shared" si="2"/>
        <v>9.8712446351931327</v>
      </c>
      <c r="K20" s="24"/>
      <c r="L20" s="22">
        <v>3</v>
      </c>
      <c r="M20" s="22"/>
      <c r="N20" s="22"/>
      <c r="O20" s="22">
        <v>13</v>
      </c>
      <c r="P20" s="22">
        <v>7</v>
      </c>
    </row>
    <row r="21" spans="1:16" s="25" customFormat="1" x14ac:dyDescent="0.25">
      <c r="A21" s="35" t="s">
        <v>44</v>
      </c>
      <c r="B21" s="17" t="s">
        <v>29</v>
      </c>
      <c r="C21" s="30">
        <v>47.1</v>
      </c>
      <c r="D21" s="41">
        <v>158</v>
      </c>
      <c r="E21" s="46">
        <v>370</v>
      </c>
      <c r="F21" s="20">
        <f t="shared" si="0"/>
        <v>7.8556263269639066</v>
      </c>
      <c r="G21" s="21">
        <f t="shared" si="1"/>
        <v>37</v>
      </c>
      <c r="H21" s="22">
        <v>10</v>
      </c>
      <c r="I21" s="23">
        <v>37</v>
      </c>
      <c r="J21" s="21">
        <f t="shared" si="2"/>
        <v>10</v>
      </c>
      <c r="K21" s="24"/>
      <c r="L21" s="22">
        <v>5</v>
      </c>
      <c r="M21" s="22"/>
      <c r="N21" s="22"/>
      <c r="O21" s="22">
        <v>21</v>
      </c>
      <c r="P21" s="22">
        <v>11</v>
      </c>
    </row>
    <row r="22" spans="1:16" s="25" customFormat="1" x14ac:dyDescent="0.25">
      <c r="A22" s="35" t="s">
        <v>30</v>
      </c>
      <c r="B22" s="17" t="s">
        <v>31</v>
      </c>
      <c r="C22" s="30">
        <v>299.57100000000003</v>
      </c>
      <c r="D22" s="41">
        <v>163</v>
      </c>
      <c r="E22" s="46">
        <v>240</v>
      </c>
      <c r="F22" s="20">
        <f t="shared" si="0"/>
        <v>0.80114563826271556</v>
      </c>
      <c r="G22" s="21">
        <f t="shared" si="1"/>
        <v>7.1999999999999993</v>
      </c>
      <c r="H22" s="22">
        <v>3</v>
      </c>
      <c r="I22" s="23">
        <v>7</v>
      </c>
      <c r="J22" s="21">
        <f t="shared" si="2"/>
        <v>2.916666666666667</v>
      </c>
      <c r="K22" s="24"/>
      <c r="L22" s="22">
        <v>1</v>
      </c>
      <c r="M22" s="22"/>
      <c r="N22" s="22"/>
      <c r="O22" s="22">
        <v>3</v>
      </c>
      <c r="P22" s="22">
        <v>3</v>
      </c>
    </row>
    <row r="23" spans="1:16" s="25" customFormat="1" x14ac:dyDescent="0.25">
      <c r="A23" s="35" t="s">
        <v>32</v>
      </c>
      <c r="B23" s="17" t="s">
        <v>33</v>
      </c>
      <c r="C23" s="30">
        <v>54.542999999999999</v>
      </c>
      <c r="D23" s="41">
        <v>110</v>
      </c>
      <c r="E23" s="46">
        <v>98</v>
      </c>
      <c r="F23" s="20">
        <f t="shared" si="0"/>
        <v>1.7967475203050804</v>
      </c>
      <c r="G23" s="21">
        <f t="shared" si="1"/>
        <v>4.9000000000000004</v>
      </c>
      <c r="H23" s="22">
        <v>5</v>
      </c>
      <c r="I23" s="23">
        <v>4</v>
      </c>
      <c r="J23" s="21">
        <f t="shared" si="2"/>
        <v>4.0816326530612246</v>
      </c>
      <c r="K23" s="24"/>
      <c r="L23" s="22"/>
      <c r="M23" s="22"/>
      <c r="N23" s="22"/>
      <c r="O23" s="22">
        <v>2</v>
      </c>
      <c r="P23" s="22">
        <v>2</v>
      </c>
    </row>
    <row r="24" spans="1:16" s="25" customFormat="1" x14ac:dyDescent="0.25">
      <c r="A24" s="35" t="s">
        <v>34</v>
      </c>
      <c r="B24" s="26" t="s">
        <v>35</v>
      </c>
      <c r="C24" s="18">
        <v>35.200000000000003</v>
      </c>
      <c r="D24" s="41">
        <v>96</v>
      </c>
      <c r="E24" s="46">
        <v>171</v>
      </c>
      <c r="F24" s="20">
        <f t="shared" si="0"/>
        <v>4.857954545454545</v>
      </c>
      <c r="G24" s="21">
        <f t="shared" si="1"/>
        <v>13.68</v>
      </c>
      <c r="H24" s="22">
        <v>8</v>
      </c>
      <c r="I24" s="23">
        <v>13</v>
      </c>
      <c r="J24" s="21">
        <f t="shared" si="2"/>
        <v>7.60233918128655</v>
      </c>
      <c r="K24" s="24"/>
      <c r="L24" s="22">
        <v>1</v>
      </c>
      <c r="M24" s="22"/>
      <c r="N24" s="22"/>
      <c r="O24" s="22">
        <v>7</v>
      </c>
      <c r="P24" s="22">
        <v>5</v>
      </c>
    </row>
    <row r="25" spans="1:16" s="25" customFormat="1" x14ac:dyDescent="0.25">
      <c r="A25" s="35" t="s">
        <v>36</v>
      </c>
      <c r="B25" s="26" t="s">
        <v>39</v>
      </c>
      <c r="C25" s="18">
        <v>58.94</v>
      </c>
      <c r="D25" s="41">
        <v>0</v>
      </c>
      <c r="E25" s="46">
        <v>350</v>
      </c>
      <c r="F25" s="20">
        <f t="shared" si="0"/>
        <v>5.9382422802850359</v>
      </c>
      <c r="G25" s="21">
        <f t="shared" si="1"/>
        <v>28</v>
      </c>
      <c r="H25" s="22">
        <v>8</v>
      </c>
      <c r="I25" s="23">
        <v>28</v>
      </c>
      <c r="J25" s="21">
        <f t="shared" si="2"/>
        <v>8</v>
      </c>
      <c r="K25" s="24"/>
      <c r="L25" s="22">
        <v>4</v>
      </c>
      <c r="M25" s="22"/>
      <c r="N25" s="22"/>
      <c r="O25" s="22">
        <v>15</v>
      </c>
      <c r="P25" s="22">
        <v>9</v>
      </c>
    </row>
    <row r="26" spans="1:16" s="25" customFormat="1" x14ac:dyDescent="0.25">
      <c r="A26" s="35" t="s">
        <v>45</v>
      </c>
      <c r="B26" s="19" t="s">
        <v>37</v>
      </c>
      <c r="C26" s="36">
        <v>27.66</v>
      </c>
      <c r="D26" s="34">
        <v>270</v>
      </c>
      <c r="E26" s="49">
        <v>229</v>
      </c>
      <c r="F26" s="20">
        <f t="shared" si="0"/>
        <v>8.279103398409255</v>
      </c>
      <c r="G26" s="21">
        <f t="shared" si="1"/>
        <v>27.48</v>
      </c>
      <c r="H26" s="22">
        <v>12</v>
      </c>
      <c r="I26" s="23">
        <v>25</v>
      </c>
      <c r="J26" s="21">
        <f t="shared" si="2"/>
        <v>10.91703056768559</v>
      </c>
      <c r="K26" s="24"/>
      <c r="L26" s="22">
        <v>3</v>
      </c>
      <c r="M26" s="22"/>
      <c r="N26" s="22"/>
      <c r="O26" s="22">
        <v>13</v>
      </c>
      <c r="P26" s="22">
        <v>9</v>
      </c>
    </row>
    <row r="27" spans="1:16" s="25" customFormat="1" x14ac:dyDescent="0.25">
      <c r="A27" s="24"/>
      <c r="B27" s="16" t="s">
        <v>20</v>
      </c>
      <c r="C27" s="32">
        <f>SUM(C17:C26)</f>
        <v>1386.5740000000003</v>
      </c>
      <c r="D27" s="33">
        <f>SUM(D17:D26)</f>
        <v>4526</v>
      </c>
      <c r="E27" s="48">
        <f>SUM(E17:E26)</f>
        <v>6544</v>
      </c>
      <c r="F27" s="37"/>
      <c r="G27" s="65">
        <f>SUM(G17:G26)</f>
        <v>782.50999999999988</v>
      </c>
      <c r="H27" s="22"/>
      <c r="I27" s="38">
        <f>SUM(I17:I26)</f>
        <v>777</v>
      </c>
      <c r="J27" s="22"/>
      <c r="K27" s="24"/>
      <c r="L27" s="27">
        <f>SUM(L17:L26)</f>
        <v>112</v>
      </c>
      <c r="M27" s="27"/>
      <c r="N27" s="27"/>
      <c r="O27" s="27">
        <f>SUM(O17:O26)</f>
        <v>305</v>
      </c>
      <c r="P27" s="27">
        <f>SUM(P17:P26)</f>
        <v>360</v>
      </c>
    </row>
    <row r="28" spans="1:16" x14ac:dyDescent="0.25">
      <c r="A28" s="66"/>
      <c r="B28" s="1"/>
      <c r="J28" s="2"/>
      <c r="L28" s="3"/>
      <c r="M28" s="3"/>
      <c r="N28" s="3"/>
      <c r="O28" s="3"/>
      <c r="P28" s="3"/>
    </row>
    <row r="29" spans="1:16" ht="18.75" x14ac:dyDescent="0.3">
      <c r="B29" s="4"/>
      <c r="C29" s="43"/>
      <c r="D29" s="50"/>
      <c r="E29" s="51"/>
      <c r="F29" s="53"/>
      <c r="G29" s="14"/>
      <c r="H29" s="10"/>
      <c r="I29" s="11"/>
      <c r="J29" s="5"/>
      <c r="K29" s="5"/>
      <c r="L29" s="6"/>
      <c r="M29" s="6"/>
      <c r="N29" s="6"/>
      <c r="O29" s="6"/>
    </row>
    <row r="30" spans="1:16" ht="18.75" x14ac:dyDescent="0.3">
      <c r="B30" s="4"/>
      <c r="C30" s="43"/>
      <c r="E30" s="50"/>
      <c r="F30" s="54"/>
      <c r="G30" s="14"/>
      <c r="H30" s="10"/>
      <c r="I30" s="15"/>
      <c r="J30" s="5"/>
      <c r="K30" s="5"/>
      <c r="L30" s="6"/>
      <c r="M30" s="6"/>
      <c r="N30" s="6"/>
      <c r="O30" s="6"/>
    </row>
  </sheetData>
  <mergeCells count="18">
    <mergeCell ref="A16:P16"/>
    <mergeCell ref="L13:O13"/>
    <mergeCell ref="P13:P14"/>
    <mergeCell ref="G12:G14"/>
    <mergeCell ref="H12:H14"/>
    <mergeCell ref="I12:I14"/>
    <mergeCell ref="J12:J14"/>
    <mergeCell ref="K12:K14"/>
    <mergeCell ref="G10:P10"/>
    <mergeCell ref="G11:H11"/>
    <mergeCell ref="I11:P11"/>
    <mergeCell ref="L12:P12"/>
    <mergeCell ref="E2:F2"/>
    <mergeCell ref="A10:A14"/>
    <mergeCell ref="B10:B14"/>
    <mergeCell ref="C10:C14"/>
    <mergeCell ref="D10:E13"/>
    <mergeCell ref="F10:F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2022-05-25T07:05:56Z</dcterms:modified>
</cp:coreProperties>
</file>