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8" i="1" l="1"/>
  <c r="J19" i="1"/>
  <c r="D25" i="1"/>
  <c r="E25" i="1"/>
  <c r="C25" i="1"/>
  <c r="G15" i="1"/>
  <c r="L25" i="1" l="1"/>
  <c r="M25" i="1"/>
  <c r="I25" i="1" l="1"/>
  <c r="H25" i="1"/>
  <c r="J22" i="1"/>
  <c r="J23" i="1"/>
  <c r="J24" i="1"/>
  <c r="O21" i="1"/>
  <c r="F17" i="1"/>
  <c r="F18" i="1"/>
  <c r="F19" i="1"/>
  <c r="F20" i="1"/>
  <c r="F21" i="1"/>
  <c r="F22" i="1"/>
  <c r="F23" i="1"/>
  <c r="F24" i="1"/>
  <c r="G17" i="1"/>
  <c r="G18" i="1"/>
  <c r="G19" i="1"/>
  <c r="G20" i="1"/>
  <c r="G21" i="1"/>
  <c r="G22" i="1"/>
  <c r="G23" i="1"/>
  <c r="G24" i="1"/>
  <c r="O25" i="1" l="1"/>
  <c r="J21" i="1" l="1"/>
  <c r="J20" i="1"/>
  <c r="J17" i="1"/>
  <c r="J15" i="1"/>
  <c r="F15" i="1"/>
  <c r="N25" i="1" l="1"/>
  <c r="J25" i="1"/>
  <c r="G25" i="1"/>
</calcChain>
</file>

<file path=xl/sharedStrings.xml><?xml version="1.0" encoding="utf-8"?>
<sst xmlns="http://schemas.openxmlformats.org/spreadsheetml/2006/main" count="45" uniqueCount="43">
  <si>
    <t xml:space="preserve">Проект квот добычи </t>
  </si>
  <si>
    <r>
      <rPr>
        <b/>
        <u/>
        <sz val="10"/>
        <rFont val="Calibri"/>
        <family val="2"/>
        <charset val="204"/>
        <scheme val="minor"/>
      </rPr>
      <t xml:space="preserve">Благородного оленя </t>
    </r>
    <r>
      <rPr>
        <b/>
        <sz val="10"/>
        <rFont val="Calibri"/>
        <family val="2"/>
        <charset val="204"/>
        <scheme val="minor"/>
      </rPr>
      <t>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</si>
  <si>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</si>
  <si>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</si>
  <si>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</si>
  <si>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</si>
  <si>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</si>
  <si>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</si>
  <si>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</si>
  <si>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</si>
  <si>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</si>
  <si>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</si>
  <si>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</si>
  <si>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</si>
  <si>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</si>
  <si>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</si>
  <si>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- 20%</t>
  </si>
  <si>
    <t>2021 -2022 гг</t>
  </si>
  <si>
    <t>Без разделения по половому признаку</t>
  </si>
  <si>
    <r>
      <t xml:space="preserve">Самцы во время гона            </t>
    </r>
    <r>
      <rPr>
        <i/>
        <sz val="10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</si>
  <si>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</si>
  <si>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Итого:</t>
  </si>
  <si>
    <t>ООУ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</si>
  <si>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</si>
  <si>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</si>
  <si>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</si>
  <si>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</si>
  <si>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</si>
  <si>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</si>
  <si>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</si>
  <si>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</si>
  <si>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</si>
  <si>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</si>
  <si>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</si>
  <si>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</si>
  <si>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</si>
  <si>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</si>
  <si>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</si>
  <si>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</si>
  <si>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на  период:  с  1  августа  2022 г.  до  1  августа  2023 г.</t>
  </si>
  <si>
    <t>ИП Мартюшов</t>
  </si>
  <si>
    <t>В целях научно-исследовательской деятельности НИИВ Восточной Сибири-филиал СФНЦА РАН</t>
  </si>
  <si>
    <t>2022 - 2023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</si>
</sst>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0" fontId="13" fillId="2" borderId="22" xfId="0" applyFont="1" applyFill="1" applyBorder="1" applyAlignment="1">
      <alignment horizontal="center"/>
    </xf>
    <xf numFmtId="1" fontId="13" fillId="2" borderId="22" xfId="0" applyNumberFormat="1" applyFont="1" applyFill="1" applyBorder="1" applyAlignment="1">
      <alignment horizontal="center" vertical="center" wrapText="1"/>
    </xf>
    <xf numFmtId="1" fontId="9" fillId="2" borderId="22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164" fontId="14" fillId="2" borderId="22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2" fontId="14" fillId="2" borderId="2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9" fillId="2" borderId="22" xfId="0" applyNumberFormat="1" applyFont="1" applyFill="1" applyBorder="1" applyAlignment="1">
      <alignment horizontal="center"/>
    </xf>
    <xf numFmtId="2" fontId="15" fillId="2" borderId="22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4" fillId="2" borderId="0" xfId="0" applyFont="1" applyFill="1"/>
    <xf numFmtId="2" fontId="15" fillId="2" borderId="22" xfId="0" applyNumberFormat="1" applyFont="1" applyFill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21" xfId="0" applyFont="1" applyFill="1" applyBorder="1" applyAlignment="1"/>
    <xf numFmtId="0" fontId="7" fillId="2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5"/>
  <sheetViews>
    <sheetView tabSelected="1" zoomScale="80" zoomScaleNormal="80" workbookViewId="0">
      <pane xSplit="6" ySplit="12" topLeftCell="G16" activePane="bottomRight" state="frozen"/>
      <selection pane="topRight" activeCell="I1" sqref="I1"/>
      <selection pane="bottomLeft" activeCell="A13" sqref="A13"/>
      <selection pane="bottomRight" activeCell="J17" sqref="J17:J19"/>
    </sheetView>
  </sheetViews>
  <sheetFormatPr defaultRowHeight="15.75" x14ac:dyDescent="0.25"/>
  <cols>
    <col min="1" max="1" width="7.5703125" style="29" customWidth="1"/>
    <col min="2" max="2" width="48" style="1" customWidth="1"/>
    <col min="3" max="3" width="15.5703125" style="1" customWidth="1"/>
    <col min="4" max="4" width="10.5703125" style="19" customWidth="1"/>
    <col min="5" max="5" width="10.85546875" style="34" customWidth="1"/>
    <col min="6" max="6" width="19.7109375" style="24" customWidth="1"/>
    <col min="7" max="8" width="9.140625" style="5"/>
    <col min="9" max="9" width="9.140625" style="6"/>
    <col min="10" max="10" width="10.5703125" style="5" bestFit="1" customWidth="1"/>
    <col min="11" max="11" width="9.140625" style="5"/>
    <col min="12" max="14" width="9.140625" style="4"/>
    <col min="15" max="15" width="9.28515625" style="4" bestFit="1" customWidth="1"/>
    <col min="16" max="174" width="9.140625" style="1"/>
  </cols>
  <sheetData>
    <row r="1" spans="1:174" x14ac:dyDescent="0.25">
      <c r="C1" s="2"/>
      <c r="D1" s="3"/>
      <c r="E1" s="43" t="s">
        <v>0</v>
      </c>
      <c r="F1" s="44"/>
    </row>
    <row r="2" spans="1:174" x14ac:dyDescent="0.25">
      <c r="C2" s="2"/>
      <c r="D2" s="3"/>
      <c r="F2" s="7"/>
    </row>
    <row r="3" spans="1:174" x14ac:dyDescent="0.25">
      <c r="C3" s="2"/>
      <c r="D3" s="3"/>
      <c r="F3" s="7" t="s">
        <v>1</v>
      </c>
    </row>
    <row r="4" spans="1:174" x14ac:dyDescent="0.25">
      <c r="C4" s="2"/>
      <c r="D4" s="3"/>
      <c r="F4" s="7"/>
    </row>
    <row r="5" spans="1:174" ht="16.5" thickBot="1" x14ac:dyDescent="0.3">
      <c r="C5" s="2"/>
      <c r="D5" s="3"/>
      <c r="F5" s="7" t="s">
        <v>2</v>
      </c>
    </row>
    <row r="6" spans="1:174" ht="16.5" hidden="1" thickBot="1" x14ac:dyDescent="0.3">
      <c r="C6" s="2"/>
      <c r="D6" s="3"/>
      <c r="F6" s="7"/>
    </row>
    <row r="7" spans="1:174" ht="16.5" hidden="1" thickBot="1" x14ac:dyDescent="0.3">
      <c r="C7" s="2"/>
      <c r="D7" s="3"/>
      <c r="F7" s="7" t="s">
        <v>39</v>
      </c>
    </row>
    <row r="8" spans="1:174" ht="15" x14ac:dyDescent="0.25">
      <c r="A8" s="45" t="s">
        <v>3</v>
      </c>
      <c r="B8" s="45" t="s">
        <v>4</v>
      </c>
      <c r="C8" s="50" t="s">
        <v>5</v>
      </c>
      <c r="D8" s="53" t="s">
        <v>6</v>
      </c>
      <c r="E8" s="54"/>
      <c r="F8" s="59" t="s">
        <v>7</v>
      </c>
      <c r="G8" s="65" t="s">
        <v>8</v>
      </c>
      <c r="H8" s="66"/>
      <c r="I8" s="66"/>
      <c r="J8" s="66"/>
      <c r="K8" s="66"/>
      <c r="L8" s="66"/>
      <c r="M8" s="66"/>
      <c r="N8" s="66"/>
      <c r="O8" s="67"/>
    </row>
    <row r="9" spans="1:174" ht="14.45" customHeight="1" x14ac:dyDescent="0.25">
      <c r="A9" s="46"/>
      <c r="B9" s="48"/>
      <c r="C9" s="51"/>
      <c r="D9" s="55"/>
      <c r="E9" s="56"/>
      <c r="F9" s="60"/>
      <c r="G9" s="68" t="s">
        <v>9</v>
      </c>
      <c r="H9" s="69"/>
      <c r="I9" s="68" t="s">
        <v>10</v>
      </c>
      <c r="J9" s="70"/>
      <c r="K9" s="70"/>
      <c r="L9" s="70"/>
      <c r="M9" s="70"/>
      <c r="N9" s="70"/>
      <c r="O9" s="69"/>
    </row>
    <row r="10" spans="1:174" ht="14.45" customHeight="1" x14ac:dyDescent="0.25">
      <c r="A10" s="46"/>
      <c r="B10" s="48"/>
      <c r="C10" s="51"/>
      <c r="D10" s="55"/>
      <c r="E10" s="56"/>
      <c r="F10" s="60"/>
      <c r="G10" s="76" t="s">
        <v>11</v>
      </c>
      <c r="H10" s="79" t="s">
        <v>12</v>
      </c>
      <c r="I10" s="80" t="s">
        <v>11</v>
      </c>
      <c r="J10" s="79" t="s">
        <v>12</v>
      </c>
      <c r="K10" s="62" t="s">
        <v>13</v>
      </c>
      <c r="L10" s="71" t="s">
        <v>14</v>
      </c>
      <c r="M10" s="72"/>
      <c r="N10" s="72"/>
      <c r="O10" s="73"/>
    </row>
    <row r="11" spans="1:174" ht="15" customHeight="1" thickBot="1" x14ac:dyDescent="0.3">
      <c r="A11" s="46"/>
      <c r="B11" s="48"/>
      <c r="C11" s="51"/>
      <c r="D11" s="57"/>
      <c r="E11" s="58"/>
      <c r="F11" s="60"/>
      <c r="G11" s="77"/>
      <c r="H11" s="63"/>
      <c r="I11" s="81"/>
      <c r="J11" s="63"/>
      <c r="K11" s="63"/>
      <c r="L11" s="71" t="s">
        <v>15</v>
      </c>
      <c r="M11" s="72"/>
      <c r="N11" s="73"/>
      <c r="O11" s="74" t="s">
        <v>16</v>
      </c>
    </row>
    <row r="12" spans="1:174" ht="147" customHeight="1" thickBot="1" x14ac:dyDescent="0.3">
      <c r="A12" s="47"/>
      <c r="B12" s="49"/>
      <c r="C12" s="52"/>
      <c r="D12" s="28" t="s">
        <v>17</v>
      </c>
      <c r="E12" s="35" t="s">
        <v>42</v>
      </c>
      <c r="F12" s="61"/>
      <c r="G12" s="78"/>
      <c r="H12" s="64"/>
      <c r="I12" s="82"/>
      <c r="J12" s="64"/>
      <c r="K12" s="64"/>
      <c r="L12" s="8" t="s">
        <v>19</v>
      </c>
      <c r="M12" s="8" t="s">
        <v>20</v>
      </c>
      <c r="N12" s="8" t="s">
        <v>18</v>
      </c>
      <c r="O12" s="75"/>
    </row>
    <row r="13" spans="1:174" s="41" customFormat="1" x14ac:dyDescent="0.25">
      <c r="A13" s="38">
        <v>1</v>
      </c>
      <c r="B13" s="38">
        <v>2</v>
      </c>
      <c r="C13" s="38">
        <v>3</v>
      </c>
      <c r="D13" s="38">
        <v>4</v>
      </c>
      <c r="E13" s="39">
        <v>5</v>
      </c>
      <c r="F13" s="36">
        <v>6</v>
      </c>
      <c r="G13" s="36">
        <v>7</v>
      </c>
      <c r="H13" s="36">
        <v>8</v>
      </c>
      <c r="I13" s="30">
        <v>9</v>
      </c>
      <c r="J13" s="36">
        <v>10</v>
      </c>
      <c r="K13" s="36">
        <v>11</v>
      </c>
      <c r="L13" s="40">
        <v>12</v>
      </c>
      <c r="M13" s="40">
        <v>13</v>
      </c>
      <c r="N13" s="40">
        <v>14</v>
      </c>
      <c r="O13" s="40">
        <v>15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</row>
    <row r="14" spans="1:174" s="5" customFormat="1" ht="15" customHeight="1" x14ac:dyDescent="0.25">
      <c r="A14" s="83" t="s">
        <v>23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74" s="5" customFormat="1" x14ac:dyDescent="0.25">
      <c r="A15" s="26" t="s">
        <v>24</v>
      </c>
      <c r="B15" s="17" t="s">
        <v>22</v>
      </c>
      <c r="C15" s="21">
        <v>467.53</v>
      </c>
      <c r="D15" s="10">
        <v>495</v>
      </c>
      <c r="E15" s="33">
        <v>542</v>
      </c>
      <c r="F15" s="16">
        <f t="shared" ref="F15:F24" si="0">E15/C15</f>
        <v>1.1592838962205634</v>
      </c>
      <c r="G15" s="13">
        <f>E15*5%</f>
        <v>27.1</v>
      </c>
      <c r="H15" s="20">
        <v>5</v>
      </c>
      <c r="I15" s="14">
        <v>26</v>
      </c>
      <c r="J15" s="12">
        <f>I15/E15%</f>
        <v>4.7970479704797047</v>
      </c>
      <c r="K15" s="13"/>
      <c r="L15" s="11">
        <v>1</v>
      </c>
      <c r="M15" s="11">
        <v>1</v>
      </c>
      <c r="N15" s="11">
        <v>18</v>
      </c>
      <c r="O15" s="11">
        <v>6</v>
      </c>
    </row>
    <row r="16" spans="1:174" s="5" customFormat="1" ht="45" x14ac:dyDescent="0.25">
      <c r="A16" s="26"/>
      <c r="B16" s="17" t="s">
        <v>41</v>
      </c>
      <c r="C16" s="21"/>
      <c r="D16" s="10"/>
      <c r="E16" s="33"/>
      <c r="F16" s="16"/>
      <c r="G16" s="13"/>
      <c r="H16" s="20"/>
      <c r="I16" s="14">
        <v>1</v>
      </c>
      <c r="J16" s="12"/>
      <c r="K16" s="13"/>
      <c r="L16" s="11"/>
      <c r="M16" s="11"/>
      <c r="N16" s="11"/>
      <c r="O16" s="11">
        <v>1</v>
      </c>
    </row>
    <row r="17" spans="1:15" s="5" customFormat="1" x14ac:dyDescent="0.25">
      <c r="A17" s="26" t="s">
        <v>25</v>
      </c>
      <c r="B17" s="17" t="s">
        <v>26</v>
      </c>
      <c r="C17" s="21">
        <v>365.45</v>
      </c>
      <c r="D17" s="10">
        <v>955</v>
      </c>
      <c r="E17" s="33">
        <v>1283</v>
      </c>
      <c r="F17" s="16">
        <f t="shared" si="0"/>
        <v>3.5107401833356136</v>
      </c>
      <c r="G17" s="13">
        <f t="shared" ref="G17:G24" si="1">E17*H17%</f>
        <v>89.81</v>
      </c>
      <c r="H17" s="20">
        <v>7</v>
      </c>
      <c r="I17" s="14">
        <v>89</v>
      </c>
      <c r="J17" s="12">
        <f t="shared" ref="J17:J24" si="2">I17/E17%</f>
        <v>6.9368667186282149</v>
      </c>
      <c r="K17" s="13"/>
      <c r="L17" s="11">
        <v>9</v>
      </c>
      <c r="M17" s="11">
        <v>4</v>
      </c>
      <c r="N17" s="11">
        <v>32</v>
      </c>
      <c r="O17" s="11">
        <v>44</v>
      </c>
    </row>
    <row r="18" spans="1:15" s="5" customFormat="1" x14ac:dyDescent="0.25">
      <c r="A18" s="26" t="s">
        <v>27</v>
      </c>
      <c r="B18" s="17" t="s">
        <v>28</v>
      </c>
      <c r="C18" s="21">
        <v>30.57</v>
      </c>
      <c r="D18" s="10">
        <v>155</v>
      </c>
      <c r="E18" s="33">
        <v>212</v>
      </c>
      <c r="F18" s="16">
        <f t="shared" si="0"/>
        <v>6.9349035001635588</v>
      </c>
      <c r="G18" s="13">
        <f t="shared" si="1"/>
        <v>21.200000000000003</v>
      </c>
      <c r="H18" s="20">
        <v>10</v>
      </c>
      <c r="I18" s="14">
        <v>21</v>
      </c>
      <c r="J18" s="12">
        <f t="shared" si="2"/>
        <v>9.9056603773584904</v>
      </c>
      <c r="K18" s="13"/>
      <c r="L18" s="11">
        <v>1</v>
      </c>
      <c r="M18" s="11">
        <v>2</v>
      </c>
      <c r="N18" s="11">
        <v>13</v>
      </c>
      <c r="O18" s="11">
        <v>5</v>
      </c>
    </row>
    <row r="19" spans="1:15" s="5" customFormat="1" x14ac:dyDescent="0.25">
      <c r="A19" s="26" t="s">
        <v>29</v>
      </c>
      <c r="B19" s="17" t="s">
        <v>30</v>
      </c>
      <c r="C19" s="21">
        <v>47.1</v>
      </c>
      <c r="D19" s="10">
        <v>96</v>
      </c>
      <c r="E19" s="33">
        <v>295</v>
      </c>
      <c r="F19" s="16">
        <f t="shared" si="0"/>
        <v>6.2632696390658174</v>
      </c>
      <c r="G19" s="13">
        <f t="shared" si="1"/>
        <v>29.5</v>
      </c>
      <c r="H19" s="20">
        <v>10</v>
      </c>
      <c r="I19" s="14">
        <v>29</v>
      </c>
      <c r="J19" s="12">
        <f t="shared" si="2"/>
        <v>9.8305084745762699</v>
      </c>
      <c r="K19" s="13"/>
      <c r="L19" s="11">
        <v>2</v>
      </c>
      <c r="M19" s="11">
        <v>2</v>
      </c>
      <c r="N19" s="11">
        <v>19</v>
      </c>
      <c r="O19" s="11">
        <v>6</v>
      </c>
    </row>
    <row r="20" spans="1:15" s="5" customFormat="1" x14ac:dyDescent="0.25">
      <c r="A20" s="26" t="s">
        <v>31</v>
      </c>
      <c r="B20" s="17" t="s">
        <v>32</v>
      </c>
      <c r="C20" s="21">
        <v>299.57100000000003</v>
      </c>
      <c r="D20" s="10">
        <v>814</v>
      </c>
      <c r="E20" s="33">
        <v>819</v>
      </c>
      <c r="F20" s="16">
        <f t="shared" si="0"/>
        <v>2.7339094905715169</v>
      </c>
      <c r="G20" s="13">
        <f t="shared" si="1"/>
        <v>57.330000000000005</v>
      </c>
      <c r="H20" s="20">
        <v>7</v>
      </c>
      <c r="I20" s="14">
        <v>57</v>
      </c>
      <c r="J20" s="12">
        <f t="shared" si="2"/>
        <v>6.9597069597069599</v>
      </c>
      <c r="K20" s="13"/>
      <c r="L20" s="11">
        <v>3</v>
      </c>
      <c r="M20" s="11">
        <v>5</v>
      </c>
      <c r="N20" s="11">
        <v>37</v>
      </c>
      <c r="O20" s="11">
        <v>12</v>
      </c>
    </row>
    <row r="21" spans="1:15" s="5" customFormat="1" x14ac:dyDescent="0.25">
      <c r="A21" s="26" t="s">
        <v>33</v>
      </c>
      <c r="B21" s="17" t="s">
        <v>34</v>
      </c>
      <c r="C21" s="21">
        <v>54.542999999999999</v>
      </c>
      <c r="D21" s="10">
        <v>99</v>
      </c>
      <c r="E21" s="33">
        <v>215</v>
      </c>
      <c r="F21" s="16">
        <f t="shared" si="0"/>
        <v>3.9418440496489011</v>
      </c>
      <c r="G21" s="13">
        <f t="shared" si="1"/>
        <v>15.05</v>
      </c>
      <c r="H21" s="20">
        <v>7</v>
      </c>
      <c r="I21" s="14">
        <v>15</v>
      </c>
      <c r="J21" s="12">
        <f t="shared" si="2"/>
        <v>6.9767441860465116</v>
      </c>
      <c r="K21" s="13"/>
      <c r="L21" s="11">
        <v>1</v>
      </c>
      <c r="M21" s="11">
        <v>1</v>
      </c>
      <c r="N21" s="11">
        <v>10</v>
      </c>
      <c r="O21" s="11">
        <f>I21*20%</f>
        <v>3</v>
      </c>
    </row>
    <row r="22" spans="1:15" s="5" customFormat="1" x14ac:dyDescent="0.25">
      <c r="A22" s="26"/>
      <c r="B22" s="17" t="s">
        <v>40</v>
      </c>
      <c r="C22" s="21">
        <v>58.94</v>
      </c>
      <c r="D22" s="10">
        <v>0</v>
      </c>
      <c r="E22" s="33">
        <v>217</v>
      </c>
      <c r="F22" s="16">
        <f t="shared" si="0"/>
        <v>3.6817102137767224</v>
      </c>
      <c r="G22" s="13">
        <f t="shared" si="1"/>
        <v>15.190000000000001</v>
      </c>
      <c r="H22" s="20">
        <v>7</v>
      </c>
      <c r="I22" s="14">
        <v>15</v>
      </c>
      <c r="J22" s="12">
        <f t="shared" si="2"/>
        <v>6.9124423963133639</v>
      </c>
      <c r="K22" s="13"/>
      <c r="L22" s="11">
        <v>1</v>
      </c>
      <c r="M22" s="11">
        <v>1</v>
      </c>
      <c r="N22" s="11">
        <v>10</v>
      </c>
      <c r="O22" s="11">
        <v>3</v>
      </c>
    </row>
    <row r="23" spans="1:15" s="5" customFormat="1" x14ac:dyDescent="0.25">
      <c r="A23" s="26" t="s">
        <v>35</v>
      </c>
      <c r="B23" s="23" t="s">
        <v>36</v>
      </c>
      <c r="C23" s="22">
        <v>35.200000000000003</v>
      </c>
      <c r="D23" s="10">
        <v>142</v>
      </c>
      <c r="E23" s="33">
        <v>283</v>
      </c>
      <c r="F23" s="16">
        <f t="shared" si="0"/>
        <v>8.0397727272727266</v>
      </c>
      <c r="G23" s="13">
        <f t="shared" si="1"/>
        <v>33.96</v>
      </c>
      <c r="H23" s="20">
        <v>12</v>
      </c>
      <c r="I23" s="14">
        <v>33</v>
      </c>
      <c r="J23" s="12">
        <f t="shared" si="2"/>
        <v>11.66077738515901</v>
      </c>
      <c r="K23" s="13"/>
      <c r="L23" s="11">
        <v>2</v>
      </c>
      <c r="M23" s="11">
        <v>2</v>
      </c>
      <c r="N23" s="11">
        <v>23</v>
      </c>
      <c r="O23" s="11">
        <v>6</v>
      </c>
    </row>
    <row r="24" spans="1:15" s="5" customFormat="1" x14ac:dyDescent="0.25">
      <c r="A24" s="26" t="s">
        <v>37</v>
      </c>
      <c r="B24" s="9" t="s">
        <v>38</v>
      </c>
      <c r="C24" s="25">
        <v>27.66</v>
      </c>
      <c r="D24" s="27">
        <v>145</v>
      </c>
      <c r="E24" s="33">
        <v>209</v>
      </c>
      <c r="F24" s="16">
        <f t="shared" si="0"/>
        <v>7.556037599421547</v>
      </c>
      <c r="G24" s="13">
        <f t="shared" si="1"/>
        <v>20.900000000000002</v>
      </c>
      <c r="H24" s="20">
        <v>10</v>
      </c>
      <c r="I24" s="14">
        <v>8</v>
      </c>
      <c r="J24" s="12">
        <f t="shared" si="2"/>
        <v>3.8277511961722492</v>
      </c>
      <c r="K24" s="13"/>
      <c r="L24" s="11">
        <v>1</v>
      </c>
      <c r="M24" s="11">
        <v>1</v>
      </c>
      <c r="N24" s="11">
        <v>3</v>
      </c>
      <c r="O24" s="11">
        <v>3</v>
      </c>
    </row>
    <row r="25" spans="1:15" s="5" customFormat="1" x14ac:dyDescent="0.25">
      <c r="A25" s="13"/>
      <c r="B25" s="37" t="s">
        <v>21</v>
      </c>
      <c r="C25" s="18">
        <f t="shared" ref="C25:J25" si="3">SUM(C15:C24)</f>
        <v>1386.5640000000001</v>
      </c>
      <c r="D25" s="31">
        <f t="shared" si="3"/>
        <v>2901</v>
      </c>
      <c r="E25" s="32">
        <f t="shared" si="3"/>
        <v>4075</v>
      </c>
      <c r="F25" s="15"/>
      <c r="G25" s="13">
        <f t="shared" si="3"/>
        <v>310.04000000000002</v>
      </c>
      <c r="H25" s="12">
        <f t="shared" si="3"/>
        <v>75</v>
      </c>
      <c r="I25" s="14">
        <f t="shared" si="3"/>
        <v>294</v>
      </c>
      <c r="J25" s="12">
        <f t="shared" si="3"/>
        <v>67.807505664440768</v>
      </c>
      <c r="K25" s="13"/>
      <c r="L25" s="14">
        <f>SUM(L15:L24)</f>
        <v>21</v>
      </c>
      <c r="M25" s="14">
        <f>SUM(M15:M24)</f>
        <v>19</v>
      </c>
      <c r="N25" s="14">
        <f>SUM(N15:N24)</f>
        <v>165</v>
      </c>
      <c r="O25" s="14">
        <f>SUM(O15:O24)</f>
        <v>89</v>
      </c>
    </row>
  </sheetData>
  <mergeCells count="18">
    <mergeCell ref="A14:O14"/>
    <mergeCell ref="K10:K12"/>
    <mergeCell ref="G8:O8"/>
    <mergeCell ref="G9:H9"/>
    <mergeCell ref="I9:O9"/>
    <mergeCell ref="L10:O10"/>
    <mergeCell ref="L11:N11"/>
    <mergeCell ref="O11:O12"/>
    <mergeCell ref="G10:G12"/>
    <mergeCell ref="H10:H12"/>
    <mergeCell ref="I10:I12"/>
    <mergeCell ref="J10:J12"/>
    <mergeCell ref="E1:F1"/>
    <mergeCell ref="A8:A12"/>
    <mergeCell ref="B8:B12"/>
    <mergeCell ref="C8:C12"/>
    <mergeCell ref="D8:E11"/>
    <mergeCell ref="F8:F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2022-05-25T07:07:03Z</dcterms:modified>
</cp:coreProperties>
</file>