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2070" windowWidth="15690" windowHeight="7110" tabRatio="818" activeTab="2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(информационный)'!$A$1:$A$15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1'!$A$1:$G$228</definedName>
    <definedName name="_xlnm.Print_Area" localSheetId="0">'Титул ф.01'!$A$1:$N$32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88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<sst xmlns="http://schemas.openxmlformats.org/spreadsheetml/2006/main" count="1046" uniqueCount="923">
  <si>
    <t>280, 280.1, 282, 282.1- 282.3</t>
  </si>
  <si>
    <t>Поступило гражданских и административных дел</t>
  </si>
  <si>
    <t xml:space="preserve">Окончено гражданских и административных дел </t>
  </si>
  <si>
    <t>в сроки свыше установленных  ГПК РФ и КАС РФ</t>
  </si>
  <si>
    <t xml:space="preserve">Рассмотрено
с вынесением 
решения 
по категориям 
гражданских и административных дел: 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</si>
  <si>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</si>
  <si>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 и КАС РФ</t>
  </si>
  <si>
    <t>из них с нарушением сроков ГПК РФ и КАС РФ</t>
  </si>
  <si>
    <t>Поступило гражданских и  административных дел в отчетном периоде</t>
  </si>
  <si>
    <t>по гражданским делам</t>
  </si>
  <si>
    <t>О защите избирательных прав и права на участие в референдуме граждан Российской Федерации (гл. 24 КАС РФ)</t>
  </si>
  <si>
    <t>Административные дела, рассматриваемые Дисциплинарной коллегией Верховного Суда РФ (гл. 23 КАС РФ)</t>
  </si>
  <si>
    <t>О  присуждении компенсации за нарушение права на судопроизводство в разумный срок (гл. 26 КАС РФ)</t>
  </si>
  <si>
    <t>Об административном надзоре за лицами, освобожденными из мест лишения свободы (гл. 29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</si>
  <si>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</si>
  <si>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О госпитализации гражданина в медицинскую противотуберкулезную организацию в недобровольном порядке (гл. 31 КАС РФ)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</si>
  <si>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</si>
  <si>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 xml:space="preserve">Рассмотрено с вынесением  решения  по категориям административных дел (из строки 4 раздела 2 ф. 01 (S03): 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</si>
  <si>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</si>
  <si>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</si>
  <si>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в том числе с оправданием осужденного,  прекращением дела по реабилитирующим основаниям</t>
  </si>
  <si>
    <t>по уголовным  делам</t>
  </si>
  <si>
    <t>по гражданским, административным делам</t>
  </si>
  <si>
    <t>мес.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</si>
  <si>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</si>
  <si>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</si>
  <si>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</si>
  <si>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</si>
  <si>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</si>
  <si>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</si>
  <si>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</si>
  <si>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</si>
  <si>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</si>
  <si>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</si>
  <si>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УСД в Республике Крым</t>
  </si>
  <si>
    <t>УСД в г.Севастополь</t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</si>
  <si>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</si>
  <si>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</si>
  <si>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</si>
  <si>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УСД в Камчатском крае</t>
  </si>
  <si>
    <t>о взыскании налогов и сборов с физических лиц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</si>
  <si>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</si>
  <si>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</si>
  <si>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</si>
  <si>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</si>
  <si>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</si>
  <si>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</si>
  <si>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</si>
  <si>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Окончено дел в первой инстанции</t>
  </si>
  <si>
    <t>в том числе приоста-новленные</t>
  </si>
  <si>
    <t>в том числе неприоста-новленные находятся 
в производстве судов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</si>
  <si>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</si>
  <si>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</si>
  <si>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</si>
  <si>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</si>
  <si>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</si>
  <si>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</si>
  <si>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</si>
  <si>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</si>
  <si>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</si>
  <si>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</si>
  <si>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</si>
  <si>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УСД в Республике Алтай</t>
  </si>
  <si>
    <t>Код</t>
  </si>
  <si>
    <t>Наименование УСД</t>
  </si>
  <si>
    <t>УСД в Республике Адыгея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</si>
  <si>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</si>
  <si>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</si>
  <si>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</si>
  <si>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</si>
  <si>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</si>
  <si>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</si>
  <si>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</si>
  <si>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</si>
  <si>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</si>
  <si>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</si>
  <si>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</si>
  <si>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</si>
  <si>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Областные и равные им суды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</si>
  <si>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</si>
  <si>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</si>
  <si>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</si>
  <si>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</si>
  <si>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</si>
  <si>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</si>
  <si>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</si>
  <si>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</si>
  <si>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</si>
  <si>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</si>
  <si>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</si>
  <si>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</si>
  <si>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</si>
  <si>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</si>
  <si>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</si>
  <si>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</si>
  <si>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</si>
  <si>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</si>
  <si>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</si>
  <si>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</si>
  <si>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</si>
  <si>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</si>
  <si>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</si>
  <si>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</si>
  <si>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</si>
  <si>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</si>
  <si>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</si>
  <si>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</si>
  <si>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</si>
  <si>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</si>
  <si>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</si>
  <si>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</si>
  <si>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</si>
  <si>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</si>
  <si>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</si>
  <si>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</si>
  <si>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</si>
  <si>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</si>
  <si>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</si>
  <si>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</si>
  <si>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</si>
  <si>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</si>
  <si>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</si>
  <si>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</si>
  <si>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</si>
  <si>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</si>
  <si>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</si>
  <si>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</si>
  <si>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</si>
  <si>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</si>
  <si>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</si>
  <si>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Ханты-Мансийском АО</t>
  </si>
  <si>
    <t>УСД в Новгородской области</t>
  </si>
  <si>
    <t>УСД в Орловской области</t>
  </si>
  <si>
    <t>УСД в Сахалинской области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</si>
  <si>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</si>
  <si>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</si>
  <si>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</si>
  <si>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</si>
  <si>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</si>
  <si>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</si>
  <si>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</si>
  <si>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</si>
  <si>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</si>
  <si>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</si>
  <si>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</si>
  <si>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111, 112</t>
  </si>
  <si>
    <t>208-210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</si>
  <si>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</si>
  <si>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</si>
  <si>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</si>
  <si>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</si>
  <si>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</si>
  <si>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</si>
  <si>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</si>
  <si>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</si>
  <si>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</si>
  <si>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</si>
  <si>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</si>
  <si>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</si>
  <si>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</si>
  <si>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</si>
  <si>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</si>
  <si>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</si>
  <si>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</si>
  <si>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</si>
  <si>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</si>
  <si>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</si>
  <si>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</si>
  <si>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</si>
  <si>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</si>
  <si>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</si>
  <si>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</si>
  <si>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</si>
  <si>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</si>
  <si>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</si>
  <si>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</si>
  <si>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</si>
  <si>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</si>
  <si>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</si>
  <si>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</si>
  <si>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</si>
  <si>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</si>
  <si>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</si>
  <si>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t</t>
  </si>
  <si>
    <t>n</t>
  </si>
  <si>
    <t xml:space="preserve">УСД в Костромской области </t>
  </si>
  <si>
    <t>Должностное лицо, ответственное за составление отчета</t>
  </si>
  <si>
    <t>Бумажный вариант электронной версии не представлять</t>
  </si>
  <si>
    <t>УСД в Калининградской области</t>
  </si>
  <si>
    <t>УСД в Республике Башкортостан</t>
  </si>
  <si>
    <t>УСД в Пермском крае</t>
  </si>
  <si>
    <t xml:space="preserve">Взято под стражу судом (мировым судьей) по приговору с реальным лишением свободы </t>
  </si>
  <si>
    <t>УСД в Магаданской области</t>
  </si>
  <si>
    <t>УСД в Псковской области</t>
  </si>
  <si>
    <t>Судебный департамент при Верховном Суде Российской Федерации</t>
  </si>
  <si>
    <t>УСД в Забайкальском крае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</si>
  <si>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</si>
  <si>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</si>
  <si>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</si>
  <si>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</si>
  <si>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</si>
  <si>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</si>
  <si>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</si>
  <si>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</si>
  <si>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</si>
  <si>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</si>
  <si>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</si>
  <si>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</si>
  <si>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</si>
  <si>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</si>
  <si>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</si>
  <si>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</si>
  <si>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</si>
  <si>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</si>
  <si>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</si>
  <si>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</si>
  <si>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</si>
  <si>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</si>
  <si>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</si>
  <si>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</si>
  <si>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</si>
  <si>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</si>
  <si>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</si>
  <si>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</si>
  <si>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</si>
  <si>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</si>
  <si>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</si>
  <si>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</si>
  <si>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</si>
  <si>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</si>
  <si>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</si>
  <si>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</si>
  <si>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</si>
  <si>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</si>
  <si>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</si>
  <si>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</si>
  <si>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</si>
  <si>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</si>
  <si>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</si>
  <si>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</si>
  <si>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</si>
  <si>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</si>
  <si>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</si>
  <si>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</si>
  <si>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</si>
  <si>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</si>
  <si>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</si>
  <si>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</si>
  <si>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</si>
  <si>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</si>
  <si>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</si>
  <si>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</si>
  <si>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</si>
  <si>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</si>
  <si>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</si>
  <si>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</si>
  <si>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</si>
  <si>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</si>
  <si>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 xml:space="preserve">о признании противоречащими федеральному законодательству нормативных правовых актов </t>
  </si>
  <si>
    <t>рассмотрено по существу в особом порядке (ст. 316, 317.7 УПК РФ)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</si>
  <si>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</si>
  <si>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</si>
  <si>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</si>
  <si>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</si>
  <si>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Еврейской автономной обл.</t>
  </si>
  <si>
    <t>УСД в Чукотском АО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</si>
  <si>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</si>
  <si>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</si>
  <si>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</si>
  <si>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</si>
  <si>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</si>
  <si>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</si>
  <si>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Поступило уголовных дел за отчетный период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</si>
  <si>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</si>
  <si>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</si>
  <si>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</si>
  <si>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</si>
  <si>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УСД в Ямало-Ненецком АО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</si>
  <si>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</si>
  <si>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</si>
  <si>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</si>
  <si>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</si>
  <si>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</si>
  <si>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</si>
  <si>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</si>
  <si>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</si>
  <si>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</si>
  <si>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</si>
  <si>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</si>
  <si>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Число лиц, по делам которых применены принудительные меры к невменяемым</t>
  </si>
  <si>
    <t>из них удовлетворено таких представлений</t>
  </si>
  <si>
    <t>форма 1-АП раздел 1 гр.1 стр.1</t>
  </si>
  <si>
    <t>обязательные работы</t>
  </si>
  <si>
    <t>Применение домашнего ареста судом (замена иной меры пресечения на домашний арест)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</si>
  <si>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</si>
  <si>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</si>
  <si>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</si>
  <si>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</si>
  <si>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</si>
  <si>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код и номер телефона </t>
  </si>
  <si>
    <t>Наименование показателя</t>
  </si>
  <si>
    <t>Управления Судебного департамента 
в субъектах Российской Федерации</t>
  </si>
  <si>
    <t>Управлению Судебного департамента 
в субъекте Российской Федерации</t>
  </si>
  <si>
    <t xml:space="preserve">из них </t>
  </si>
  <si>
    <t>с ходатайствами о прекращении уголовного дела и назначении меры уголовно-процессуального характера в виде судебного штрафа</t>
  </si>
  <si>
    <t>158.1</t>
  </si>
  <si>
    <t>по реабилитирующим основаниям</t>
  </si>
  <si>
    <t>по ходатайствам о прекращении уголовных дел с назначением судебного штрафа</t>
  </si>
  <si>
    <t>Количество рассмотренных ходатайств о продлении меры пресечения в виде домашнего ареста</t>
  </si>
  <si>
    <t>о взыскании в взносов в Пенсионный фонд, Фонд социального страхования и Федеральный фонд обязательного медицинского страхования</t>
  </si>
  <si>
    <t>по административным делам</t>
  </si>
  <si>
    <t>по делам об административных правонарушениях</t>
  </si>
  <si>
    <t>форма 2 раздел 6 гр. 1 стр. 5</t>
  </si>
  <si>
    <t>по    уголовным    делам</t>
  </si>
  <si>
    <t>повторно на судебное разбирательство</t>
  </si>
  <si>
    <t xml:space="preserve">форма 1 раздел 2 гр. 1 стр. 2 </t>
  </si>
  <si>
    <t xml:space="preserve">форма 1 раздел 2 гр. 1 стр. 3 </t>
  </si>
  <si>
    <t xml:space="preserve">форма 1 раздел 2 гр. 1 стр. 4 </t>
  </si>
  <si>
    <t xml:space="preserve">форма 1 раздел 2 гр. 1 стр. 5 </t>
  </si>
  <si>
    <t>Всего лиц, в отношении которых дела рассмотрены по существу 
(число 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</si>
  <si>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Остаток нерассмотренных дел:</t>
  </si>
  <si>
    <t xml:space="preserve">форма 1 раздел 2 гр. 1 стр. 9 </t>
  </si>
  <si>
    <t xml:space="preserve">форма 1 раздел 2 гр. 1 стр. 10  </t>
  </si>
  <si>
    <t xml:space="preserve">форма 1 раздел 2 гр. 1 стр. 13  </t>
  </si>
  <si>
    <t xml:space="preserve">форма 1 раздел 2 гр. 1  стр. 15  </t>
  </si>
  <si>
    <t xml:space="preserve">форма 1 раздел 2 гр. 1 стр. 17  </t>
  </si>
  <si>
    <t xml:space="preserve">форма 1 раздел 2 гр. 1 стр. 18  </t>
  </si>
  <si>
    <t xml:space="preserve">форма 1 раздел 2 гр. 1 стр. 21 </t>
  </si>
  <si>
    <t>Освобождено из-под стражи осужденных, оправданных по приговору суда и лиц, 
в отношении которых дела прекращены</t>
  </si>
  <si>
    <t xml:space="preserve">форма 1 раздел 3 гр. 1 стр. 1 </t>
  </si>
  <si>
    <t xml:space="preserve">форма 1 раздел 3  гр. 1 стр. 3 </t>
  </si>
  <si>
    <t>Вынесено постановлений о рассмотрении дела в закрытом судебном заседании 
(п. 5 ч. 2 ст. 231 УПК РФ)</t>
  </si>
  <si>
    <t>форма 1 раздел 7 гр. 2</t>
  </si>
  <si>
    <t>форма 1 раздел 7 гр. 3</t>
  </si>
  <si>
    <t>по    гражданским, административным делам</t>
  </si>
  <si>
    <t>форма 2 раздел 1 гр. 2 стр. 13</t>
  </si>
  <si>
    <t xml:space="preserve">форма 2 раздел 8 сумма гр.1 и  2 стр. 2 </t>
  </si>
  <si>
    <t xml:space="preserve">форма 2 раздел 8 сумма гр. 1 и 2 стр. 3 </t>
  </si>
  <si>
    <t xml:space="preserve">форма 2 раздел 8 сумма гр. 1 и 2 стр. 4 </t>
  </si>
  <si>
    <t xml:space="preserve">форма 2 раздел 8 сумма гр. 1 и 2 стр. 5 </t>
  </si>
  <si>
    <t xml:space="preserve">форма 2 раздел 8 сумма гр. 1 и 2 стр. 6 </t>
  </si>
  <si>
    <t xml:space="preserve">форма 2 раздел 8 сумма гр. 1 и 2 стр. 7 </t>
  </si>
  <si>
    <t xml:space="preserve">форма 2 раздел 8 сумма гр. 1 и 2 стр. 8 </t>
  </si>
  <si>
    <t xml:space="preserve">форма 2 раздел 8 сумма гр. 1 и 2 стр. 9 </t>
  </si>
  <si>
    <t xml:space="preserve">форма 2 раздел 8 сумма гр. 1 и 2 стр.10 </t>
  </si>
  <si>
    <t xml:space="preserve">форма 2 раздел 8 сумма гр. 1 и  2 стр. 11 </t>
  </si>
  <si>
    <t>Отказано в приеме заявлений, жалоб, в том числе в вынесении судебного приказа в порядке 
ст. 134 ГПК РФ, 128 КАС РФ</t>
  </si>
  <si>
    <t>форма 1-АП раздел 1 гр. 2 стр. 1</t>
  </si>
  <si>
    <t>форма 1-АП раздел 1 гр. 4 стр. 1</t>
  </si>
  <si>
    <t>форма 1-АП раздел 1 гр. 3 стр. 1</t>
  </si>
  <si>
    <t>форма 1-АП раздел 1 гр. 5 стр. 1</t>
  </si>
  <si>
    <t>форма 1-АП раздел 2 стр. 3</t>
  </si>
  <si>
    <t>форма 1-АП раздел 2 стр. 4</t>
  </si>
  <si>
    <t>форма 1-АП раздел 1 гр. 10 стр. 1</t>
  </si>
  <si>
    <t>форма 1-АП раздел 1 гр. 16 стр. 1</t>
  </si>
  <si>
    <t>форма 1-АП раздел 1 гр. 17 стр. 1</t>
  </si>
  <si>
    <t>форма 1-АП раздел 1 гр. 18 стр. 1</t>
  </si>
  <si>
    <t>форма 1-АП раздел 1 гр. 19 стр. 1</t>
  </si>
  <si>
    <t>форма 1-АП раздел 1 гр. 20 стр. 1</t>
  </si>
  <si>
    <t>форма 1-АП раздел 1 гр. 21 стр. 1</t>
  </si>
  <si>
    <t>форма 1-АП раздел 1 гр. 22 стр. 1</t>
  </si>
  <si>
    <t>за правонарушения, связанные с незаконным оборотом наркотиков 
(ст. 6.8,  6.9, 6.9.1, 6.13,  6.15,  6.16, 6.16.1, 6.18, 10.5.1, ч. 2 и ч. 3 ст. 20.20 КоАП РФ)</t>
  </si>
  <si>
    <t>материалы</t>
  </si>
  <si>
    <t>Рассмотрено материалов в порядке гражданского (ГПК РФ) и административного судопроизводства  (КАС РФ)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</si>
  <si>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</si>
  <si>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2 раздел 6 гр. 1 стр. 1</t>
  </si>
  <si>
    <t>форма 2 раздел 6 гр. 1 стр. 2</t>
  </si>
  <si>
    <t xml:space="preserve">Принято к производству заявлений  о присуждении компенсации за нарушение права 
на судопроизводство в разумный срок </t>
  </si>
  <si>
    <t>Рассмотрено с вынесением решения о присуждении компенсации за нарушение права 
на судопроизводство в разумный срок</t>
  </si>
  <si>
    <t xml:space="preserve">Принято к производству заявлений  о присуждении компенсации за нарушение права на исполнение судебного акта в разумный срок </t>
  </si>
  <si>
    <t xml:space="preserve">суд присяжных  </t>
  </si>
  <si>
    <t>уголовные дела</t>
  </si>
  <si>
    <t>гражданские и административные дела 
(ГПК РФ и КАС РФ)</t>
  </si>
  <si>
    <t>из них на постановления судей (мировых судей)</t>
  </si>
  <si>
    <t>форма 6 сумма раздела 7 сумма гр. 4 и 9  стр.1 и раздела 8 сумма гр. 4 и  9 стр. 1</t>
  </si>
  <si>
    <t>гражданские  и административные дела</t>
  </si>
  <si>
    <t>сумма форм 8 по уровням всех судов раздел 2 сумма гр. 7 и  9  стр. 1</t>
  </si>
  <si>
    <t>Поступило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</si>
  <si>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</si>
  <si>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дата составления отчета</t>
  </si>
  <si>
    <t>Об оспаривании нормативных правовых актов 
(о признании противоречащими федеральному законодательству нормативных правовых актов)  (гл. 21 КАС РФ)</t>
  </si>
  <si>
    <t>нормативных правовых актов субъектов Российской Федерации</t>
  </si>
  <si>
    <t>нормативных правовых актов органов местного самоуправления</t>
  </si>
  <si>
    <t>I инстанция (продолжение)</t>
  </si>
  <si>
    <t>по уголовным делам 
(продолжение)</t>
  </si>
  <si>
    <t>205.1-205.6, 206</t>
  </si>
  <si>
    <t>228-234.1</t>
  </si>
  <si>
    <t xml:space="preserve">форма 1 сумма раздела 2 гр. 1 стр. 25,  раздела 9  гр. 6 стр. 1 и раздела 10 гр. 6 стр. 1  </t>
  </si>
  <si>
    <t>приостановление и прекращение деятельности общественных организаций, партий, СМИ</t>
  </si>
  <si>
    <t xml:space="preserve">форма 2 раздел 8 сумма гр. 1 и 2 стр. 39 </t>
  </si>
  <si>
    <t>форма 2 раздел 8 сумма гр. 1 и 2 стр. 43</t>
  </si>
  <si>
    <t>за правонарушения, связанные с избирательными правами 
(ст. 5.1, 5.3-5.25, 5.45-5.52, 5.56, 5.58, 5.69 КоАП РФ)</t>
  </si>
  <si>
    <t>Рассмотрено материалов в порядке законодательства по делам об административных правонарушениях</t>
  </si>
  <si>
    <t>форма 2 раздел 6 гр. 1 стр. 4</t>
  </si>
  <si>
    <t>форма 2 раздел 6 гр. 1 стр. 3</t>
  </si>
  <si>
    <t>форма 1-АП раздел 5 гр. 1 сумма стр. 3 и 4</t>
  </si>
  <si>
    <t>Отменены обвинительные приговоры по числу лиц 
(по делам районных судов или гарнизонных военных судов)</t>
  </si>
  <si>
    <t>в том числе  по реабилитирующим основаниям 
(по делам районных судов или гарнизонных военных судов)</t>
  </si>
  <si>
    <t>Изменены обвинительные приговоры по числу лиц  
(по делам районных судов или гарнизонных военных судов)</t>
  </si>
  <si>
    <t>Отменены оправдательные приговоры по числу лиц  
(по делам районных судов или гарнизонных военных судов)</t>
  </si>
  <si>
    <t>Отменены постановления о возвращении дела прокурору 
(по делам районных судов или гарнизонных военных судов)</t>
  </si>
  <si>
    <t>форма 6 сумма раздела 7 сумма гр. 5 и 10 стр.1 и раздела 8 сумма гр. 5 и 10 стр. 1</t>
  </si>
  <si>
    <t xml:space="preserve">Категория суда  </t>
  </si>
  <si>
    <t>Cтатус</t>
  </si>
  <si>
    <t>Код формулы</t>
  </si>
  <si>
    <t>Формула</t>
  </si>
  <si>
    <t>Описание формулы</t>
  </si>
  <si>
    <t>Значения элементов</t>
  </si>
  <si>
    <t>Подтверждения</t>
  </si>
  <si>
    <t>форма 1-АП раздел 1 гр. 10 сумма 
стр. 3-10; 21-23</t>
  </si>
  <si>
    <t>291.2</t>
  </si>
  <si>
    <t xml:space="preserve">форма 1 раздел 3 гр. 1стр. 2 </t>
  </si>
  <si>
    <t>Оставлено заявлений без движения на конец отчетного периода (ч. 1 ст. 136 ГПК РФ, ч. 1 ст. 130 КАС РФ)</t>
  </si>
  <si>
    <t>форма 2 раздел 8 сумма гр. 1 и 2 стр. 42</t>
  </si>
  <si>
    <t>форма 6 по делам ОВС и областных и равных им судов раздел 4 гр. 18 стр.1</t>
  </si>
  <si>
    <t>форма 6 по делам ОВС и областных и равных им судов раздел 4 гр. 24 стр.1</t>
  </si>
  <si>
    <t>форма 6 по делам ОВС и областных и равных им судов раздел 4 гр. 28 стр.1</t>
  </si>
  <si>
    <t>в том числе 
(из строки 6 раздела 2 ф. 01 (S03):</t>
  </si>
  <si>
    <t>в том числе 
(из строки 11 раздела 2 ф. 01 (S03):</t>
  </si>
  <si>
    <t>Об оспаривании решений, действий (бездействия) органов гос.власти,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(гл. 22 КАС РФ)</t>
  </si>
  <si>
    <t>Об оспаривании результатов определения  кадастровой стоимости (гл. 25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</si>
  <si>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(гл. 28 КАС РФ)</t>
  </si>
  <si>
    <t>О взыскании денежных сумм в счет уплаты установленных законом обязательных платежей и санкций с физических лиц  
(гл.  32 КАС РФ, в т.ч. рассматриваемые  в порядке гл. 11.1 КАС РФ)</t>
  </si>
  <si>
    <t>Мировой судья</t>
  </si>
  <si>
    <t xml:space="preserve">форма 1 раздел 1 гр. 2 стр. 1 </t>
  </si>
  <si>
    <t>форма 1 раздел 1 гр. 2 стр. 50</t>
  </si>
  <si>
    <t>форма 1 раздел 1 гр. 2 стр. 52</t>
  </si>
  <si>
    <t>форма 1 раздел 1 гр. 11 стр. 1</t>
  </si>
  <si>
    <t>форма 1 раздел 1 гр. 8  стр. 1</t>
  </si>
  <si>
    <t>форма 1 раздел 1 гр. 9 стр. 1</t>
  </si>
  <si>
    <t>форма 1 раздел 1 сумма  гр. 12-16 стр. 1</t>
  </si>
  <si>
    <t>форма 1 раздел 1  гр. 12  стр. 1</t>
  </si>
  <si>
    <t>форма 1 раздел 1 гр. 12  стр. 46</t>
  </si>
  <si>
    <t>форма 1 раздел 1 гр. 12 стр. 47</t>
  </si>
  <si>
    <t>форма 1 раздел 1 гр. 12  стр. 48</t>
  </si>
  <si>
    <t>форма 1 раздел 1  гр. 12 стр. 49</t>
  </si>
  <si>
    <t xml:space="preserve">форма 1 раздел 1 гр. 12 стр. 42  </t>
  </si>
  <si>
    <t xml:space="preserve">форма 1 раздел 1 гр. 12  стр. 39 </t>
  </si>
  <si>
    <t>форма 1 раздел 1 гр. 12  стр. 2</t>
  </si>
  <si>
    <t>106-110.2</t>
  </si>
  <si>
    <t>форма 1 раздел 1  гр. 12  стр. 3</t>
  </si>
  <si>
    <t xml:space="preserve">форма 1 раздел 1 гр. 12 стр. 4  </t>
  </si>
  <si>
    <t xml:space="preserve">форма 1 раздел 1 гр. 12  стр. 6  </t>
  </si>
  <si>
    <t xml:space="preserve">форма 1 раздел 1 гр. 12 стр. 8  </t>
  </si>
  <si>
    <t>форма 1 раздел 1 гр. 12 стр. 9</t>
  </si>
  <si>
    <t xml:space="preserve">форма 1 раздел 1 гр. 12 стр. 12 </t>
  </si>
  <si>
    <t xml:space="preserve">форма 1 раздел 1 гр. 12 стр. 13  </t>
  </si>
  <si>
    <t xml:space="preserve">форма 1 раздел 1 гр. 12 стр. 14  </t>
  </si>
  <si>
    <t xml:space="preserve">форма 1 раздел 1 гр. 12  стр. 17 </t>
  </si>
  <si>
    <t>форма 1 раздел 1 гр. 12  стр. 18</t>
  </si>
  <si>
    <t>форма 1 раздел 1 гр. 12 стр. 19</t>
  </si>
  <si>
    <t>форма 1 раздел 1 гр. 12 стр. 21</t>
  </si>
  <si>
    <t>форма 1 раздел 1 гр. 12 стр. 23</t>
  </si>
  <si>
    <t>форма 1 раздел 1 гр. 12  стр. 25</t>
  </si>
  <si>
    <t>форма 1 раздел 1 гр. 12  стр. 28</t>
  </si>
  <si>
    <t>форма 1 раздел 1 гр. 12  стр. 30</t>
  </si>
  <si>
    <t>форма 1 раздел 1 гр. 12  стр. 31</t>
  </si>
  <si>
    <t>форма 1 раздел 1 гр. 12  стр. 32</t>
  </si>
  <si>
    <t xml:space="preserve">форма 1 раздел 1 гр. 13  стр. 1 </t>
  </si>
  <si>
    <t>форма 1 раздел 1 гр. 13 стр. 1 минус стр. 35</t>
  </si>
  <si>
    <t>форма 1 раздел 1 сумма гр. 14 и 15 стр. 1</t>
  </si>
  <si>
    <t>форма 1 раздел 1 гр. 14  стр. 1</t>
  </si>
  <si>
    <t>форма 1 раздел 1 гр. 29  стр. 1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</si>
  <si>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41 раздела 1 ф. 01 (S03)</t>
  </si>
  <si>
    <t>форма 1 раздел 1 гр. 16 стр. 1</t>
  </si>
  <si>
    <t xml:space="preserve">форма 1 раздел 1 гр. 17 стр. 1 </t>
  </si>
  <si>
    <t>форма 1 раздел 1 гр. 10 стр. 1</t>
  </si>
  <si>
    <t>форма 2 раздел 1 гр. 17 стр. 13</t>
  </si>
  <si>
    <t>форма 2 раздел 1 гр. 7 стр. 13</t>
  </si>
  <si>
    <t>форма 2 раздел 1 гр. 18 стр. 13</t>
  </si>
  <si>
    <t>форма 2 раздел 2 гр. 7 сумма стр. 32-38</t>
  </si>
  <si>
    <t>форма 2 раздел 2 гр. 7 сумма стр. 45-48</t>
  </si>
  <si>
    <t>форма 2  раздел 2 гр. 7 стр. 114</t>
  </si>
  <si>
    <t>форма 2 раздел 1 гр. 19 стр. 13</t>
  </si>
  <si>
    <t>форма 6 по делам мировых судей раздел 1 гр. 2 стр. 1</t>
  </si>
  <si>
    <t>форма 6 по делам мировых судей раздел 1 гр. 7 стр. 1</t>
  </si>
  <si>
    <t>форма 6 по делам мировых судей  раздел 1 гр. 8 стр. 1</t>
  </si>
  <si>
    <t>форма 6 по делам мировых судей  раздел 4 гр. 12 стр. 1</t>
  </si>
  <si>
    <t>форма 6 по делам мировых судей  раздел 4 сумма гр. 2  и 7 стр. 1</t>
  </si>
  <si>
    <t>форма 6 по делам мировых судей раздел 4 гр. 6 стр. 1</t>
  </si>
  <si>
    <t>форма 6 по делам мировых судей раздел 4 гр. 18 стр. 1</t>
  </si>
  <si>
    <t>форма 6 по делам мировых судей раздел 4 гр. 24 стр. 1</t>
  </si>
  <si>
    <t>форма 7 по делам мировых судей раздел 1 гр. 7 стр. 1</t>
  </si>
  <si>
    <t>форма 7 по делам мировых судей раздел 1 гр. 9 стр. 1</t>
  </si>
  <si>
    <t xml:space="preserve">форма 7 по делам мировых судей раздел 1 гр. 12 стр. 1 </t>
  </si>
  <si>
    <t xml:space="preserve">форма 7 по делам мировых судей сумма раздела 3 гр. 7 стр. 1  и раздела 4  гр. 7 стр. 1 </t>
  </si>
  <si>
    <t>форма 7 по делам мировых судей сумма раздела 3 гр. 5 стр. 1 и раздела 4 гр. 5 стр. 1</t>
  </si>
  <si>
    <t>форма 7 по делам мировых судей сумма раздела 3 гр. 8 стр.1 и раздела 4 гр. 8 стр. 1</t>
  </si>
  <si>
    <t xml:space="preserve">форма 1-АП раздел 5 сумма гр. 25 и 26 стр. 1 </t>
  </si>
  <si>
    <t>форма 6 по делам районных или гарнизонных судов раздел 4 гр. 12 стр. 1 за вычетом раздела 4 гр. 6 стр. 1</t>
  </si>
  <si>
    <t>форма 6 по делам районных или гарнизонных судов раздел 4 гр. 7 стр. 1</t>
  </si>
  <si>
    <t>форма 6 по делам районных или гарнизонных судов раздел 4 гр. 18 стр. 1</t>
  </si>
  <si>
    <t>форма 6 по делам районных или гарнизонных судов раздел 4 гр. 24 стр. 1</t>
  </si>
  <si>
    <t>форма 6 по делам районных или гарнизонных судов раздел 4 гр. 28 стр. 1</t>
  </si>
  <si>
    <t>сумма форм 6 по делам ОВС и областных и равных им судов раздел 4 гр. 12 стр. 1 за вычетом раздела 4 гр. 6 стр. 1</t>
  </si>
  <si>
    <t>форма 6 по делам ОВС и областных и равных им судов раздел 4 гр. 7 стр. 1</t>
  </si>
  <si>
    <t>форма 1-АП раздел 7 гр. 4 стр. 1</t>
  </si>
  <si>
    <t xml:space="preserve">форма 1-АП раздел 7 сумма гр. 7-14 стр. 1 </t>
  </si>
  <si>
    <t>форма 6 ВС РФ раздел 4 гр. 12 стр. 1</t>
  </si>
  <si>
    <t>форма 6 ВС РФ раздел 4 гр. 18 стр. 1</t>
  </si>
  <si>
    <t>форма 6 ВС РФ раздел 4 гр.  24 стр. 1</t>
  </si>
  <si>
    <t>форма 2 раздел 3 гр. 2 стр. 1</t>
  </si>
  <si>
    <t>форма 2 раздел 3 гр. 17 стр. 1</t>
  </si>
  <si>
    <t>форма 2 раздел 3 гр. 18 стр. 1</t>
  </si>
  <si>
    <t>форма 2 раздел 3 гр. 7 стр. 1</t>
  </si>
  <si>
    <t>форма 2 раздел 3 гр. 8 стр. 1</t>
  </si>
  <si>
    <t>форма 2 раздел 3 гр. 13 стр. 1</t>
  </si>
  <si>
    <t>форма 2 раздел 3 гр. 19 стр. 1</t>
  </si>
  <si>
    <t>Рассмотрено материалов в порядке административного судопроизводства  
(из строки 130 раздела 1 ф. 01 (S03)</t>
  </si>
  <si>
    <t>286316</t>
  </si>
  <si>
    <t>Дата изменения</t>
  </si>
  <si>
    <t>форма 1 раздел 1 сумма гр. 3-5 стр. 42</t>
  </si>
  <si>
    <t>форма 1 раздел 1 сумма гр. 14 и 15 стр. 42</t>
  </si>
  <si>
    <t xml:space="preserve">форма 1 раздел 2 гр. 1 стр. 55 </t>
  </si>
  <si>
    <t>форма 2 раздел 3 гр. 7 стр. 166</t>
  </si>
  <si>
    <t>форма 2 раздел 3 гр. 8 стр. 166</t>
  </si>
  <si>
    <t>форма 2 раздел 3 гр. 7 стр. 172</t>
  </si>
  <si>
    <t>форма 2 раздел 3 гр. 8 стр. 172</t>
  </si>
  <si>
    <t>форма 2 раздел 3 гр. 7 стр. 179</t>
  </si>
  <si>
    <t>форма 2 раздел 3 гр. 8 стр. 179</t>
  </si>
  <si>
    <t>форма 2 раздел 3 гр. 7 стр. 184</t>
  </si>
  <si>
    <t>форма 2 раздел 3 гр. 8 стр. 184</t>
  </si>
  <si>
    <t>форма 2 раздел 3 гр. 7 стр. 187</t>
  </si>
  <si>
    <t>форма 2 раздел 3 гр. 8 стр. 187</t>
  </si>
  <si>
    <t>форма 2 раздел 3 гр. 7 стр. 195</t>
  </si>
  <si>
    <t>форма 2 раздел 3 гр. 8 стр. 195</t>
  </si>
  <si>
    <t>форма 2 раздел 3 гр. 7 стр. 198</t>
  </si>
  <si>
    <t>форма 2 раздел 3 гр. 8 стр. 198</t>
  </si>
  <si>
    <t>форма 2  раздел 3 гр. 7 сумма стр. 190-192</t>
  </si>
  <si>
    <t>из них удовлетворено (из строки 6)</t>
  </si>
  <si>
    <t>из них удовлетворено (из строки 16)</t>
  </si>
  <si>
    <t>из них удовлетворено (из строки 18)</t>
  </si>
  <si>
    <t>из них удовлетворено (из строки 20)</t>
  </si>
  <si>
    <t>из них удовлетворено (из строки 22)</t>
  </si>
  <si>
    <t>из них удовлетворено (из строки 24)</t>
  </si>
  <si>
    <t>из них удовлетворено (из строки 26)</t>
  </si>
  <si>
    <t>из них удовлетворено (из строки 28)</t>
  </si>
  <si>
    <t>из них удовлетворено (из строки 30)</t>
  </si>
  <si>
    <t>из них удовлетворено (из строки 32)</t>
  </si>
  <si>
    <t>из них удовлетворено (из строки 34)</t>
  </si>
  <si>
    <t>из них удовлетворено (из строки 36)</t>
  </si>
  <si>
    <t>из них удовлетворено (из строки 38)</t>
  </si>
  <si>
    <t>форма 1 сумма  раздела 2  гр. 1 стр. 24   и раздела 1 суммы гр. 13, 14 и 15 стр. 41</t>
  </si>
  <si>
    <t>форма 1 раздел 7 гр. 7</t>
  </si>
  <si>
    <t>форма 2  раздел 3 гр. 7 стр. 189</t>
  </si>
  <si>
    <t>Форма 2 раздел 2 гр. 7 стр. 128 минус стр.114</t>
  </si>
  <si>
    <t>форма 2 раздел 2 гр. 7 сумма стр.197 и 198</t>
  </si>
  <si>
    <t>оспаривание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 должностных лиц, государственных и муниципальных служащих</t>
  </si>
  <si>
    <t>форма 1  раздел 1 гр. 8 стр. 45</t>
  </si>
  <si>
    <t>форма 1  раздел 1 гр. 9 стр. 45</t>
  </si>
  <si>
    <t>форма 1  раздел 1 гр. 3 стр. 45</t>
  </si>
  <si>
    <t>форма 1  раздел 1 гр. 12 стр. 45</t>
  </si>
  <si>
    <t>форма 1   раздел 1 гр. 13 стр. 45</t>
  </si>
  <si>
    <t>форма 1   раздел 1 гр.17 стр. 45</t>
  </si>
  <si>
    <t>форма 1  раздел 1 гр. 10 стр. 45</t>
  </si>
  <si>
    <t xml:space="preserve">из формы S07 раздел 4 гр. 7 стр. 2 – 7 с учетом административного истца (заявителя) - прокурор </t>
  </si>
  <si>
    <t xml:space="preserve">из формы S07 раздел 4 гр. 7 стр. 8 - 10 с учетом административного истца (заявителя) - прокурор </t>
  </si>
  <si>
    <t xml:space="preserve">из формы S07 раздел 4 гр. 8 стр. 2 - 7 с учетом административного истца (заявителя) - прокурор </t>
  </si>
  <si>
    <t xml:space="preserve">из формы S07 раздел 4 гр. 8 стр. 8 - 10 с учетом административного истца (заявителя) - прокурор </t>
  </si>
  <si>
    <t>Рассмотрено дел по жалобам и протестам на не вступившие в законную силу постановления, решения по делам об административных правонарушениях</t>
  </si>
  <si>
    <t>Количество представлений о замене кратного штрафа, назначенного по ст. 204, 290, 291, 291.1 УК РФ (ч. 5 ст. 46 УК РФ)</t>
  </si>
  <si>
    <t>Возвращено заявлений, жалоб (ст. 135, ч. 2 ст. 136 ГПК РФ), в том числе о вынесении судебного приказа, или в порядке административного судопроизводства (ч. 2 ст. 129 КАС РФ)</t>
  </si>
  <si>
    <t>форма 1-АП раздел 1 гр. 10 
сумма стр. 118-144</t>
  </si>
  <si>
    <t>Пересмотр постановлений по делам об административных правонарушениях, не вступивших в законную силу
(ст. 30.9 и 30.10 КоАП РФ)</t>
  </si>
  <si>
    <t xml:space="preserve">форма 1-АП раздел 5 гр. 1 стр. 1, раздел 6 стр.1 гр. 4 </t>
  </si>
  <si>
    <t xml:space="preserve">форма 1-АП раздел 5 сумма гр. 25 и гр. 26 сумма строк 3 и 4  </t>
  </si>
  <si>
    <r>
      <t xml:space="preserve">Апелляционная инстанция на судебные постановления, вынесенные федеральными судами 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 апелляционные суды общей юрисдикции, Апелляционный военный суд, 
Верховный Суд Российской Федерации)</t>
    </r>
  </si>
  <si>
    <t>сумма форм 6 по уровням всех судов раздел 1 гр. 2 стр. 1</t>
  </si>
  <si>
    <t>сумма форм 6 по уровням всех судов раздел 1 гр. 7 стр. 1</t>
  </si>
  <si>
    <t>сумма форм 6 по уровням всех судов раздел 1 гр. 8 стр. 1</t>
  </si>
  <si>
    <t>Отменены  апелляционными судами общей юрисдикции, Апелляционным военным судом, Верховным Судом РФ  обвинительные приговоры по числу лиц 
(по делам областных и равных им судов, окружных (флотских) военных судов (ОВС))</t>
  </si>
  <si>
    <t>в том числе  по реабилитирующим основаниям 
(по делам областных и равных им судов, ОВС) (из стр. 177 раздела 1 ф. 01 (S03)</t>
  </si>
  <si>
    <t xml:space="preserve">Изменены апелляционными судами общей юрисдикции, Апелляционным военным судом, Верховным Судом РФ обвинительные приговоры  по числу лиц  
(по делам областных и равных им судов, ОВС) </t>
  </si>
  <si>
    <t xml:space="preserve">Отменены оправдательные приговоры по числу лиц  
(по делам областных и равных им судов, ОВС) </t>
  </si>
  <si>
    <t xml:space="preserve">Отменены  постановления о возвращении дела прокурору 
(по делам областных и равных им судов, ОВС) </t>
  </si>
  <si>
    <t>форма 6 по делам ОВС и областных и равных им судов раздел 5 стр.6</t>
  </si>
  <si>
    <t>Отменены решения (по делам районных судов или гарнизонных военных судов, областных и равных им судов, ОВС)</t>
  </si>
  <si>
    <t>Изменены решения (по делам районных судов или гарнизонных военных судов, областных и равных им судов, ОВС)</t>
  </si>
  <si>
    <t>Удовлетворены жалобы и представления по делам в связи с отказом в приеме искового заявления (по делам районных судов или гарнизонных военных судов, областных и равных им судов, ОВС)</t>
  </si>
  <si>
    <r>
      <t xml:space="preserve">Кассационная инстанция 
</t>
    </r>
    <r>
      <rPr>
        <b/>
        <sz val="11"/>
        <rFont val="Times New Roman"/>
        <family val="1"/>
      </rPr>
      <t>(заполняют областные и равные им суды, окружные (флотские) военные суды, кассационные суды общей юрисдикции, Кассационный военный суд,  
Верховный Суд Российской Федерации, )</t>
    </r>
  </si>
  <si>
    <t>сумма форм 8 по уровням всех судов  раздел 2 гр. 12 стр. 1</t>
  </si>
  <si>
    <t xml:space="preserve">Отменены обвинительные приговоры, вынесенные судом I инстанции (по числу лиц)  </t>
  </si>
  <si>
    <t xml:space="preserve">в том числе отменены обвинительные приговоры, вынесенные судом I  инстанции (по числу лиц), с прекращением дела по реабилитирующим основаниям  </t>
  </si>
  <si>
    <t xml:space="preserve">Изменены обвинительные приговоры, вынесенные судом I инстанции (по числу лиц)   </t>
  </si>
  <si>
    <t xml:space="preserve">Отменены оправдательные приговоры, вынесенные судом I инстанции (по числу лиц) </t>
  </si>
  <si>
    <t xml:space="preserve">Отменены и изменены апелляционные приговоры и постановления (по числу лиц)  </t>
  </si>
  <si>
    <t>Отменены апелляционные постановления, оставившие в силе обвинительные приговоры I инстанции</t>
  </si>
  <si>
    <t xml:space="preserve">в том числе с прекращением дела по реабилитирующим основаниям  </t>
  </si>
  <si>
    <t xml:space="preserve">Изменены постановления апелляционной инстанции, оставившие в силе приговоры I инстанции </t>
  </si>
  <si>
    <t xml:space="preserve">Рассмотрено  гражданских и административных  дел по жалобам и представлениям </t>
  </si>
  <si>
    <t xml:space="preserve">Отменено решений, вынесенных по  I инстанции    </t>
  </si>
  <si>
    <t xml:space="preserve">Изменено решений, вынесенных по I инстанции    </t>
  </si>
  <si>
    <t>Отменены и изменены апелляционные определения</t>
  </si>
  <si>
    <t>Отменено апелляционных определений, оставивших в силе решение (постановление) I инстанции</t>
  </si>
  <si>
    <t>Изменено апелляционных определений, оставивших в силе решение (постановление) I инстанции</t>
  </si>
  <si>
    <t>Пересмотр вступивших в законную силу постановлений и решений по делам об административных правонарушениях 
(ст. 30.13 КоАП РФ)</t>
  </si>
  <si>
    <t>Окончено дел  по жалобам и протестам на постановления и решения, вступившие в законную силу</t>
  </si>
  <si>
    <r>
      <t xml:space="preserve">Суд присяжных 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(представляет только Верховный Суд РФ)</t>
    </r>
  </si>
  <si>
    <r>
      <t xml:space="preserve">По материалам о примененении дисциплинарного ареста
</t>
    </r>
    <r>
      <rPr>
        <b/>
        <sz val="10"/>
        <rFont val="Times New Roman"/>
        <family val="1"/>
      </rPr>
      <t>(заполняют военные суды)</t>
    </r>
  </si>
  <si>
    <t>Всего рассмотрено в гарнизонных военных судах материалов в отношении лиц</t>
  </si>
  <si>
    <t>форма 8-в раздел 1 гр.1 стр.20</t>
  </si>
  <si>
    <t>форма 8-в раздел 1 гр.2 стр.20</t>
  </si>
  <si>
    <t>В том числе рассмотрено материалов по числу лиц</t>
  </si>
  <si>
    <t>нарушение уставных правил взаимоотношений</t>
  </si>
  <si>
    <t>форма 8-в раздел 1 гр.1 стр.1</t>
  </si>
  <si>
    <t>уклонение от военной службы (все виды)</t>
  </si>
  <si>
    <t>форма 8-в раздел 1 гр.1 сумма стр. 2-5</t>
  </si>
  <si>
    <t>административное правонарушение</t>
  </si>
  <si>
    <t>форма 8-в раздел 1 гр.1 сумма стр. 19</t>
  </si>
  <si>
    <t>назначен дисциплинарный арест (лица)</t>
  </si>
  <si>
    <t>форма 8-в раздел 1 гр.13 сумма стр. 20</t>
  </si>
  <si>
    <t>Всего рассмотрено жалоб (представлений) на постановления (в отношении лиц)</t>
  </si>
  <si>
    <t>форма 8-в раздел 2 гр.1 сумма стр. 20</t>
  </si>
  <si>
    <t>Отменены постановления по материалам о о применении дисциплинарного ареста</t>
  </si>
  <si>
    <t>форма 8-в раздел 2 гр.5-7 сумма стр. 20</t>
  </si>
  <si>
    <r>
      <t xml:space="preserve">форма S07 раздел 4 гр. 7 стр. 2 - 7 </t>
    </r>
    <r>
      <rPr>
        <b/>
        <sz val="11"/>
        <rFont val="Times New Roman"/>
        <family val="1"/>
      </rPr>
      <t>(из формы 2 раздела 3 гр. 7 стр.18)</t>
    </r>
  </si>
  <si>
    <t xml:space="preserve"> из них по искам прокурора </t>
  </si>
  <si>
    <r>
      <t xml:space="preserve">форма S07 раздел 4 гр. 7 стр. 8 - 10 </t>
    </r>
    <r>
      <rPr>
        <b/>
        <sz val="11"/>
        <rFont val="Times New Roman"/>
        <family val="1"/>
      </rPr>
      <t>(из формы 2 раздела 3 гр. 7 стр. 18)</t>
    </r>
  </si>
  <si>
    <t xml:space="preserve">из них по искам прокурора </t>
  </si>
  <si>
    <t xml:space="preserve"> из них по искам прокурора</t>
  </si>
  <si>
    <t>Апелляционные суды общей юрисдикции и Апелляционный военный суд</t>
  </si>
  <si>
    <t>Кассационные суды общей юрисдикции и Кассационный военный суд</t>
  </si>
  <si>
    <t>341754</t>
  </si>
  <si>
    <t>Ф.S03w разд.1 стл.1 для стр.14-15
=
0</t>
  </si>
  <si>
    <t>(w) в разд.1 стл.1 стр.14 15  не должны заполняться. Подтвердить нарушение ФЛК.</t>
  </si>
  <si>
    <t>341784</t>
  </si>
  <si>
    <t>Ф.S03w разд.1 стл.1 для стр.19-21
=
0</t>
  </si>
  <si>
    <t>(w) В разд.1 стл.1 стр.19-21 не должны заполняться. Подтвердить нарушение ФЛК.</t>
  </si>
  <si>
    <t>341791</t>
  </si>
  <si>
    <t>Ф.S03w разд.1 стл.1 сумма стр.50-53
&lt;=
Ф.S03w разд.1 стл.1 стр.47</t>
  </si>
  <si>
    <t>(w,r,g,s,v) В разд.1 стл.1 сумма стр.50-53 должна быть меньше или равна разд.1 стл.1 стр.47 из остатка дел</t>
  </si>
  <si>
    <t>341808</t>
  </si>
  <si>
    <t>Ф.S03w разд.1 стл.1 стр.23
=
0</t>
  </si>
  <si>
    <t>(w) в разд.1 стл.1 стр.23 -"ст.131" не должна заполняться. Подтвердить нарушение ФЛК.</t>
  </si>
  <si>
    <t>341813</t>
  </si>
  <si>
    <t>Ф.S03w разд.1 стл.1 для стр.26-28
=
0</t>
  </si>
  <si>
    <t>(w) В разд.1 стл.1 стр.26-28 не должны заполняться. Подтвердить нарушение ФЛК.</t>
  </si>
  <si>
    <t>341814</t>
  </si>
  <si>
    <t>Ф.S03w разд.1 стл.1 для стр.30-32
=
0</t>
  </si>
  <si>
    <t>(w) В разд.1 стл.1 стр.30-32 не должны заполняться. Подтвердить нарушение ФЛК.</t>
  </si>
  <si>
    <t>341817</t>
  </si>
  <si>
    <t>Ф.S03w разд.1 стл.1 стр.86
=
0</t>
  </si>
  <si>
    <t>(w) В разд.1 стл.1 стр.86 не должнa заполняться. Подтвердить нарушение ФЛК.</t>
  </si>
  <si>
    <t>341818</t>
  </si>
  <si>
    <t>Ф.S03w разд.1 стл.1 стр.91
=
0</t>
  </si>
  <si>
    <t>(w) В разд.1 стл.1 стр.91 не должнa заполняться. Подтвердить нарушение ФЛК.</t>
  </si>
  <si>
    <t>341819</t>
  </si>
  <si>
    <t>Ф.S03w разд.1 стл.1 для стр.93-96
=
0</t>
  </si>
  <si>
    <t>(w) В разд.1 стл.1 стр.93-96 не должны заполняться. Подтвердить нарушение ФЛК.</t>
  </si>
  <si>
    <t>341820</t>
  </si>
  <si>
    <t>Ф.S03w разд.1 стл.1 стр.121
=
0</t>
  </si>
  <si>
    <t>(w) В разд.1 стл.1 стр.121 не должнa заполняться. Подтвердить нарушение ФЛК.</t>
  </si>
  <si>
    <t>341821</t>
  </si>
  <si>
    <t>Ф.S03w разд.1 стл.1 стр.123
=
0</t>
  </si>
  <si>
    <t>(w) В разд.1 стл.1 стр.123 не должнa заполняться. Подтвердить нарушение ФЛК.</t>
  </si>
  <si>
    <t>341822</t>
  </si>
  <si>
    <t>Ф.S03w разд.1 стл.1 для стр.132-136
=
0</t>
  </si>
  <si>
    <t>(w) В разд.1 стл.1 стр.132-136 не должны заполняться. Подтвердить нарушение ФЛК.</t>
  </si>
  <si>
    <t>341823</t>
  </si>
  <si>
    <t>Ф.S03w разд.2 стл.1 для стр.6-15
=
0</t>
  </si>
  <si>
    <t>(w) В разд.2 стл.1 стр.6-15 не должны заполняться. Подтвердить нарушение ФЛК.</t>
  </si>
  <si>
    <t>Ф.S03w разд.1 стл.1 для стр.56-57
=
0</t>
  </si>
  <si>
    <t>(w,r,g) в разд.1 стл.1 стр.56-57 не должны заполняться. Подтвердить нарушение ФЛК.</t>
  </si>
  <si>
    <t>341746</t>
  </si>
  <si>
    <t>Ф.S03w разд.2 стл.1 стр.36
&gt;=
Ф.S03w разд.1 стл.1 сумма стр.89-90</t>
  </si>
  <si>
    <t>(w,r,g) В разд.2 стр.36 "О взыскании денежных сумм в счет уплаты установленных законом обязательных платежей и санкций с физических лиц" должна равняться сумме стр. 89-90 из раздела 1 "о взыскании налогов и сборов с физических лиц" и "о взыскании в взносов в Пенсионный фонд, Фонд социального страхования и Федеральный фонд обязательного медицинского страхования"</t>
  </si>
  <si>
    <t>341747</t>
  </si>
  <si>
    <t>Ф.S03w разд.1 стл.1 сумма стр.117-123
&lt;=
Ф.S03w разд.1 стл.1 стр.116</t>
  </si>
  <si>
    <t>(w,r,g) В разд.1 стл.1 cумма стр.117-123 должна быть меньше или равна разд.1 стл.1 стр.116</t>
  </si>
  <si>
    <t>341748</t>
  </si>
  <si>
    <t>Ф.S03w разд.1 стл.1 сумма стр.124-128
&lt;=
Ф.S03w разд.1 стл.1 стр.116</t>
  </si>
  <si>
    <t>(w,r,g) В разд.1 стл.1 cумма стр.124-128 должна быть меньше или равна разд.1 стл.1 стр.116</t>
  </si>
  <si>
    <t>341749</t>
  </si>
  <si>
    <t>Ф.S03w разд.1 стл.1 стр.40
&lt;=
Ф.S03w разд.1 стл.1 стр.39</t>
  </si>
  <si>
    <t>(w,r,g) В разд.1 стл.1 стр.40 должна быть меньше или равна разд.1 стл.1 стр.39</t>
  </si>
  <si>
    <t>341750</t>
  </si>
  <si>
    <t>Ф.S03w разд.1 стл.1 стр.116
&lt;=
Ф.S03w разд.1 стл.1 стр.112</t>
  </si>
  <si>
    <t xml:space="preserve">(w,r,g) В разд.1 стл.1 стр.116 "Окончено дел с нарушением срока" должна быть меньше или равна разд.1 стл.1 стр.112 </t>
  </si>
  <si>
    <t>341751</t>
  </si>
  <si>
    <t>Ф.S03w разд.1 стл.1 стр.113
&lt;=
Ф.S03w разд.1 стл.1 стр.112</t>
  </si>
  <si>
    <t xml:space="preserve">(w,r,g) В разд.1 стл.1 стр.113 "с нарушением срока" должна быть меньше или равна разд.1 стл.1 стр.112 </t>
  </si>
  <si>
    <t>341752</t>
  </si>
  <si>
    <t>Ф.S03w разд.1 стл.1 стр.111
&lt;=
Ф.S03w разд.1 стл.1 стр.110</t>
  </si>
  <si>
    <t>(w,r,g) В разд.1 стл.1 стр.111 "повторно" должна быть меньше или равна разд.1 стл.1 стр.110</t>
  </si>
  <si>
    <t>341753</t>
  </si>
  <si>
    <t>Ф.S03w разд.1 стл.1 сумма стр.137-222
=
0</t>
  </si>
  <si>
    <t>(w) в разд.1 стл.1 стр.137-222 не должны заполняться. Подтвердить нарушение ФЛК.</t>
  </si>
  <si>
    <t>341755</t>
  </si>
  <si>
    <t>Ф.S03w разд.2 стл.1 сумма стр.1-42
&gt;
0</t>
  </si>
  <si>
    <t>(w,r,g,s,v) В разд.2 стл.1 строки должны заполняться</t>
  </si>
  <si>
    <t>341756</t>
  </si>
  <si>
    <t>Ф.S03w разд.2 стл.1 стр.35
&lt;=
Ф.S03w разд.2 стл.1 стр.34</t>
  </si>
  <si>
    <t>(w,r,s,g,v) В разд.2 стр.34 "удовлетворено" стл.1 должна быть меньше или равна 35 "о госпитал. туберкулез. гражд. ..."  в стл.1</t>
  </si>
  <si>
    <t>341757</t>
  </si>
  <si>
    <t>Ф.S03w разд.2 стл.1 стр.40
&lt;=
Ф.S03w разд.2 стл.1 стр.2</t>
  </si>
  <si>
    <t>(w,r,s,g,v) В разд.2 стр.40 "прекращено" в стл.1 должна быть меньше или равна стр.2 "Окончено" в стл.1</t>
  </si>
  <si>
    <t>341758</t>
  </si>
  <si>
    <t>Ф.S03w разд.2 стл.1 стр.8
&lt;=
Ф.S03w разд.2 стл.1 стр.7</t>
  </si>
  <si>
    <t>(w,r,s,g,v) В разд.2 стр.8 "по искам прокурора" в стл.1 должна быть меньше или равна стр.7 "НПА субъектов РФ" в стл.1</t>
  </si>
  <si>
    <t>341759</t>
  </si>
  <si>
    <t>Ф.S03w разд.2 стл.1 стр.25
&lt;=
Ф.S03w разд.2 стл.1 стр.24</t>
  </si>
  <si>
    <t>(w,r,s,g,v) В разд.2 стр.25 "удовлетворено" стл.1 должна быть меньше или равна 24 "о присужд. компенсации ..."  в стл.1</t>
  </si>
  <si>
    <t>341760</t>
  </si>
  <si>
    <t>Ф.S03w разд.2 стл.1 сумма стр.18-19
=
0</t>
  </si>
  <si>
    <t>(w,r,g,s,v) В разд.2 стл.1 стр.18-19 "Адм.дела, рассм. Дисципл. коллегией ВС РФ" должны быть равны 0</t>
  </si>
  <si>
    <t>341761</t>
  </si>
  <si>
    <t>Ф.S03w разд.2 стл.1 стр.11
&gt;=
Ф.S03w разд.2 стл.1 стр.12
+
Ф.S03w разд.2 стл.1 стр.14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</si>
  <si>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</si>
  <si>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341762</t>
  </si>
  <si>
    <t>Ф.S03w разд.2 стл.1 стр.17
&lt;=
Ф.S03w разд.2 стл.1 стр.16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</si>
  <si>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</si>
  <si>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341763</t>
  </si>
  <si>
    <t>Ф.S03w разд.2 стл.1 стр.6
=
Ф.S03w разд.1 стл.1 стр.94</t>
  </si>
  <si>
    <t>(w,r,s,g,v) В разд.2 стр.6 должна равняться из раздела 1 строке 94 "о признании противоречащими федеральному законодательству нормативных правовых актов"</t>
  </si>
  <si>
    <t>341764</t>
  </si>
  <si>
    <t>Ф.S03w разд.2 стл.1 стр.11
&lt;=
Ф.S03w разд.2 стл.1 стр.6</t>
  </si>
  <si>
    <t>(w,r,s,g,v) В разд.2 стр.11 "удовлетворено НПА" в стл.1 должна быть меньше или равна стр.6 "об оспаривании НПА" в стл.1</t>
  </si>
  <si>
    <t>341765</t>
  </si>
  <si>
    <t>(
Ф.S03w разд.2 стл.1 стр.6
+
Ф.S03w разд.2 стл.1 стр.16
+
Ф.S03w разд.2 стл.1 стр.18
+
Ф.S03w разд.2 стл.1 стр.20
+
Ф.S03w разд.2 стл.1 стр.22
+
Ф.S03w разд.2 стл.1 стр.24
+
Ф.S03w разд.2 стл.1 стр.26
+
Ф.S03w разд.2 стл.1 стр.28
+
Ф.S03w разд.2 стл.1 стр.30
+
Ф.S03w разд.2 стл.1 стр.32
+
Ф.S03w разд.2 стл.1 стр.34
+
Ф.S03w разд.2 стл.1 стр.36
+
Ф.S03w разд.2 стл.1 стр.38
)
&lt;=
Ф.S03w разд.2 стл.1 стр.4</t>
  </si>
  <si>
    <t>(w,r,s,g,v) В разд.2 сумма стр.6,16,18,20,22,24,26,28,30,32,34,36,38 в стл.1 должна быть меньше или равна стр.4 "с вынесением решения" в стл.1</t>
  </si>
  <si>
    <t>341766</t>
  </si>
  <si>
    <t>Ф.S03w разд.2 стл.1 стр.31
&lt;=
Ф.S03w разд.2 стл.1 стр.30</t>
  </si>
  <si>
    <t>(w,r,s,g,v) В разд.2 стр.31 "удовлетворено" стл.1 должна быть меньше или равна 30 "об адм. надзоре..."  в стл.1</t>
  </si>
  <si>
    <t>341767</t>
  </si>
  <si>
    <t>Ф.S03w разд.2 стл.1 стр.10
&lt;=
Ф.S03w разд.2 стл.1 стр.9</t>
  </si>
  <si>
    <t>(w,r,s,g,v) В разд.2 стр.10 "по искам прокурора" в стл.1 должна быть меньше или равна стр.9 "НПА органов местного самоупр." в стл.1</t>
  </si>
  <si>
    <t>341768</t>
  </si>
  <si>
    <t>Ф.S03w разд.2 стл.1 стр.3
&lt;=
Ф.S03w разд.2 стл.1 стр.2</t>
  </si>
  <si>
    <t>(w,r,s,g,v) В разд.2 стл.1 стр.3 "с нарушением срока" должны быть меньше или равны разд.4 стл.1 стр.2 "окончено"</t>
  </si>
  <si>
    <t>341769</t>
  </si>
  <si>
    <t>Ф.S03w разд.2 стл.1 стр.13
&lt;=
Ф.S03w разд.2 стл.1 стр.12</t>
  </si>
  <si>
    <t>(w,r,s,g,v) В разд.2 стр.13 "по искам прокурора" в стл.1 должна быть меньше или равна стр.12 "НПА субъектов РФ" в стл.1</t>
  </si>
  <si>
    <t>341770</t>
  </si>
  <si>
    <t>Ф.S03w разд.2 стл.1 стр.15
&lt;=
Ф.S03w разд.2 стл.1 стр.14</t>
  </si>
  <si>
    <t>(w,r,s,g,v) В разд.2 стр.15 "по искам прокурора" в стл.1 должна быть меньше или равна стр.14"НПА органов местного самоупр." в стл.1</t>
  </si>
  <si>
    <t>341771</t>
  </si>
  <si>
    <t>Ф.S03w разд.2 стл.1 стр.29
&lt;=
Ф.S03w разд.2 стл.1 стр.28</t>
  </si>
  <si>
    <t>(w,r,s,g,v) В разд.2 стр.29 "удовлетворено" стл.1 должна быть меньше или равна 28 "о помещении ин. гражданина в спецучрежд..."  в стл.1</t>
  </si>
  <si>
    <t>341772</t>
  </si>
  <si>
    <t>Ф.S03w разд.2 стл.1 стр.42
&lt;=
Ф.S03w разд.1 стл.1 стр.130</t>
  </si>
  <si>
    <t>(w,r,s,g,v) В разд.2 стр. 42" рассм. материалов в порядке адм. судопроизв." стл.1 должна быть меньше или равна разд.1 стр.130 в стл.1</t>
  </si>
  <si>
    <t>341773</t>
  </si>
  <si>
    <t>Ф.S03w разд.2 стл.1 стр.4
&lt;=
Ф.S03w разд.2 стл.1 стр.2</t>
  </si>
  <si>
    <t>(w,r,s,g,v) В разд.2 стл.2 стр.1 "окончено дел" должны быть больше или равны разд.2 стл.1 стр.4 с вынесением решения"</t>
  </si>
  <si>
    <t>341774</t>
  </si>
  <si>
    <t>Ф.S03w разд.2 стл.1 стр.39
&lt;=
Ф.S03w разд.2 стл.1 стр.38</t>
  </si>
  <si>
    <t>(w,r,s,g,v) В разд.2 стр.39 "удовлетворено" стл.1 должна быть меньше или равна 38 "иные дела..."  в стл.1</t>
  </si>
  <si>
    <t>341775</t>
  </si>
  <si>
    <t>Ф.S03w разд.2 стл.1 стр.33
&lt;=
Ф.S03w разд.2 стл.1 стр.32</t>
  </si>
  <si>
    <t>(w,r,s,g,v) В разд.2 стр.33 "удовлетворено" стл.1 должна быть меньше или равна 32 "о госпитализации граждан..."  в стл.1</t>
  </si>
  <si>
    <t>341776</t>
  </si>
  <si>
    <t>Ф.S03w разд.2 стл.1 стр.37
&lt;=
Ф.S03w разд.2 стл.1 стр.36</t>
  </si>
  <si>
    <t>(w,r,s,g,v) В разд.2 стр.37 "удовлетворено" стл.1 должна быть меньше или равна 36 "о взыскании ден... с физ. лиц"  в стл.1</t>
  </si>
  <si>
    <t>341777</t>
  </si>
  <si>
    <t>Ф.S03w разд.2 стл.1 стр.6
&gt;=
Ф.S03w разд.2 стл.1 стр.7
+
Ф.S03w разд.2 стл.1 стр.9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</si>
  <si>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</si>
  <si>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341778</t>
  </si>
  <si>
    <t>Ф.S03w разд.2 стл.1 стр.16
=
Ф.S03w разд.1 стл.1 стр.95</t>
  </si>
  <si>
    <t xml:space="preserve">(w,r,s,g,v) В разд.2 стр.16 должна равняться строке 95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</si>
  <si>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341779</t>
  </si>
  <si>
    <t>Ф.S03w разд.2 стл.1 стр.5
&lt;=
Ф.S03w разд.2 стл.1 стр.4</t>
  </si>
  <si>
    <t>(w,r,s,g,v) В разд.2 стр.5 "удовлетворено" в стл.1 должна быть меньше или равна стр.4 "с вынесением решения" в стл.1</t>
  </si>
  <si>
    <t>341780</t>
  </si>
  <si>
    <t>Ф.S03w разд.1 стл.1 стр.108
&lt;=
Ф.S03w разд.1 стл.1 стр.79</t>
  </si>
  <si>
    <t>(w,r,g,s,v) В разд.1 стл.1 стр.108 "Рассмотрено дел в закрытом судебном заседании" должна быть меньше или равна разд.1 стл.1 стр.79 "Окончено гражданских дел с вынесен. решения".</t>
  </si>
  <si>
    <t>341781</t>
  </si>
  <si>
    <t>Ф.S03w разд.1 стл.1 стр.6
&lt;=
Ф.S03w разд.1 стл.1 стр.5</t>
  </si>
  <si>
    <t>(w,r,g,s,v) В разд.1 стл.1 стр.6 "рассм. в особом порядке" должны быть меньше или равны строке 5 ""окончено дел"</t>
  </si>
  <si>
    <t>341782</t>
  </si>
  <si>
    <t>Ф.S03w разд.1 стл.1 стр.7
&lt;=
Ф.S03w разд.1 стл.1 стр.5</t>
  </si>
  <si>
    <t>(w,r,g,s,v) В разд.1 стл.1 стр.7 должны быть меньше или равны строке 5</t>
  </si>
  <si>
    <t>341783</t>
  </si>
  <si>
    <t>Ф.S03w разд.1 стл.1 стр.78
&gt;=
Ф.S03w разд.1 стл.1 стр.80</t>
  </si>
  <si>
    <t>(w,r,g,s,v) В разд.1 стл.1 стр.78 "окончено гр, админ. дел" должна быть больше или равна стр.80 "с наруш. срока".</t>
  </si>
  <si>
    <t>341785</t>
  </si>
  <si>
    <t>Ф.S03w разд.1 стл.1 стр.13
&gt;=
Ф.S03w разд.1 стл.1 сумма стр.20-38</t>
  </si>
  <si>
    <t>(w,r,g,s,v) В разд.1 стл.1 стр.13 " осуждено" должна быть больше или равна разд.1 стл.1 сумма стр.20-38 по статьям УК.</t>
  </si>
  <si>
    <t>341786</t>
  </si>
  <si>
    <t>Ф.S03w разд.1 стл.1 стр.12
&gt;=
Ф.S03w разд.1 стл.1 стр.13</t>
  </si>
  <si>
    <t>(w,r,g,s,v) В разд.1 стл.1 стр.12 "всего лиц" должны быть больше или равна разд.1 стл.1 стр.13 "осужденных лиц"</t>
  </si>
  <si>
    <t>341787</t>
  </si>
  <si>
    <t>Ф.S03w разд.1 стл.1 сумма стр.8-11
&lt;=
Ф.S03w разд.1 стл.1 стр.5</t>
  </si>
  <si>
    <t>(w,r,g,s,v) В разд.1 стл.1 по стр.8-11 должны быть меньше или равны строке 5</t>
  </si>
  <si>
    <t>341789</t>
  </si>
  <si>
    <t>Ф.S03w разд.1 стл.1 стр.12
&gt;=
Ф.S03w разд.1 стл.1 стр.45</t>
  </si>
  <si>
    <t>(w,r,g,s,v) В разд.1 стл.1 стр.12 "всего лиц" должны быть больше или равны разд.1 стл.1 стр.45 по невменяемым.</t>
  </si>
  <si>
    <t>341790</t>
  </si>
  <si>
    <t>Ф.S03w разд.1 стл.1 стр.13
=
Ф.S03w разд.1 стл.1 сумма стр.14-17</t>
  </si>
  <si>
    <t>(w,r,g,s,v) В разд.1 стл.1 сумма стр.14-17 по тяжести прест. должна быть равна стр.13 "осуждено".</t>
  </si>
  <si>
    <t>341792</t>
  </si>
  <si>
    <t>Ф.S03w разд.1 стл.1 стр.13
&gt;=
Ф.S03w разд.1 стл.1 стр.18</t>
  </si>
  <si>
    <t>(w,r,g,s,v) в разд.1 стл.1 стр.13 должна быть больше или равна стр.18</t>
  </si>
  <si>
    <t>341793</t>
  </si>
  <si>
    <t>Ф.S03w разд.1 стл.1 стр.79
&lt;=
Ф.S03w разд.1 стл.1 стр.78</t>
  </si>
  <si>
    <t>(w,r,g,s,v) В разд.1 стл.1 стр.79 "с вынесением решения" должны быть меньше или равны строке 78 "Окончено гражданских дел"</t>
  </si>
  <si>
    <t>341794</t>
  </si>
  <si>
    <t>Ф.S03w разд.1 стл.1 стр.12
&gt;=
Ф.S03w разд.1 стл.1 стр.39</t>
  </si>
  <si>
    <t>(w,r,g,s,v) В разд.1 стл.1 стр.39 "оправданных" должны быть меньше или равны строке 12 "всего лиц"</t>
  </si>
  <si>
    <t>341795</t>
  </si>
  <si>
    <t>Ф.S03w разд.1 стл.1 сумма стр.1-137
&gt;
0</t>
  </si>
  <si>
    <t>(w,r,g,s,v) В разд.1 стл.1 строки должны заполняться</t>
  </si>
  <si>
    <t>341796</t>
  </si>
  <si>
    <t>Ф.S03w разд.1 стл.1 стр.79
&gt;=
Ф.S03w разд.1 стл.1 сумма стр.86-96</t>
  </si>
  <si>
    <t>(w,r,g,s,v) в разд.1 стл.1 стр.79 "дел с вынесением решений" больше или равна сумме строк 86-96 по категориям гр., адм. дел</t>
  </si>
  <si>
    <t>341797</t>
  </si>
  <si>
    <t>Ф.S03w разд.1 стл.1 сумма стр.48-49
&lt;=
Ф.S03w разд.1 стл.1 стр.47</t>
  </si>
  <si>
    <t>(w,r,g,s,v) В разд.1 стл.1 стр.48-49 должны быть меньше или равны разд.1 стл.1 стр.47 "остаток нерассмотр. дел"</t>
  </si>
  <si>
    <t>341798</t>
  </si>
  <si>
    <t>Ф.S03w разд.1 стл.1 для стр.114-115
&lt;=
Ф.S03w разд.1 стл.1 стр.112</t>
  </si>
  <si>
    <t>(w,r,g,s,v) В разд.1 стл.1 стр.114-115 "рассмотр. в сроки более 2 мес...." должны быть меньше или равны строке 112 "рассмотрено дел об адм. прав."</t>
  </si>
  <si>
    <t>341799</t>
  </si>
  <si>
    <t>Ф.S03w разд.1 стл.1 стр.54
&lt;=
Ф.S03w разд.1 стл.1 стр.58</t>
  </si>
  <si>
    <t>(w,r,g,s,v) В разд.1 стл.1 сумма стр.54" взято под стражу" должна быть меньше или равна разд.1 стл.1 стр.58 "лишение свободы на опред. срок"</t>
  </si>
  <si>
    <t>341800</t>
  </si>
  <si>
    <t>Ф.S03w разд.1 стл.1 стр.13
&gt;=
Ф.S03w разд.1 стл.1 сумма стр.56-58</t>
  </si>
  <si>
    <t>(w,r,g,s,v) В разд.1 стл.1 стр.13 "число осужденных" должна быть больше или равна разд.1 стл.1 сумме стр.56-58 по мерам наказания.</t>
  </si>
  <si>
    <t>341801</t>
  </si>
  <si>
    <t>Ф.S03w разд.1 стл.1 стр.41
&gt;=
Ф.S03w разд.1 стл.1 стр.43</t>
  </si>
  <si>
    <t>(w,r,g,s,v) В разд.1 стл.1 стр.41 "число лиц, дела по кот. прекращены" должны быть больше или равны строке 43 "из них по ходатайствам"</t>
  </si>
  <si>
    <t>341802</t>
  </si>
  <si>
    <t>Ф.S03w разд.1 стл.1 сумма стр.98-102
&lt;=
Ф.S03w разд.1 стл.1 стр.97</t>
  </si>
  <si>
    <t>(w,r,g,s,v) в разд.1 стл.1 стр.98-102 должна быть меньше или равна строке 97</t>
  </si>
  <si>
    <t>341803</t>
  </si>
  <si>
    <t>Ф.S03w разд.1 стл.1 сумма стр.133-136
&lt;=
Ф.S03w разд.1 стл.1 стр.132</t>
  </si>
  <si>
    <t>(w,r,g,s,v) В разд.1 стл.1 сумма стр.133-136 "подано заявлений по категор. дел" должны быть меньше или равны разд.1 стл.1 стр.132 "подано заявл. об ускорении рассмотр. дел"</t>
  </si>
  <si>
    <t>341804</t>
  </si>
  <si>
    <t>Ф.S03w разд.1 стл.1 стр.104
&lt;=
Ф.S03w разд.1 стл.1 стр.103</t>
  </si>
  <si>
    <t>(w,r,g,s,v) в разд.1 стл.1 стр.104 "из них принято к производству с нарушением сроков ГПК РФ и КАС РФ" должна быть меньше или равна строке 103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</si>
  <si>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341805</t>
  </si>
  <si>
    <t>Ф.S03w разд.1 стл.1 стр.78
&gt;=
Ф.S03w разд.1 стл.1 сумма стр.81-85</t>
  </si>
  <si>
    <t>(w,r,g,s,v) В разд.1 стл.1 стр.78 "окончено гр. и адм. дел" должны быть больше или равны разд.1 стл.1 по стр.81-85</t>
  </si>
  <si>
    <t>341806</t>
  </si>
  <si>
    <t>Ф.S03w разд.1 стл.1 стр.42
&lt;=
Ф.S03w разд.1 стл.1 стр.41</t>
  </si>
  <si>
    <t>(w,r,g,s,v) В разд.1 стл.1 стр.42 "из них по реабилитирующим основаниям" должна быть меньше или равна разд.1 стл.1 стр.41 "Число лиц, дела которых прекращены"</t>
  </si>
  <si>
    <t>341807</t>
  </si>
  <si>
    <t>Ф.S03w разд.1 стл.1 стр.44
&lt;=
Ф.S03w разд.1 стл.1 стр.41</t>
  </si>
  <si>
    <t>(w,r,g,s,v) В разд.1 стл.1 стр.44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стр.41 "Число лиц, дела которых прекращены"</t>
  </si>
  <si>
    <t>341809</t>
  </si>
  <si>
    <t>Ф.S03w разд.1 стл.1 стр.1
&gt;=
Ф.S03w разд.1 стл.1 стр.3</t>
  </si>
  <si>
    <t>(w,r,g,s,v) В разд.1 стл.1 стр.1 "поступило уг. дел" должна быть больше или равна стр.3 "с ходатайсвами..."</t>
  </si>
  <si>
    <t>341812</t>
  </si>
  <si>
    <t>Ф.S03w разд.1 стл.1 стр.2
&lt;=
Ф.S03w разд.1 стл.1 стр.1</t>
  </si>
  <si>
    <t>(w,r,g,s,v) В разд.1 стл.1 стр.2 "повторно поступ." должны быть меньше или равны строке 1 "поступило уг. дел"</t>
  </si>
  <si>
    <t>341815</t>
  </si>
  <si>
    <t>Ф.S03w разд.1 стл.1 сумма стр.60-67
=
0</t>
  </si>
  <si>
    <t>(w) В разд.1 стл.1 стр.60-67 не должны заполняться. Подтвердить нарушение ФЛК.</t>
  </si>
  <si>
    <t>341816</t>
  </si>
  <si>
    <t>Ф.S03w разд.1 стл.1 сумма стр.69-72
=
0</t>
  </si>
  <si>
    <t>(w) В разд.1 стл.1 стр.69-72 не должны заполняться. Подтвердить нарушение ФЛК.</t>
  </si>
  <si>
    <t>341824</t>
  </si>
  <si>
    <t>Ф.S03w разд.2 стл.1 сумма стр.19-23
=
0</t>
  </si>
  <si>
    <t>(w) В разд.1 стл.1 стр.20-23 не должны заполняться. Подтвердить нарушение ФЛК.</t>
  </si>
  <si>
    <t>341825</t>
  </si>
  <si>
    <t>Ф.S03w разд.2 стл.1 сумма стр.26-27
=
0</t>
  </si>
  <si>
    <t>(w) В разд.1 стл.1 стр.26-27 не должны заполняться. Подтвердить нарушение ФЛК.</t>
  </si>
  <si>
    <t>сумма форм  7 по уровням всех судов раздел 1 гр. 7 стр. 1</t>
  </si>
  <si>
    <t>сумма форм  7 по уровням всех судов раздел 1 гр. 9 стр. 1</t>
  </si>
  <si>
    <t>сумма форм  7 по уровням всех судов раздел 1 гр. 12 стр. 1</t>
  </si>
  <si>
    <t>сумма форм  7  по уровням всех судов сумма раздела 3 гр. 7 стр. 1 и раздела 4 гр. 7 стр. 1</t>
  </si>
  <si>
    <t>сумма форм  7  по уровням всех судов по делам сумма раздела 3 гр. 8 стр. 1 и раздела 4 гр. 8 стр. 1</t>
  </si>
  <si>
    <t>сумма форм  7 по уровням всех судов по делам сумма раздела 3 гр. 16 стр. 1 и раздела 4 гр. 16 стр. 1</t>
  </si>
  <si>
    <t>сумма форм 8 по уровням всех судов   раздел 2 гр. 11 стр. 1</t>
  </si>
  <si>
    <t>сумма формы 8 по уровням всех судов раздел 2 сумма гр. 8 и 10 стр. 1</t>
  </si>
  <si>
    <t>сумма форм 8 по уровням всех судов раздел 3 гр. 7 стр. 1</t>
  </si>
  <si>
    <t>сумма форм 8 по уровням всех судов по делам раздел 3 гр. 2 стр. 1</t>
  </si>
  <si>
    <t>сумма форм 8 по уровням всех судов раздел 3 гр. 14 стр. 1</t>
  </si>
  <si>
    <t>сумма форм 8 по уровням всех судов раздел 3  гр. 15 стр. 1</t>
  </si>
  <si>
    <t>сумма форм 8 по уровням всех судов раздел 3 сумма гр. 6, 13, 16, 19 и 20 стр. 2</t>
  </si>
  <si>
    <t>сумма форм 8 по уровням всех судов раздел 3 гр. 7 стр. 2 и минус гр. 6 стр. 2</t>
  </si>
  <si>
    <t>сумма форм 8 по уровням всех судов раздел 3 гр. 2 стр. 2</t>
  </si>
  <si>
    <t>сумма форм 8 по уровням всех судов по делам раздел 3 гр. 14 стр. 2 и минус гр. 13 стр. 2</t>
  </si>
  <si>
    <t>сумма форм 9 по уровням всех судов  раздел 2 гр. 7 стр. 1</t>
  </si>
  <si>
    <t>сумма форм 9 по уровням всех судов  раздел 2 сумма гр. 3 и  5 стр. 1</t>
  </si>
  <si>
    <t>сумма форм 9 по уровням всех судов и формы 9 по делам мировых судей раздел 3  гр. 5 сумма стр. 1 и 5</t>
  </si>
  <si>
    <t>сумма форм 9 по уровням всех судов раздел 3 гр. 6 сумма стр.1 и 5</t>
  </si>
  <si>
    <t>сумма форм 9 по уровням всех судов раздел 3 сумма гр. 14-17 по стр.  2 и 6</t>
  </si>
  <si>
    <t>сумма форм 9 по уровням всех судов раздел 3 гр. 5 по  стр. 2 и 6</t>
  </si>
  <si>
    <t>сумма форм 9 по уровням всех судов раздел 3 гр. 6 по  стр. 2 и 6</t>
  </si>
  <si>
    <t>форма 2 раздел 3 гр. 7 стр. 19</t>
  </si>
  <si>
    <t>форма 2 раздел 3 гр. 8 стр. 19</t>
  </si>
  <si>
    <r>
      <t xml:space="preserve">форма S07 раздел 4 гр. 8 стр. 2 - 7 </t>
    </r>
    <r>
      <rPr>
        <b/>
        <sz val="11"/>
        <rFont val="Times New Roman"/>
        <family val="1"/>
      </rPr>
      <t>(из формы 2 раздела 3 гр. 8 стр.19)</t>
    </r>
  </si>
  <si>
    <r>
      <t xml:space="preserve">форма S07 раздел 4 гр. 8 стр. 8 - 10 </t>
    </r>
    <r>
      <rPr>
        <b/>
        <sz val="11"/>
        <rFont val="Times New Roman"/>
        <family val="1"/>
      </rPr>
      <t>(из формы 2 раздела 3 гр. 8 стр. 19)</t>
    </r>
  </si>
  <si>
    <t>форма 2 раздел 3 гр. 7 стр. 45</t>
  </si>
  <si>
    <t>форма 2 раздел 3 гр. 8 стр. 45</t>
  </si>
  <si>
    <t>форма 2 раздел 3 гр. 7 стр. 77</t>
  </si>
  <si>
    <t>форма 2 раздел 3 гр. 8 стр. 77</t>
  </si>
  <si>
    <t>форма 2 раздел 3 гр. 7 стр. 120</t>
  </si>
  <si>
    <t>форма 2 раздел 3 гр. 8 стр. 120</t>
  </si>
  <si>
    <t>форма 2 раздел 3 гр. 7 стр. 125</t>
  </si>
  <si>
    <t>форма 2 раздел 3 гр. 8 стр. 125</t>
  </si>
  <si>
    <t>форма 2 раздел 3 гр. 7 стр. 141</t>
  </si>
  <si>
    <t>форма 2 раздел 3 гр. 8 стр. 141</t>
  </si>
  <si>
    <t>форма № 2 сумма раздела 6 
гр. 1 стр. 3 и раздела  9  гр. 2 по стр. 1  и раздела 8 гр. 2 по строкам 32, 41-43</t>
  </si>
  <si>
    <t>форма 1 раздел 4 гр. 4 стр. 24</t>
  </si>
  <si>
    <t xml:space="preserve">форма 1 раздел 4 гр. 3 стр. 26 </t>
  </si>
  <si>
    <t>форма 1 раздел 4 гр. 4 стр. 26</t>
  </si>
  <si>
    <t>форма 1 раздел 4 гр. 3 стр. 25</t>
  </si>
  <si>
    <t xml:space="preserve">форма 1 раздел 4 гр. 4 стр. 25 </t>
  </si>
  <si>
    <t>форма 1 раздел 4 гр. 3 стр. 28</t>
  </si>
  <si>
    <t>форма 1 раздел 4 гр. 4 стр. 28</t>
  </si>
  <si>
    <t xml:space="preserve">форма 1 сумма  раздела 2 гр. 3 стр. 26,   раздела 9  гр. 7 стр. 1  и раздела 10  гр. 7 стр. 1  </t>
  </si>
  <si>
    <t>форма 1 раздел 4 гр. 3 стр. 27</t>
  </si>
  <si>
    <t>форма 1 раздел 4 гр. 4 стр. 27</t>
  </si>
  <si>
    <t>форма 1 раздел 4 гр. 3 стр. 60</t>
  </si>
  <si>
    <t>форма 1 раздел 4 гр. 4 стр. 60</t>
  </si>
  <si>
    <t xml:space="preserve">форма 2 раздел 8 сумма гр. 1 и 2 стр. 40 </t>
  </si>
  <si>
    <t xml:space="preserve">форма 2 раздел 8 сумма гр. 1 и 2 стр. 41 </t>
  </si>
  <si>
    <t>форма 2 раздел 8 сумма гр. 1 и 2 стр. 44</t>
  </si>
  <si>
    <t>форма 1-АП раздел 1 гр. 10 сумма 
стр. 37-39, 42-45, 47, 107,  331-332</t>
  </si>
  <si>
    <t>форма 1-АП раздел 1 гр. 10 
сумма стр. 271-281</t>
  </si>
  <si>
    <t>форма 2 раздел 3 гр. 7 сумма стр. 127-129 и стр. 134-136</t>
  </si>
  <si>
    <t>форма 2 раздел 3 гр. 8 сумма стр. 127 и 134</t>
  </si>
  <si>
    <t>форма 2 раздел 3 гр. 2 сумма стр. 130 и 137</t>
  </si>
  <si>
    <t>форма 2 раздел 3 гр. 7 сумма стр. 130 и 137</t>
  </si>
  <si>
    <t>форма 2 раздел 3 гр. 8 сумма стр. 130 и 137</t>
  </si>
  <si>
    <t>форма 1 раздел 4 гр. 3  стр. 24</t>
  </si>
  <si>
    <t>форма 1-АП раздел 1 гр. 10 
сумма стр. 216-241</t>
  </si>
  <si>
    <t>форма № 1 раздел 4 гр. 3 стр. 1</t>
  </si>
  <si>
    <t>форма № 2 сумма раздела 6 гр. 1 стр. 1, раздела 9 сумма гр. 1 и гр. 2 по строке 1 и раздела 8 сумма гр. 1 и гр. 2 по строкам 32, 41-43</t>
  </si>
  <si>
    <t>форма № 1-АП раздел 2 гр. 1 
сумма стр. 16, 18, 20, 22-25</t>
  </si>
  <si>
    <t>форма 2 раздел 3 гр. 2 сумма стр. 127-129 и стр. 134-136</t>
  </si>
  <si>
    <t>форма 2 раздел 3 гр. 8 сумма стр. 128-129  и стр. 135-136</t>
  </si>
  <si>
    <t>Утверждена 
приказом Судебного департамента
при Верховном Суде Российской Федерации
от 11.04.2017 № 65 
(в редакции приказа от 30.05.2019 № 108)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</si>
</sst>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#,##0.00&quot;р.&quot;;[Red]#,##0.00&quot;р.&quot;"/>
    <numFmt numFmtId="185" formatCode="#,##0.00_р_.;[Red]#,##0.00_р_."/>
    <numFmt numFmtId="186" formatCode="#,##0.00_р_."/>
    <numFmt numFmtId="187" formatCode="0.0"/>
    <numFmt numFmtId="188" formatCode="[&lt;=9999999]###\-####;\(###\)\ ###\-####"/>
    <numFmt numFmtId="189" formatCode="[$-F800]dddd\,\ mmmm\ dd\,\ yyyy"/>
  </numFmts>
  <fonts count="7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color indexed="62"/>
      <name val="Times New Roman"/>
      <family val="1"/>
    </font>
    <font>
      <b/>
      <sz val="18"/>
      <name val="Times New Roman CYR"/>
      <family val="0"/>
    </font>
    <font>
      <sz val="18"/>
      <name val="Calibri"/>
      <family val="2"/>
    </font>
    <font>
      <sz val="18"/>
      <name val="Times New Roman"/>
      <family val="1"/>
    </font>
    <font>
      <u val="single"/>
      <sz val="12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b/>
      <sz val="13"/>
      <name val="Times New Roman CYR"/>
      <family val="1"/>
    </font>
    <font>
      <b/>
      <sz val="16"/>
      <name val="Times New Roman CYR"/>
      <family val="0"/>
    </font>
    <font>
      <b/>
      <sz val="13.5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2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30"/>
      <name val="Times New Roman"/>
      <family val="1"/>
    </font>
    <font>
      <sz val="8"/>
      <name val="Tahoma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sz val="10"/>
      <color rgb="FFFFFFCC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63" applyFont="1" applyFill="1" applyAlignment="1" applyProtection="1">
      <alignment shrinkToFit="1"/>
      <protection locked="0"/>
    </xf>
    <xf numFmtId="0" fontId="3" fillId="0" borderId="0" xfId="63" applyFont="1" applyFill="1" applyProtection="1">
      <alignment/>
      <protection locked="0"/>
    </xf>
    <xf numFmtId="0" fontId="1" fillId="0" borderId="0" xfId="63" applyFont="1" applyFill="1" applyBorder="1" applyAlignment="1" applyProtection="1">
      <alignment wrapText="1"/>
      <protection locked="0"/>
    </xf>
    <xf numFmtId="0" fontId="2" fillId="0" borderId="0" xfId="63" applyFont="1" applyFill="1" applyProtection="1">
      <alignment/>
      <protection locked="0"/>
    </xf>
    <xf numFmtId="0" fontId="3" fillId="0" borderId="0" xfId="63" applyFont="1" applyFill="1" applyBorder="1" applyProtection="1">
      <alignment/>
      <protection locked="0"/>
    </xf>
    <xf numFmtId="0" fontId="1" fillId="0" borderId="13" xfId="63" applyFont="1" applyFill="1" applyBorder="1" applyAlignment="1" applyProtection="1">
      <alignment wrapText="1"/>
      <protection locked="0"/>
    </xf>
    <xf numFmtId="0" fontId="1" fillId="0" borderId="14" xfId="63" applyFont="1" applyFill="1" applyBorder="1" applyAlignment="1" applyProtection="1">
      <alignment wrapText="1"/>
      <protection locked="0"/>
    </xf>
    <xf numFmtId="0" fontId="1" fillId="0" borderId="15" xfId="63" applyFont="1" applyFill="1" applyBorder="1" applyAlignment="1" applyProtection="1">
      <alignment wrapText="1"/>
      <protection locked="0"/>
    </xf>
    <xf numFmtId="0" fontId="2" fillId="0" borderId="0" xfId="63" applyFont="1" applyFill="1" applyBorder="1" applyAlignment="1" applyProtection="1">
      <alignment/>
      <protection locked="0"/>
    </xf>
    <xf numFmtId="0" fontId="2" fillId="0" borderId="16" xfId="63" applyFont="1" applyFill="1" applyBorder="1" applyProtection="1">
      <alignment/>
      <protection locked="0"/>
    </xf>
    <xf numFmtId="0" fontId="2" fillId="0" borderId="0" xfId="63" applyFont="1" applyFill="1" applyBorder="1" applyAlignment="1" applyProtection="1">
      <alignment vertical="top" wrapText="1"/>
      <protection locked="0"/>
    </xf>
    <xf numFmtId="0" fontId="2" fillId="0" borderId="0" xfId="63" applyFont="1" applyFill="1" applyBorder="1" applyProtection="1">
      <alignment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Protection="1">
      <alignment/>
      <protection locked="0"/>
    </xf>
    <xf numFmtId="0" fontId="33" fillId="0" borderId="17" xfId="65" applyFont="1" applyFill="1" applyBorder="1" applyProtection="1">
      <alignment/>
      <protection/>
    </xf>
    <xf numFmtId="0" fontId="3" fillId="0" borderId="18" xfId="65" applyFont="1" applyFill="1" applyBorder="1" applyProtection="1">
      <alignment/>
      <protection/>
    </xf>
    <xf numFmtId="0" fontId="1" fillId="0" borderId="0" xfId="63" applyFont="1" applyFill="1" applyBorder="1" applyAlignment="1" applyProtection="1">
      <alignment vertical="center" wrapText="1"/>
      <protection locked="0"/>
    </xf>
    <xf numFmtId="0" fontId="2" fillId="0" borderId="0" xfId="65" applyFont="1" applyFill="1" applyProtection="1">
      <alignment/>
      <protection/>
    </xf>
    <xf numFmtId="0" fontId="1" fillId="0" borderId="18" xfId="65" applyFont="1" applyFill="1" applyBorder="1" applyAlignment="1" applyProtection="1">
      <alignment horizontal="left"/>
      <protection locked="0"/>
    </xf>
    <xf numFmtId="0" fontId="1" fillId="0" borderId="19" xfId="65" applyFont="1" applyFill="1" applyBorder="1" applyAlignment="1" applyProtection="1">
      <alignment horizontal="left"/>
      <protection locked="0"/>
    </xf>
    <xf numFmtId="0" fontId="34" fillId="0" borderId="0" xfId="63" applyFont="1" applyFill="1" applyBorder="1" applyAlignment="1" applyProtection="1">
      <alignment horizontal="center" vertical="top"/>
      <protection locked="0"/>
    </xf>
    <xf numFmtId="0" fontId="34" fillId="0" borderId="0" xfId="63" applyFont="1" applyFill="1" applyProtection="1">
      <alignment/>
      <protection locked="0"/>
    </xf>
    <xf numFmtId="0" fontId="2" fillId="0" borderId="0" xfId="63" applyFont="1" applyFill="1" applyBorder="1" applyAlignment="1" applyProtection="1">
      <alignment horizontal="center"/>
      <protection locked="0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3" fillId="0" borderId="0" xfId="63" applyFont="1" applyFill="1" applyBorder="1" applyProtection="1">
      <alignment/>
      <protection/>
    </xf>
    <xf numFmtId="0" fontId="4" fillId="0" borderId="0" xfId="63" applyFont="1" applyFill="1" applyBorder="1" applyProtection="1">
      <alignment/>
      <protection/>
    </xf>
    <xf numFmtId="14" fontId="3" fillId="0" borderId="0" xfId="63" applyNumberFormat="1" applyFont="1" applyFill="1" applyBorder="1" applyProtection="1">
      <alignment/>
      <protection/>
    </xf>
    <xf numFmtId="0" fontId="35" fillId="0" borderId="0" xfId="63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 quotePrefix="1">
      <alignment shrinkToFit="1"/>
      <protection/>
    </xf>
    <xf numFmtId="0" fontId="5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39" fillId="0" borderId="14" xfId="63" applyFont="1" applyFill="1" applyBorder="1" applyAlignment="1" applyProtection="1">
      <alignment horizontal="left" wrapText="1"/>
      <protection locked="0"/>
    </xf>
    <xf numFmtId="0" fontId="39" fillId="0" borderId="14" xfId="63" applyFont="1" applyFill="1" applyBorder="1" applyAlignment="1" applyProtection="1">
      <alignment horizontal="center" wrapText="1"/>
      <protection locked="0"/>
    </xf>
    <xf numFmtId="0" fontId="39" fillId="0" borderId="14" xfId="63" applyFont="1" applyFill="1" applyBorder="1" applyAlignment="1" applyProtection="1">
      <alignment wrapText="1"/>
      <protection locked="0"/>
    </xf>
    <xf numFmtId="0" fontId="40" fillId="0" borderId="17" xfId="65" applyFont="1" applyFill="1" applyBorder="1" applyAlignment="1" applyProtection="1">
      <alignment horizontal="left"/>
      <protection/>
    </xf>
    <xf numFmtId="0" fontId="40" fillId="0" borderId="18" xfId="65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14" fontId="3" fillId="0" borderId="0" xfId="63" applyNumberFormat="1" applyFont="1" applyFill="1" applyProtection="1">
      <alignment/>
      <protection locked="0"/>
    </xf>
    <xf numFmtId="0" fontId="10" fillId="0" borderId="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Border="1" applyAlignment="1" applyProtection="1">
      <alignment horizontal="center" vertical="center" textRotation="90" wrapText="1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0" fontId="43" fillId="0" borderId="0" xfId="63" applyFont="1" applyFill="1" applyProtection="1">
      <alignment/>
      <protection locked="0"/>
    </xf>
    <xf numFmtId="0" fontId="38" fillId="0" borderId="0" xfId="33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10" fillId="22" borderId="22" xfId="0" applyFont="1" applyFill="1" applyBorder="1" applyAlignment="1">
      <alignment horizontal="left"/>
    </xf>
    <xf numFmtId="0" fontId="10" fillId="22" borderId="12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39" fillId="23" borderId="14" xfId="63" applyFont="1" applyFill="1" applyBorder="1" applyAlignment="1" applyProtection="1">
      <alignment horizontal="center" wrapText="1"/>
      <protection locked="0"/>
    </xf>
    <xf numFmtId="0" fontId="4" fillId="24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24" xfId="0" applyFont="1" applyFill="1" applyBorder="1" applyAlignment="1">
      <alignment wrapText="1"/>
    </xf>
    <xf numFmtId="0" fontId="13" fillId="0" borderId="0" xfId="33" applyFont="1" applyFill="1" applyBorder="1" applyAlignment="1">
      <alignment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0" borderId="25" xfId="33" applyFont="1" applyFill="1" applyBorder="1" applyAlignment="1">
      <alignment vertical="center"/>
      <protection/>
    </xf>
    <xf numFmtId="0" fontId="3" fillId="0" borderId="26" xfId="33" applyFont="1" applyFill="1" applyBorder="1" applyAlignment="1">
      <alignment vertical="center"/>
      <protection/>
    </xf>
    <xf numFmtId="3" fontId="35" fillId="23" borderId="10" xfId="33" applyNumberFormat="1" applyFont="1" applyFill="1" applyBorder="1" applyAlignment="1" applyProtection="1">
      <alignment horizontal="right" vertical="center" wrapText="1"/>
      <protection/>
    </xf>
    <xf numFmtId="3" fontId="35" fillId="7" borderId="10" xfId="33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/>
    </xf>
    <xf numFmtId="0" fontId="12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0" fillId="0" borderId="0" xfId="63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49" fontId="5" fillId="25" borderId="0" xfId="33" applyNumberFormat="1" applyFont="1" applyFill="1" applyBorder="1" applyProtection="1">
      <alignment/>
      <protection/>
    </xf>
    <xf numFmtId="49" fontId="5" fillId="25" borderId="0" xfId="33" applyNumberFormat="1" applyFont="1" applyFill="1" applyProtection="1">
      <alignment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37" fillId="0" borderId="0" xfId="33" applyFont="1" applyFill="1" applyAlignment="1">
      <alignment horizontal="left"/>
      <protection/>
    </xf>
    <xf numFmtId="0" fontId="53" fillId="0" borderId="0" xfId="33" applyFont="1" applyFill="1" applyProtection="1">
      <alignment/>
      <protection/>
    </xf>
    <xf numFmtId="0" fontId="48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vertical="top"/>
    </xf>
    <xf numFmtId="3" fontId="35" fillId="26" borderId="10" xfId="33" applyNumberFormat="1" applyFont="1" applyFill="1" applyBorder="1" applyAlignment="1" applyProtection="1">
      <alignment horizontal="right" vertical="center" wrapText="1"/>
      <protection/>
    </xf>
    <xf numFmtId="0" fontId="35" fillId="0" borderId="0" xfId="33" applyFont="1" applyFill="1" applyAlignment="1">
      <alignment horizontal="left" vertical="center"/>
      <protection/>
    </xf>
    <xf numFmtId="0" fontId="48" fillId="0" borderId="29" xfId="33" applyFont="1" applyFill="1" applyBorder="1" applyAlignment="1">
      <alignment vertical="center"/>
      <protection/>
    </xf>
    <xf numFmtId="0" fontId="37" fillId="0" borderId="30" xfId="33" applyFont="1" applyFill="1" applyBorder="1" applyAlignment="1" applyProtection="1">
      <alignment horizontal="left" vertical="center" wrapText="1"/>
      <protection/>
    </xf>
    <xf numFmtId="0" fontId="51" fillId="0" borderId="30" xfId="33" applyFont="1" applyFill="1" applyBorder="1" applyAlignment="1">
      <alignment horizontal="center" vertical="center" wrapText="1"/>
      <protection/>
    </xf>
    <xf numFmtId="0" fontId="51" fillId="0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Protection="1">
      <alignment/>
      <protection/>
    </xf>
    <xf numFmtId="0" fontId="5" fillId="0" borderId="0" xfId="66" applyFont="1" applyFill="1" applyAlignment="1" applyProtection="1">
      <alignment shrinkToFit="1"/>
      <protection/>
    </xf>
    <xf numFmtId="0" fontId="5" fillId="25" borderId="0" xfId="33" applyFont="1" applyFill="1" applyProtection="1">
      <alignment/>
      <protection/>
    </xf>
    <xf numFmtId="0" fontId="54" fillId="25" borderId="0" xfId="33" applyFont="1" applyFill="1" applyAlignment="1" applyProtection="1">
      <alignment vertical="top" shrinkToFit="1"/>
      <protection/>
    </xf>
    <xf numFmtId="0" fontId="54" fillId="0" borderId="0" xfId="33" applyFont="1" applyFill="1" applyAlignment="1" applyProtection="1">
      <alignment vertical="top" shrinkToFit="1"/>
      <protection/>
    </xf>
    <xf numFmtId="0" fontId="5" fillId="0" borderId="0" xfId="33" applyFont="1" applyFill="1" applyBorder="1" applyProtection="1">
      <alignment/>
      <protection/>
    </xf>
    <xf numFmtId="0" fontId="10" fillId="25" borderId="0" xfId="33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Alignment="1" applyProtection="1">
      <alignment horizontal="center" vertical="center" wrapText="1"/>
      <protection/>
    </xf>
    <xf numFmtId="3" fontId="10" fillId="0" borderId="0" xfId="33" applyNumberFormat="1" applyFont="1" applyFill="1" applyBorder="1" applyAlignment="1" applyProtection="1">
      <alignment horizontal="right" vertical="center" wrapText="1"/>
      <protection/>
    </xf>
    <xf numFmtId="0" fontId="5" fillId="25" borderId="0" xfId="33" applyFont="1" applyFill="1" applyBorder="1" applyAlignment="1" applyProtection="1">
      <alignment horizontal="center" vertical="center" wrapText="1"/>
      <protection/>
    </xf>
    <xf numFmtId="0" fontId="5" fillId="25" borderId="0" xfId="33" applyFont="1" applyFill="1" applyBorder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25" borderId="0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horizontal="center" vertical="top" textRotation="90"/>
      <protection/>
    </xf>
    <xf numFmtId="0" fontId="10" fillId="0" borderId="0" xfId="33" applyFont="1" applyFill="1" applyBorder="1" applyAlignment="1" applyProtection="1">
      <alignment horizontal="center" vertical="center" textRotation="90"/>
      <protection/>
    </xf>
    <xf numFmtId="0" fontId="5" fillId="25" borderId="0" xfId="33" applyFont="1" applyFill="1" applyBorder="1" applyAlignment="1" applyProtection="1">
      <alignment horizontal="left" vertical="center" wrapText="1"/>
      <protection locked="0"/>
    </xf>
    <xf numFmtId="0" fontId="5" fillId="0" borderId="0" xfId="33" applyFont="1" applyFill="1" applyBorder="1" applyAlignment="1" applyProtection="1">
      <alignment horizontal="left" wrapText="1"/>
      <protection locked="0"/>
    </xf>
    <xf numFmtId="0" fontId="5" fillId="0" borderId="0" xfId="33" applyFont="1" applyFill="1" applyBorder="1" applyAlignment="1" applyProtection="1">
      <alignment vertical="center" wrapText="1"/>
      <protection/>
    </xf>
    <xf numFmtId="0" fontId="10" fillId="0" borderId="0" xfId="33" applyFont="1" applyFill="1" applyBorder="1" applyAlignment="1" applyProtection="1">
      <alignment horizontal="distributed" vertical="center" textRotation="90" wrapText="1"/>
      <protection/>
    </xf>
    <xf numFmtId="0" fontId="5" fillId="25" borderId="0" xfId="33" applyFont="1" applyFill="1" applyBorder="1" applyAlignment="1" applyProtection="1">
      <alignment horizontal="center"/>
      <protection/>
    </xf>
    <xf numFmtId="0" fontId="5" fillId="25" borderId="0" xfId="33" applyFont="1" applyFill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11" fillId="0" borderId="10" xfId="33" applyFont="1" applyFill="1" applyBorder="1" applyAlignment="1" applyProtection="1">
      <alignment vertical="center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72" fillId="0" borderId="0" xfId="0" applyFont="1" applyAlignment="1">
      <alignment horizontal="center"/>
    </xf>
    <xf numFmtId="0" fontId="45" fillId="0" borderId="0" xfId="0" applyFont="1" applyAlignment="1">
      <alignment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46" fillId="0" borderId="16" xfId="63" applyFont="1" applyFill="1" applyBorder="1" applyAlignment="1" applyProtection="1">
      <alignment vertical="center" wrapText="1"/>
      <protection locked="0"/>
    </xf>
    <xf numFmtId="0" fontId="46" fillId="0" borderId="0" xfId="63" applyFont="1" applyFill="1" applyBorder="1" applyAlignment="1" applyProtection="1">
      <alignment vertical="center" wrapText="1"/>
      <protection locked="0"/>
    </xf>
    <xf numFmtId="0" fontId="10" fillId="0" borderId="10" xfId="33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7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27" borderId="10" xfId="0" applyFont="1" applyFill="1" applyBorder="1" applyAlignment="1">
      <alignment/>
    </xf>
    <xf numFmtId="0" fontId="74" fillId="0" borderId="0" xfId="0" applyFont="1" applyAlignment="1">
      <alignment/>
    </xf>
    <xf numFmtId="0" fontId="3" fillId="27" borderId="20" xfId="0" applyFont="1" applyFill="1" applyBorder="1" applyAlignment="1">
      <alignment/>
    </xf>
    <xf numFmtId="0" fontId="58" fillId="0" borderId="10" xfId="33" applyFont="1" applyFill="1" applyBorder="1" applyAlignment="1">
      <alignment horizontal="center"/>
      <protection/>
    </xf>
    <xf numFmtId="188" fontId="53" fillId="0" borderId="25" xfId="0" applyNumberFormat="1" applyFont="1" applyFill="1" applyBorder="1" applyAlignment="1">
      <alignment horizontal="center"/>
    </xf>
    <xf numFmtId="0" fontId="51" fillId="0" borderId="10" xfId="33" applyFont="1" applyFill="1" applyBorder="1" applyAlignment="1">
      <alignment vertical="center" wrapText="1"/>
      <protection/>
    </xf>
    <xf numFmtId="0" fontId="62" fillId="25" borderId="10" xfId="33" applyFont="1" applyFill="1" applyBorder="1" applyAlignment="1" applyProtection="1">
      <alignment vertical="center" wrapText="1"/>
      <protection/>
    </xf>
    <xf numFmtId="0" fontId="55" fillId="25" borderId="10" xfId="33" applyFont="1" applyFill="1" applyBorder="1" applyAlignment="1" applyProtection="1">
      <alignment vertical="center" wrapText="1"/>
      <protection/>
    </xf>
    <xf numFmtId="0" fontId="55" fillId="25" borderId="10" xfId="33" applyFont="1" applyFill="1" applyBorder="1" applyAlignment="1" applyProtection="1">
      <alignment horizontal="left" vertical="center" wrapText="1"/>
      <protection/>
    </xf>
    <xf numFmtId="0" fontId="55" fillId="25" borderId="29" xfId="33" applyFont="1" applyFill="1" applyBorder="1" applyAlignment="1" applyProtection="1">
      <alignment vertical="center" wrapText="1"/>
      <protection/>
    </xf>
    <xf numFmtId="0" fontId="55" fillId="25" borderId="31" xfId="33" applyFont="1" applyFill="1" applyBorder="1" applyAlignment="1" applyProtection="1">
      <alignment vertical="center" wrapText="1"/>
      <protection/>
    </xf>
    <xf numFmtId="0" fontId="55" fillId="25" borderId="32" xfId="33" applyFont="1" applyFill="1" applyBorder="1" applyAlignment="1" applyProtection="1">
      <alignment vertical="center" wrapText="1"/>
      <protection/>
    </xf>
    <xf numFmtId="0" fontId="57" fillId="25" borderId="32" xfId="33" applyFont="1" applyFill="1" applyBorder="1" applyAlignment="1" applyProtection="1">
      <alignment horizontal="left" vertical="center" wrapText="1"/>
      <protection/>
    </xf>
    <xf numFmtId="0" fontId="56" fillId="0" borderId="29" xfId="33" applyFont="1" applyFill="1" applyBorder="1" applyAlignment="1" applyProtection="1">
      <alignment horizontal="left" vertical="center" wrapText="1"/>
      <protection/>
    </xf>
    <xf numFmtId="0" fontId="4" fillId="0" borderId="15" xfId="33" applyFont="1" applyFill="1" applyBorder="1" applyAlignment="1" applyProtection="1">
      <alignment horizontal="center" vertical="center" wrapText="1"/>
      <protection/>
    </xf>
    <xf numFmtId="0" fontId="55" fillId="0" borderId="29" xfId="33" applyFont="1" applyFill="1" applyBorder="1" applyAlignment="1" applyProtection="1">
      <alignment vertical="center" wrapText="1"/>
      <protection/>
    </xf>
    <xf numFmtId="0" fontId="35" fillId="0" borderId="10" xfId="33" applyFont="1" applyFill="1" applyBorder="1" applyAlignment="1" applyProtection="1">
      <alignment horizontal="left" vertical="center" wrapText="1"/>
      <protection/>
    </xf>
    <xf numFmtId="0" fontId="59" fillId="25" borderId="10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 applyProtection="1">
      <alignment horizontal="center" vertical="center" wrapText="1"/>
      <protection/>
    </xf>
    <xf numFmtId="0" fontId="10" fillId="0" borderId="17" xfId="33" applyFont="1" applyFill="1" applyBorder="1" applyAlignment="1" applyProtection="1">
      <alignment horizontal="center" vertical="center" wrapText="1"/>
      <protection/>
    </xf>
    <xf numFmtId="0" fontId="10" fillId="0" borderId="33" xfId="33" applyFont="1" applyFill="1" applyBorder="1" applyAlignment="1" applyProtection="1">
      <alignment horizontal="center" vertical="center" wrapText="1"/>
      <protection/>
    </xf>
    <xf numFmtId="0" fontId="10" fillId="0" borderId="19" xfId="33" applyFont="1" applyFill="1" applyBorder="1" applyAlignment="1" applyProtection="1">
      <alignment horizontal="center" vertical="center" wrapText="1"/>
      <protection/>
    </xf>
    <xf numFmtId="0" fontId="10" fillId="0" borderId="23" xfId="33" applyFont="1" applyFill="1" applyBorder="1" applyAlignment="1" applyProtection="1">
      <alignment horizontal="center" vertical="center" wrapText="1"/>
      <protection/>
    </xf>
    <xf numFmtId="0" fontId="4" fillId="0" borderId="34" xfId="33" applyFont="1" applyFill="1" applyBorder="1" applyAlignment="1" applyProtection="1">
      <alignment horizontal="center" vertical="center" wrapText="1"/>
      <protection/>
    </xf>
    <xf numFmtId="3" fontId="35" fillId="23" borderId="35" xfId="33" applyNumberFormat="1" applyFont="1" applyFill="1" applyBorder="1" applyAlignment="1" applyProtection="1">
      <alignment horizontal="right" vertical="center" wrapText="1"/>
      <protection/>
    </xf>
    <xf numFmtId="3" fontId="35" fillId="23" borderId="36" xfId="33" applyNumberFormat="1" applyFont="1" applyFill="1" applyBorder="1" applyAlignment="1" applyProtection="1">
      <alignment horizontal="right" vertical="center" wrapText="1"/>
      <protection/>
    </xf>
    <xf numFmtId="3" fontId="35" fillId="7" borderId="36" xfId="33" applyNumberFormat="1" applyFont="1" applyFill="1" applyBorder="1" applyAlignment="1" applyProtection="1">
      <alignment horizontal="right" vertical="center" wrapText="1"/>
      <protection/>
    </xf>
    <xf numFmtId="3" fontId="35" fillId="26" borderId="36" xfId="33" applyNumberFormat="1" applyFont="1" applyFill="1" applyBorder="1" applyAlignment="1" applyProtection="1">
      <alignment horizontal="right" vertical="center" wrapText="1"/>
      <protection/>
    </xf>
    <xf numFmtId="3" fontId="35" fillId="23" borderId="37" xfId="33" applyNumberFormat="1" applyFont="1" applyFill="1" applyBorder="1" applyAlignment="1" applyProtection="1">
      <alignment horizontal="right" vertical="center" wrapText="1"/>
      <protection/>
    </xf>
    <xf numFmtId="3" fontId="35" fillId="7" borderId="35" xfId="33" applyNumberFormat="1" applyFont="1" applyFill="1" applyBorder="1" applyAlignment="1" applyProtection="1">
      <alignment horizontal="right" vertical="center" wrapText="1"/>
      <protection/>
    </xf>
    <xf numFmtId="3" fontId="35" fillId="26" borderId="37" xfId="33" applyNumberFormat="1" applyFont="1" applyFill="1" applyBorder="1" applyAlignment="1" applyProtection="1">
      <alignment horizontal="right" vertical="center" wrapText="1"/>
      <protection/>
    </xf>
    <xf numFmtId="3" fontId="35" fillId="26" borderId="35" xfId="33" applyNumberFormat="1" applyFont="1" applyFill="1" applyBorder="1" applyAlignment="1" applyProtection="1">
      <alignment horizontal="right" vertical="center" wrapText="1"/>
      <protection/>
    </xf>
    <xf numFmtId="0" fontId="4" fillId="24" borderId="38" xfId="0" applyFont="1" applyFill="1" applyBorder="1" applyAlignment="1">
      <alignment horizontal="center" vertical="center" wrapText="1"/>
    </xf>
    <xf numFmtId="0" fontId="0" fillId="0" borderId="26" xfId="62" applyNumberFormat="1" applyBorder="1" applyAlignment="1">
      <alignment horizontal="center"/>
      <protection/>
    </xf>
    <xf numFmtId="0" fontId="0" fillId="0" borderId="39" xfId="62" applyNumberFormat="1" applyBorder="1" applyAlignment="1">
      <alignment horizontal="center"/>
      <protection/>
    </xf>
    <xf numFmtId="0" fontId="3" fillId="0" borderId="10" xfId="62" applyNumberFormat="1" applyFont="1" applyBorder="1">
      <alignment/>
      <protection/>
    </xf>
    <xf numFmtId="0" fontId="3" fillId="27" borderId="26" xfId="0" applyFont="1" applyFill="1" applyBorder="1" applyAlignment="1">
      <alignment/>
    </xf>
    <xf numFmtId="0" fontId="75" fillId="27" borderId="39" xfId="0" applyFont="1" applyFill="1" applyBorder="1" applyAlignment="1">
      <alignment/>
    </xf>
    <xf numFmtId="0" fontId="49" fillId="28" borderId="19" xfId="56" applyNumberFormat="1" applyFont="1" applyFill="1" applyBorder="1" applyAlignment="1">
      <alignment horizontal="center" vertical="center"/>
      <protection/>
    </xf>
    <xf numFmtId="0" fontId="10" fillId="28" borderId="10" xfId="62" applyNumberFormat="1" applyFont="1" applyFill="1" applyBorder="1" applyAlignment="1">
      <alignment horizontal="center" vertical="center"/>
      <protection/>
    </xf>
    <xf numFmtId="0" fontId="10" fillId="28" borderId="10" xfId="62" applyNumberFormat="1" applyFont="1" applyFill="1" applyBorder="1" applyAlignment="1">
      <alignment horizontal="center" vertical="center" wrapText="1"/>
      <protection/>
    </xf>
    <xf numFmtId="0" fontId="3" fillId="0" borderId="10" xfId="62" applyNumberFormat="1" applyFont="1" applyBorder="1" applyAlignment="1">
      <alignment wrapText="1"/>
      <protection/>
    </xf>
    <xf numFmtId="0" fontId="76" fillId="0" borderId="10" xfId="62" applyNumberFormat="1" applyFont="1" applyBorder="1">
      <alignment/>
      <protection/>
    </xf>
    <xf numFmtId="0" fontId="77" fillId="0" borderId="10" xfId="62" applyNumberFormat="1" applyFont="1" applyBorder="1" applyAlignment="1">
      <alignment horizontal="center"/>
      <protection/>
    </xf>
    <xf numFmtId="0" fontId="56" fillId="0" borderId="20" xfId="33" applyFont="1" applyFill="1" applyBorder="1" applyAlignment="1" applyProtection="1">
      <alignment horizontal="left" vertical="center" wrapText="1"/>
      <protection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56" fillId="0" borderId="26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Alignment="1" applyProtection="1">
      <alignment vertical="center"/>
      <protection/>
    </xf>
    <xf numFmtId="0" fontId="56" fillId="0" borderId="10" xfId="33" applyFont="1" applyFill="1" applyBorder="1" applyAlignment="1" applyProtection="1">
      <alignment horizontal="left" vertical="center" wrapText="1"/>
      <protection/>
    </xf>
    <xf numFmtId="0" fontId="56" fillId="0" borderId="10" xfId="33" applyFont="1" applyFill="1" applyBorder="1" applyAlignment="1" applyProtection="1">
      <alignment horizontal="left" vertical="center" wrapText="1"/>
      <protection locked="0"/>
    </xf>
    <xf numFmtId="0" fontId="56" fillId="0" borderId="10" xfId="33" applyFont="1" applyFill="1" applyBorder="1" applyAlignment="1" applyProtection="1">
      <alignment vertical="center" wrapText="1"/>
      <protection/>
    </xf>
    <xf numFmtId="0" fontId="61" fillId="0" borderId="30" xfId="33" applyFont="1" applyFill="1" applyBorder="1" applyAlignment="1" applyProtection="1">
      <alignment horizontal="left" vertical="center" wrapText="1"/>
      <protection/>
    </xf>
    <xf numFmtId="0" fontId="2" fillId="0" borderId="17" xfId="65" applyFont="1" applyFill="1" applyBorder="1" applyAlignment="1" applyProtection="1">
      <alignment horizontal="center" vertical="center" wrapText="1"/>
      <protection locked="0"/>
    </xf>
    <xf numFmtId="0" fontId="2" fillId="0" borderId="18" xfId="65" applyFont="1" applyFill="1" applyBorder="1" applyAlignment="1" applyProtection="1">
      <alignment horizontal="center" vertical="center" wrapText="1"/>
      <protection locked="0"/>
    </xf>
    <xf numFmtId="0" fontId="2" fillId="0" borderId="19" xfId="65" applyFont="1" applyFill="1" applyBorder="1" applyAlignment="1" applyProtection="1">
      <alignment horizontal="center" vertical="center" wrapText="1"/>
      <protection locked="0"/>
    </xf>
    <xf numFmtId="0" fontId="40" fillId="0" borderId="17" xfId="65" applyFont="1" applyFill="1" applyBorder="1" applyAlignment="1" applyProtection="1">
      <alignment horizontal="center"/>
      <protection/>
    </xf>
    <xf numFmtId="0" fontId="40" fillId="0" borderId="18" xfId="65" applyFont="1" applyFill="1" applyBorder="1" applyAlignment="1" applyProtection="1">
      <alignment horizontal="center"/>
      <protection/>
    </xf>
    <xf numFmtId="0" fontId="40" fillId="0" borderId="19" xfId="65" applyFont="1" applyFill="1" applyBorder="1" applyAlignment="1" applyProtection="1">
      <alignment horizontal="center"/>
      <protection/>
    </xf>
    <xf numFmtId="0" fontId="2" fillId="0" borderId="40" xfId="65" applyFont="1" applyFill="1" applyBorder="1" applyAlignment="1" applyProtection="1">
      <alignment horizontal="center" vertical="center" wrapText="1"/>
      <protection locked="0"/>
    </xf>
    <xf numFmtId="0" fontId="2" fillId="0" borderId="41" xfId="65" applyFont="1" applyFill="1" applyBorder="1" applyAlignment="1" applyProtection="1">
      <alignment horizontal="center" vertical="center" wrapText="1"/>
      <protection locked="0"/>
    </xf>
    <xf numFmtId="0" fontId="2" fillId="0" borderId="42" xfId="65" applyFont="1" applyFill="1" applyBorder="1" applyAlignment="1" applyProtection="1">
      <alignment horizontal="center" vertical="center" wrapText="1"/>
      <protection locked="0"/>
    </xf>
    <xf numFmtId="0" fontId="2" fillId="0" borderId="13" xfId="65" applyFont="1" applyFill="1" applyBorder="1" applyAlignment="1" applyProtection="1">
      <alignment horizontal="center" vertical="center" wrapText="1"/>
      <protection locked="0"/>
    </xf>
    <xf numFmtId="0" fontId="2" fillId="0" borderId="14" xfId="65" applyFont="1" applyFill="1" applyBorder="1" applyAlignment="1" applyProtection="1">
      <alignment horizontal="center" vertical="center" wrapText="1"/>
      <protection locked="0"/>
    </xf>
    <xf numFmtId="0" fontId="2" fillId="0" borderId="15" xfId="65" applyFont="1" applyFill="1" applyBorder="1" applyAlignment="1" applyProtection="1">
      <alignment horizontal="center" vertical="center" wrapText="1"/>
      <protection locked="0"/>
    </xf>
    <xf numFmtId="0" fontId="2" fillId="0" borderId="17" xfId="65" applyFont="1" applyFill="1" applyBorder="1" applyAlignment="1" applyProtection="1">
      <alignment horizontal="center"/>
      <protection/>
    </xf>
    <xf numFmtId="0" fontId="2" fillId="0" borderId="18" xfId="65" applyFont="1" applyFill="1" applyBorder="1" applyAlignment="1" applyProtection="1">
      <alignment horizontal="center"/>
      <protection/>
    </xf>
    <xf numFmtId="0" fontId="2" fillId="0" borderId="19" xfId="65" applyFont="1" applyFill="1" applyBorder="1" applyAlignment="1" applyProtection="1">
      <alignment horizontal="center"/>
      <protection/>
    </xf>
    <xf numFmtId="0" fontId="4" fillId="0" borderId="18" xfId="65" applyFont="1" applyFill="1" applyBorder="1" applyAlignment="1" applyProtection="1">
      <alignment horizontal="center"/>
      <protection/>
    </xf>
    <xf numFmtId="0" fontId="4" fillId="0" borderId="19" xfId="65" applyFont="1" applyFill="1" applyBorder="1" applyAlignment="1" applyProtection="1">
      <alignment horizontal="center"/>
      <protection/>
    </xf>
    <xf numFmtId="0" fontId="10" fillId="23" borderId="17" xfId="65" applyFont="1" applyFill="1" applyBorder="1" applyAlignment="1" applyProtection="1">
      <alignment horizontal="center"/>
      <protection locked="0"/>
    </xf>
    <xf numFmtId="0" fontId="10" fillId="23" borderId="18" xfId="65" applyFont="1" applyFill="1" applyBorder="1" applyAlignment="1" applyProtection="1">
      <alignment horizontal="center"/>
      <protection locked="0"/>
    </xf>
    <xf numFmtId="0" fontId="10" fillId="23" borderId="19" xfId="65" applyFont="1" applyFill="1" applyBorder="1" applyAlignment="1" applyProtection="1">
      <alignment horizontal="center"/>
      <protection locked="0"/>
    </xf>
    <xf numFmtId="0" fontId="33" fillId="0" borderId="18" xfId="65" applyFont="1" applyFill="1" applyBorder="1" applyAlignment="1" applyProtection="1">
      <alignment horizontal="center"/>
      <protection locked="0"/>
    </xf>
    <xf numFmtId="0" fontId="33" fillId="0" borderId="19" xfId="65" applyFont="1" applyFill="1" applyBorder="1" applyAlignment="1" applyProtection="1">
      <alignment horizontal="center"/>
      <protection locked="0"/>
    </xf>
    <xf numFmtId="0" fontId="2" fillId="0" borderId="17" xfId="65" applyFont="1" applyFill="1" applyBorder="1" applyAlignment="1" applyProtection="1">
      <alignment horizontal="center"/>
      <protection locked="0"/>
    </xf>
    <xf numFmtId="0" fontId="2" fillId="0" borderId="18" xfId="65" applyFont="1" applyFill="1" applyBorder="1" applyAlignment="1" applyProtection="1">
      <alignment horizontal="center"/>
      <protection locked="0"/>
    </xf>
    <xf numFmtId="0" fontId="2" fillId="0" borderId="19" xfId="65" applyFont="1" applyFill="1" applyBorder="1" applyAlignment="1" applyProtection="1">
      <alignment horizontal="center"/>
      <protection locked="0"/>
    </xf>
    <xf numFmtId="0" fontId="40" fillId="0" borderId="17" xfId="65" applyFont="1" applyFill="1" applyBorder="1" applyAlignment="1" applyProtection="1">
      <alignment horizontal="center" wrapText="1"/>
      <protection/>
    </xf>
    <xf numFmtId="0" fontId="34" fillId="0" borderId="17" xfId="65" applyFont="1" applyFill="1" applyBorder="1" applyAlignment="1" applyProtection="1">
      <alignment horizontal="center" vertical="top"/>
      <protection/>
    </xf>
    <xf numFmtId="0" fontId="34" fillId="0" borderId="18" xfId="65" applyFont="1" applyFill="1" applyBorder="1" applyAlignment="1" applyProtection="1">
      <alignment horizontal="center" vertical="top"/>
      <protection/>
    </xf>
    <xf numFmtId="0" fontId="34" fillId="0" borderId="19" xfId="65" applyFont="1" applyFill="1" applyBorder="1" applyAlignment="1" applyProtection="1">
      <alignment horizontal="center" vertical="top"/>
      <protection/>
    </xf>
    <xf numFmtId="0" fontId="2" fillId="0" borderId="16" xfId="65" applyFont="1" applyFill="1" applyBorder="1" applyAlignment="1" applyProtection="1">
      <alignment horizontal="center" vertical="center" wrapText="1"/>
      <protection locked="0"/>
    </xf>
    <xf numFmtId="0" fontId="2" fillId="0" borderId="0" xfId="65" applyFont="1" applyFill="1" applyBorder="1" applyAlignment="1" applyProtection="1">
      <alignment horizontal="center" vertical="center" wrapText="1"/>
      <protection locked="0"/>
    </xf>
    <xf numFmtId="0" fontId="2" fillId="0" borderId="43" xfId="65" applyFont="1" applyFill="1" applyBorder="1" applyAlignment="1" applyProtection="1">
      <alignment horizontal="center" vertical="center" wrapText="1"/>
      <protection locked="0"/>
    </xf>
    <xf numFmtId="0" fontId="10" fillId="0" borderId="40" xfId="63" applyFont="1" applyFill="1" applyBorder="1" applyAlignment="1" applyProtection="1">
      <alignment horizontal="center" wrapText="1"/>
      <protection locked="0"/>
    </xf>
    <xf numFmtId="0" fontId="10" fillId="0" borderId="41" xfId="63" applyFont="1" applyFill="1" applyBorder="1" applyAlignment="1" applyProtection="1">
      <alignment horizontal="center" wrapText="1"/>
      <protection locked="0"/>
    </xf>
    <xf numFmtId="0" fontId="10" fillId="0" borderId="42" xfId="63" applyFont="1" applyFill="1" applyBorder="1" applyAlignment="1" applyProtection="1">
      <alignment horizontal="center" wrapText="1"/>
      <protection locked="0"/>
    </xf>
    <xf numFmtId="0" fontId="12" fillId="0" borderId="17" xfId="65" applyFont="1" applyFill="1" applyBorder="1" applyAlignment="1" applyProtection="1">
      <alignment horizontal="center" vertical="center"/>
      <protection locked="0"/>
    </xf>
    <xf numFmtId="0" fontId="12" fillId="0" borderId="19" xfId="65" applyFont="1" applyFill="1" applyBorder="1" applyAlignment="1" applyProtection="1">
      <alignment horizontal="center" vertical="center"/>
      <protection locked="0"/>
    </xf>
    <xf numFmtId="0" fontId="42" fillId="0" borderId="18" xfId="65" applyFont="1" applyFill="1" applyBorder="1" applyProtection="1">
      <alignment/>
      <protection/>
    </xf>
    <xf numFmtId="0" fontId="42" fillId="0" borderId="19" xfId="65" applyFont="1" applyFill="1" applyBorder="1" applyProtection="1">
      <alignment/>
      <protection/>
    </xf>
    <xf numFmtId="0" fontId="2" fillId="0" borderId="23" xfId="65" applyFont="1" applyFill="1" applyBorder="1" applyAlignment="1" applyProtection="1">
      <alignment horizontal="center"/>
      <protection locked="0"/>
    </xf>
    <xf numFmtId="0" fontId="12" fillId="0" borderId="17" xfId="63" applyFont="1" applyFill="1" applyBorder="1" applyAlignment="1" applyProtection="1">
      <alignment horizontal="center" wrapText="1"/>
      <protection locked="0"/>
    </xf>
    <xf numFmtId="0" fontId="12" fillId="0" borderId="18" xfId="63" applyFont="1" applyFill="1" applyBorder="1" applyAlignment="1" applyProtection="1">
      <alignment horizontal="center" wrapText="1"/>
      <protection locked="0"/>
    </xf>
    <xf numFmtId="0" fontId="12" fillId="0" borderId="19" xfId="63" applyFont="1" applyFill="1" applyBorder="1" applyAlignment="1" applyProtection="1">
      <alignment horizontal="center" wrapText="1"/>
      <protection locked="0"/>
    </xf>
    <xf numFmtId="0" fontId="12" fillId="0" borderId="18" xfId="65" applyFont="1" applyFill="1" applyBorder="1" applyAlignment="1" applyProtection="1">
      <alignment horizontal="center" vertical="center"/>
      <protection locked="0"/>
    </xf>
    <xf numFmtId="0" fontId="35" fillId="0" borderId="17" xfId="63" applyFont="1" applyFill="1" applyBorder="1" applyAlignment="1" applyProtection="1">
      <alignment horizontal="center"/>
      <protection locked="0"/>
    </xf>
    <xf numFmtId="0" fontId="35" fillId="0" borderId="18" xfId="63" applyFont="1" applyFill="1" applyBorder="1" applyAlignment="1" applyProtection="1">
      <alignment horizontal="center"/>
      <protection locked="0"/>
    </xf>
    <xf numFmtId="0" fontId="35" fillId="0" borderId="19" xfId="63" applyFont="1" applyFill="1" applyBorder="1" applyAlignment="1" applyProtection="1">
      <alignment horizontal="center"/>
      <protection locked="0"/>
    </xf>
    <xf numFmtId="0" fontId="4" fillId="0" borderId="16" xfId="63" applyFont="1" applyFill="1" applyBorder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0" fontId="10" fillId="0" borderId="40" xfId="64" applyFont="1" applyFill="1" applyBorder="1" applyAlignment="1" applyProtection="1">
      <alignment horizontal="center" vertical="center" wrapText="1"/>
      <protection locked="0"/>
    </xf>
    <xf numFmtId="0" fontId="10" fillId="0" borderId="41" xfId="64" applyFont="1" applyFill="1" applyBorder="1" applyAlignment="1" applyProtection="1">
      <alignment horizontal="center" vertical="center" wrapText="1"/>
      <protection locked="0"/>
    </xf>
    <xf numFmtId="0" fontId="10" fillId="0" borderId="42" xfId="64" applyFont="1" applyFill="1" applyBorder="1" applyAlignment="1" applyProtection="1">
      <alignment horizontal="center" vertical="center" wrapText="1"/>
      <protection locked="0"/>
    </xf>
    <xf numFmtId="0" fontId="55" fillId="25" borderId="30" xfId="33" applyFont="1" applyFill="1" applyBorder="1" applyAlignment="1" applyProtection="1">
      <alignment horizontal="center" vertical="center" wrapText="1"/>
      <protection/>
    </xf>
    <xf numFmtId="0" fontId="55" fillId="25" borderId="44" xfId="33" applyFont="1" applyFill="1" applyBorder="1" applyAlignment="1" applyProtection="1">
      <alignment horizontal="center" vertical="center" wrapText="1"/>
      <protection/>
    </xf>
    <xf numFmtId="0" fontId="55" fillId="25" borderId="20" xfId="33" applyFont="1" applyFill="1" applyBorder="1" applyAlignment="1" applyProtection="1">
      <alignment horizontal="center" vertical="center" wrapText="1"/>
      <protection/>
    </xf>
    <xf numFmtId="0" fontId="55" fillId="25" borderId="29" xfId="33" applyFont="1" applyFill="1" applyBorder="1" applyAlignment="1" applyProtection="1">
      <alignment horizontal="left" vertical="center" wrapText="1"/>
      <protection/>
    </xf>
    <xf numFmtId="0" fontId="55" fillId="25" borderId="26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vertical="center" wrapText="1"/>
      <protection/>
    </xf>
    <xf numFmtId="0" fontId="55" fillId="25" borderId="10" xfId="33" applyFont="1" applyFill="1" applyBorder="1" applyAlignment="1" applyProtection="1">
      <alignment horizontal="left" vertical="center" wrapText="1"/>
      <protection/>
    </xf>
    <xf numFmtId="0" fontId="55" fillId="25" borderId="10" xfId="33" applyFont="1" applyFill="1" applyBorder="1" applyAlignment="1" applyProtection="1">
      <alignment vertical="center" wrapText="1"/>
      <protection/>
    </xf>
    <xf numFmtId="0" fontId="36" fillId="25" borderId="45" xfId="33" applyFont="1" applyFill="1" applyBorder="1" applyAlignment="1" applyProtection="1">
      <alignment horizontal="center" vertical="center" textRotation="90" wrapText="1"/>
      <protection/>
    </xf>
    <xf numFmtId="0" fontId="36" fillId="25" borderId="36" xfId="33" applyFont="1" applyFill="1" applyBorder="1" applyAlignment="1" applyProtection="1">
      <alignment horizontal="center" vertical="center" textRotation="90" wrapText="1"/>
      <protection/>
    </xf>
    <xf numFmtId="0" fontId="36" fillId="25" borderId="46" xfId="33" applyFont="1" applyFill="1" applyBorder="1" applyAlignment="1" applyProtection="1">
      <alignment horizontal="center" vertical="center" textRotation="90" wrapText="1"/>
      <protection/>
    </xf>
    <xf numFmtId="0" fontId="36" fillId="25" borderId="47" xfId="33" applyFont="1" applyFill="1" applyBorder="1" applyAlignment="1" applyProtection="1">
      <alignment horizontal="center" vertical="center" textRotation="90" wrapText="1"/>
      <protection/>
    </xf>
    <xf numFmtId="0" fontId="55" fillId="25" borderId="10" xfId="33" applyFont="1" applyFill="1" applyBorder="1" applyAlignment="1" applyProtection="1">
      <alignment horizontal="center" vertical="center" wrapText="1"/>
      <protection/>
    </xf>
    <xf numFmtId="0" fontId="35" fillId="0" borderId="36" xfId="33" applyFont="1" applyFill="1" applyBorder="1" applyAlignment="1" applyProtection="1">
      <alignment horizontal="center" vertical="center" textRotation="90" wrapText="1"/>
      <protection/>
    </xf>
    <xf numFmtId="0" fontId="35" fillId="0" borderId="48" xfId="33" applyFont="1" applyFill="1" applyBorder="1" applyAlignment="1" applyProtection="1">
      <alignment horizontal="center" vertical="center" textRotation="90" wrapText="1"/>
      <protection/>
    </xf>
    <xf numFmtId="0" fontId="10" fillId="0" borderId="47" xfId="33" applyFont="1" applyFill="1" applyBorder="1" applyAlignment="1" applyProtection="1">
      <alignment horizontal="center" vertical="center" textRotation="90" wrapText="1"/>
      <protection/>
    </xf>
    <xf numFmtId="0" fontId="10" fillId="0" borderId="49" xfId="33" applyFont="1" applyFill="1" applyBorder="1" applyAlignment="1" applyProtection="1">
      <alignment horizontal="center" vertical="center" textRotation="90" wrapText="1"/>
      <protection/>
    </xf>
    <xf numFmtId="0" fontId="10" fillId="0" borderId="50" xfId="33" applyFont="1" applyFill="1" applyBorder="1" applyAlignment="1" applyProtection="1">
      <alignment horizontal="center" vertical="center" textRotation="90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35" fillId="0" borderId="35" xfId="33" applyFont="1" applyFill="1" applyBorder="1" applyAlignment="1" applyProtection="1">
      <alignment horizontal="center" vertical="center" textRotation="90" wrapText="1"/>
      <protection/>
    </xf>
    <xf numFmtId="0" fontId="35" fillId="0" borderId="37" xfId="33" applyFont="1" applyFill="1" applyBorder="1" applyAlignment="1" applyProtection="1">
      <alignment horizontal="center" vertical="center" textRotation="90" wrapText="1"/>
      <protection/>
    </xf>
    <xf numFmtId="0" fontId="55" fillId="0" borderId="28" xfId="33" applyFont="1" applyFill="1" applyBorder="1" applyAlignment="1" applyProtection="1">
      <alignment vertical="center" wrapText="1"/>
      <protection/>
    </xf>
    <xf numFmtId="0" fontId="55" fillId="0" borderId="39" xfId="33" applyFont="1" applyFill="1" applyBorder="1" applyAlignment="1" applyProtection="1">
      <alignment vertical="center" wrapText="1"/>
      <protection/>
    </xf>
    <xf numFmtId="0" fontId="55" fillId="0" borderId="49" xfId="33" applyFont="1" applyFill="1" applyBorder="1" applyAlignment="1" applyProtection="1">
      <alignment vertical="center" wrapText="1"/>
      <protection/>
    </xf>
    <xf numFmtId="0" fontId="55" fillId="0" borderId="26" xfId="33" applyFont="1" applyFill="1" applyBorder="1" applyAlignment="1" applyProtection="1">
      <alignment vertical="center" wrapText="1"/>
      <protection/>
    </xf>
    <xf numFmtId="0" fontId="12" fillId="0" borderId="40" xfId="33" applyFont="1" applyFill="1" applyBorder="1" applyAlignment="1" applyProtection="1">
      <alignment horizontal="center" vertical="center" wrapText="1"/>
      <protection/>
    </xf>
    <xf numFmtId="0" fontId="12" fillId="0" borderId="42" xfId="33" applyFont="1" applyFill="1" applyBorder="1" applyAlignment="1" applyProtection="1">
      <alignment horizontal="center" vertical="center" wrapText="1"/>
      <protection/>
    </xf>
    <xf numFmtId="0" fontId="12" fillId="0" borderId="13" xfId="33" applyFont="1" applyFill="1" applyBorder="1" applyAlignment="1" applyProtection="1">
      <alignment horizontal="center" vertical="center" wrapText="1"/>
      <protection/>
    </xf>
    <xf numFmtId="0" fontId="12" fillId="0" borderId="15" xfId="33" applyFont="1" applyFill="1" applyBorder="1" applyAlignment="1" applyProtection="1">
      <alignment horizontal="center" vertical="center" wrapText="1"/>
      <protection/>
    </xf>
    <xf numFmtId="0" fontId="10" fillId="0" borderId="39" xfId="33" applyFont="1" applyFill="1" applyBorder="1" applyAlignment="1" applyProtection="1">
      <alignment horizontal="center" vertical="center" textRotation="90" wrapText="1"/>
      <protection/>
    </xf>
    <xf numFmtId="0" fontId="10" fillId="0" borderId="26" xfId="33" applyFont="1" applyFill="1" applyBorder="1" applyAlignment="1" applyProtection="1">
      <alignment horizontal="center" vertical="center" textRotation="90" wrapText="1"/>
      <protection/>
    </xf>
    <xf numFmtId="0" fontId="10" fillId="0" borderId="51" xfId="33" applyFont="1" applyFill="1" applyBorder="1" applyAlignment="1" applyProtection="1">
      <alignment horizontal="center" vertical="center" textRotation="90" wrapText="1"/>
      <protection/>
    </xf>
    <xf numFmtId="0" fontId="10" fillId="0" borderId="38" xfId="33" applyFont="1" applyFill="1" applyBorder="1" applyAlignment="1" applyProtection="1">
      <alignment horizontal="center" vertical="center" textRotation="90"/>
      <protection/>
    </xf>
    <xf numFmtId="0" fontId="10" fillId="0" borderId="52" xfId="33" applyFont="1" applyFill="1" applyBorder="1" applyAlignment="1" applyProtection="1">
      <alignment horizontal="center" vertical="center" textRotation="90"/>
      <protection/>
    </xf>
    <xf numFmtId="0" fontId="10" fillId="0" borderId="34" xfId="33" applyFont="1" applyFill="1" applyBorder="1" applyAlignment="1" applyProtection="1">
      <alignment horizontal="center" vertical="center" textRotation="90"/>
      <protection/>
    </xf>
    <xf numFmtId="0" fontId="10" fillId="0" borderId="38" xfId="33" applyFont="1" applyFill="1" applyBorder="1" applyAlignment="1" applyProtection="1">
      <alignment horizontal="center" vertical="center" textRotation="90" wrapText="1"/>
      <protection/>
    </xf>
    <xf numFmtId="0" fontId="10" fillId="0" borderId="52" xfId="33" applyFont="1" applyFill="1" applyBorder="1" applyAlignment="1" applyProtection="1">
      <alignment horizontal="center" vertical="center" textRotation="90" wrapText="1"/>
      <protection/>
    </xf>
    <xf numFmtId="0" fontId="10" fillId="0" borderId="34" xfId="33" applyFont="1" applyFill="1" applyBorder="1" applyAlignment="1" applyProtection="1">
      <alignment horizontal="center" vertical="center" textRotation="90" wrapText="1"/>
      <protection/>
    </xf>
    <xf numFmtId="0" fontId="11" fillId="0" borderId="53" xfId="33" applyFont="1" applyFill="1" applyBorder="1" applyAlignment="1" applyProtection="1">
      <alignment horizontal="center" vertical="center" textRotation="90" wrapText="1"/>
      <protection/>
    </xf>
    <xf numFmtId="0" fontId="11" fillId="0" borderId="54" xfId="33" applyFont="1" applyFill="1" applyBorder="1" applyAlignment="1" applyProtection="1">
      <alignment horizontal="center" vertical="center" textRotation="90" wrapText="1"/>
      <protection/>
    </xf>
    <xf numFmtId="0" fontId="11" fillId="0" borderId="47" xfId="33" applyFont="1" applyFill="1" applyBorder="1" applyAlignment="1" applyProtection="1">
      <alignment horizontal="center" vertical="center" textRotation="90" wrapText="1"/>
      <protection/>
    </xf>
    <xf numFmtId="0" fontId="11" fillId="0" borderId="11" xfId="33" applyFont="1" applyFill="1" applyBorder="1" applyAlignment="1" applyProtection="1">
      <alignment horizontal="center" vertical="center" textRotation="90" wrapText="1"/>
      <protection/>
    </xf>
    <xf numFmtId="0" fontId="11" fillId="0" borderId="55" xfId="33" applyFont="1" applyFill="1" applyBorder="1" applyAlignment="1" applyProtection="1">
      <alignment horizontal="center" vertical="center" textRotation="90" wrapText="1"/>
      <protection/>
    </xf>
    <xf numFmtId="0" fontId="11" fillId="0" borderId="56" xfId="33" applyFont="1" applyFill="1" applyBorder="1" applyAlignment="1" applyProtection="1">
      <alignment horizontal="center" vertical="center" textRotation="90" wrapText="1"/>
      <protection/>
    </xf>
    <xf numFmtId="0" fontId="36" fillId="0" borderId="38" xfId="33" applyFont="1" applyFill="1" applyBorder="1" applyAlignment="1" applyProtection="1">
      <alignment horizontal="center" vertical="center" textRotation="90" wrapText="1"/>
      <protection/>
    </xf>
    <xf numFmtId="0" fontId="36" fillId="0" borderId="52" xfId="33" applyFont="1" applyFill="1" applyBorder="1" applyAlignment="1" applyProtection="1">
      <alignment horizontal="center" vertical="center" textRotation="90" wrapText="1"/>
      <protection/>
    </xf>
    <xf numFmtId="0" fontId="36" fillId="0" borderId="34" xfId="33" applyFont="1" applyFill="1" applyBorder="1" applyAlignment="1" applyProtection="1">
      <alignment horizontal="center" vertical="center" textRotation="90" wrapText="1"/>
      <protection/>
    </xf>
    <xf numFmtId="0" fontId="10" fillId="0" borderId="40" xfId="33" applyFont="1" applyFill="1" applyBorder="1" applyAlignment="1" applyProtection="1">
      <alignment horizontal="center" vertical="center" textRotation="90" wrapText="1"/>
      <protection/>
    </xf>
    <xf numFmtId="0" fontId="10" fillId="0" borderId="16" xfId="33" applyFont="1" applyFill="1" applyBorder="1" applyAlignment="1" applyProtection="1">
      <alignment horizontal="center" vertical="center" textRotation="90" wrapText="1"/>
      <protection/>
    </xf>
    <xf numFmtId="0" fontId="10" fillId="0" borderId="13" xfId="33" applyFont="1" applyFill="1" applyBorder="1" applyAlignment="1" applyProtection="1">
      <alignment horizontal="center" vertical="center" textRotation="90" wrapText="1"/>
      <protection/>
    </xf>
    <xf numFmtId="0" fontId="35" fillId="0" borderId="38" xfId="33" applyFont="1" applyFill="1" applyBorder="1" applyAlignment="1" applyProtection="1">
      <alignment horizontal="center" vertical="center" textRotation="90" wrapText="1"/>
      <protection/>
    </xf>
    <xf numFmtId="0" fontId="35" fillId="0" borderId="52" xfId="33" applyFont="1" applyFill="1" applyBorder="1" applyAlignment="1" applyProtection="1">
      <alignment horizontal="center" vertical="center" textRotation="90" wrapText="1"/>
      <protection/>
    </xf>
    <xf numFmtId="0" fontId="35" fillId="0" borderId="34" xfId="33" applyFont="1" applyFill="1" applyBorder="1" applyAlignment="1" applyProtection="1">
      <alignment horizontal="center" vertical="center" textRotation="90" wrapText="1"/>
      <protection/>
    </xf>
    <xf numFmtId="0" fontId="55" fillId="25" borderId="29" xfId="33" applyFont="1" applyFill="1" applyBorder="1" applyAlignment="1" applyProtection="1">
      <alignment vertical="center" wrapText="1"/>
      <protection/>
    </xf>
    <xf numFmtId="0" fontId="55" fillId="25" borderId="26" xfId="33" applyFont="1" applyFill="1" applyBorder="1" applyAlignment="1" applyProtection="1">
      <alignment vertical="center" wrapText="1"/>
      <protection/>
    </xf>
    <xf numFmtId="0" fontId="55" fillId="25" borderId="29" xfId="33" applyFont="1" applyFill="1" applyBorder="1" applyAlignment="1" applyProtection="1">
      <alignment horizontal="left" wrapText="1"/>
      <protection/>
    </xf>
    <xf numFmtId="0" fontId="55" fillId="25" borderId="26" xfId="33" applyFont="1" applyFill="1" applyBorder="1" applyAlignment="1" applyProtection="1">
      <alignment horizontal="left" wrapText="1"/>
      <protection/>
    </xf>
    <xf numFmtId="0" fontId="55" fillId="25" borderId="31" xfId="33" applyFont="1" applyFill="1" applyBorder="1" applyAlignment="1" applyProtection="1">
      <alignment horizontal="left" vertical="center" wrapText="1"/>
      <protection/>
    </xf>
    <xf numFmtId="0" fontId="3" fillId="25" borderId="30" xfId="33" applyFont="1" applyFill="1" applyBorder="1" applyAlignment="1" applyProtection="1">
      <alignment horizontal="center" vertical="center" wrapText="1"/>
      <protection/>
    </xf>
    <xf numFmtId="0" fontId="3" fillId="25" borderId="44" xfId="33" applyFont="1" applyFill="1" applyBorder="1" applyAlignment="1" applyProtection="1">
      <alignment horizontal="center" vertical="center" wrapText="1"/>
      <protection/>
    </xf>
    <xf numFmtId="0" fontId="3" fillId="25" borderId="20" xfId="33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55" fillId="0" borderId="10" xfId="33" applyFont="1" applyFill="1" applyBorder="1" applyAlignment="1" applyProtection="1">
      <alignment vertical="center" wrapText="1"/>
      <protection/>
    </xf>
    <xf numFmtId="0" fontId="55" fillId="0" borderId="25" xfId="33" applyFont="1" applyFill="1" applyBorder="1" applyAlignment="1" applyProtection="1">
      <alignment vertical="center" wrapText="1"/>
      <protection/>
    </xf>
    <xf numFmtId="0" fontId="55" fillId="0" borderId="25" xfId="33" applyFont="1" applyFill="1" applyBorder="1" applyAlignment="1" applyProtection="1">
      <alignment horizontal="left" vertical="center" wrapText="1"/>
      <protection/>
    </xf>
    <xf numFmtId="0" fontId="55" fillId="0" borderId="26" xfId="33" applyFont="1" applyFill="1" applyBorder="1" applyAlignment="1" applyProtection="1">
      <alignment horizontal="left" vertical="center" wrapText="1"/>
      <protection/>
    </xf>
    <xf numFmtId="0" fontId="55" fillId="0" borderId="50" xfId="33" applyFont="1" applyFill="1" applyBorder="1" applyAlignment="1" applyProtection="1">
      <alignment vertical="center" wrapText="1"/>
      <protection/>
    </xf>
    <xf numFmtId="0" fontId="55" fillId="0" borderId="57" xfId="33" applyFont="1" applyFill="1" applyBorder="1" applyAlignment="1" applyProtection="1">
      <alignment vertical="center" wrapText="1"/>
      <protection/>
    </xf>
    <xf numFmtId="0" fontId="54" fillId="0" borderId="0" xfId="33" applyFont="1" applyFill="1" applyAlignment="1" applyProtection="1">
      <alignment horizontal="right" vertical="top"/>
      <protection/>
    </xf>
    <xf numFmtId="0" fontId="36" fillId="0" borderId="0" xfId="33" applyFont="1" applyFill="1" applyBorder="1" applyAlignment="1" applyProtection="1">
      <alignment horizontal="left" vertical="center" wrapText="1"/>
      <protection/>
    </xf>
    <xf numFmtId="0" fontId="10" fillId="0" borderId="53" xfId="33" applyFont="1" applyFill="1" applyBorder="1" applyAlignment="1" applyProtection="1">
      <alignment horizontal="center" vertical="center" textRotation="90" wrapText="1"/>
      <protection/>
    </xf>
    <xf numFmtId="0" fontId="10" fillId="0" borderId="55" xfId="33" applyFont="1" applyFill="1" applyBorder="1" applyAlignment="1" applyProtection="1">
      <alignment horizontal="center" vertical="center" textRotation="90" wrapText="1"/>
      <protection/>
    </xf>
    <xf numFmtId="0" fontId="55" fillId="25" borderId="32" xfId="33" applyFont="1" applyFill="1" applyBorder="1" applyAlignment="1" applyProtection="1">
      <alignment horizontal="left" vertical="center" wrapText="1"/>
      <protection/>
    </xf>
    <xf numFmtId="0" fontId="3" fillId="25" borderId="53" xfId="33" applyFont="1" applyFill="1" applyBorder="1" applyAlignment="1" applyProtection="1">
      <alignment horizontal="center" vertical="center" wrapText="1"/>
      <protection/>
    </xf>
    <xf numFmtId="0" fontId="3" fillId="25" borderId="47" xfId="33" applyFont="1" applyFill="1" applyBorder="1" applyAlignment="1" applyProtection="1">
      <alignment horizontal="center" vertical="center" wrapText="1"/>
      <protection/>
    </xf>
    <xf numFmtId="0" fontId="3" fillId="25" borderId="55" xfId="33" applyFont="1" applyFill="1" applyBorder="1" applyAlignment="1" applyProtection="1">
      <alignment horizontal="center" vertical="center" wrapText="1"/>
      <protection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10" fillId="0" borderId="58" xfId="33" applyFont="1" applyFill="1" applyBorder="1" applyAlignment="1" applyProtection="1">
      <alignment horizontal="center" vertical="center" wrapText="1"/>
      <protection/>
    </xf>
    <xf numFmtId="0" fontId="4" fillId="0" borderId="13" xfId="33" applyFont="1" applyFill="1" applyBorder="1" applyAlignment="1" applyProtection="1">
      <alignment horizontal="center" vertical="center" wrapText="1"/>
      <protection/>
    </xf>
    <xf numFmtId="0" fontId="4" fillId="0" borderId="14" xfId="33" applyFont="1" applyFill="1" applyBorder="1" applyAlignment="1" applyProtection="1">
      <alignment horizontal="center" vertical="center" wrapText="1"/>
      <protection/>
    </xf>
    <xf numFmtId="0" fontId="4" fillId="0" borderId="59" xfId="33" applyFont="1" applyFill="1" applyBorder="1" applyAlignment="1" applyProtection="1">
      <alignment horizontal="center" vertical="center" wrapText="1"/>
      <protection/>
    </xf>
    <xf numFmtId="0" fontId="55" fillId="25" borderId="31" xfId="33" applyFont="1" applyFill="1" applyBorder="1" applyAlignment="1" applyProtection="1">
      <alignment vertical="center" wrapText="1"/>
      <protection/>
    </xf>
    <xf numFmtId="0" fontId="55" fillId="25" borderId="20" xfId="33" applyFont="1" applyFill="1" applyBorder="1" applyAlignment="1" applyProtection="1">
      <alignment horizontal="left" vertical="center" wrapText="1"/>
      <protection/>
    </xf>
    <xf numFmtId="0" fontId="55" fillId="25" borderId="60" xfId="33" applyFont="1" applyFill="1" applyBorder="1" applyAlignment="1" applyProtection="1">
      <alignment horizontal="left" vertical="center" wrapText="1"/>
      <protection locked="0"/>
    </xf>
    <xf numFmtId="0" fontId="55" fillId="25" borderId="61" xfId="33" applyFont="1" applyFill="1" applyBorder="1" applyAlignment="1" applyProtection="1">
      <alignment horizontal="left" vertical="center" wrapText="1"/>
      <protection locked="0"/>
    </xf>
    <xf numFmtId="0" fontId="55" fillId="25" borderId="25" xfId="33" applyFont="1" applyFill="1" applyBorder="1" applyAlignment="1" applyProtection="1">
      <alignment horizontal="left" vertical="center" wrapText="1"/>
      <protection locked="0"/>
    </xf>
    <xf numFmtId="0" fontId="55" fillId="25" borderId="26" xfId="33" applyFont="1" applyFill="1" applyBorder="1" applyAlignment="1" applyProtection="1">
      <alignment horizontal="left" vertical="center" wrapText="1"/>
      <protection locked="0"/>
    </xf>
    <xf numFmtId="0" fontId="55" fillId="25" borderId="32" xfId="33" applyFont="1" applyFill="1" applyBorder="1" applyAlignment="1" applyProtection="1">
      <alignment vertical="center" wrapText="1"/>
      <protection/>
    </xf>
    <xf numFmtId="0" fontId="55" fillId="25" borderId="49" xfId="33" applyFont="1" applyFill="1" applyBorder="1" applyAlignment="1" applyProtection="1">
      <alignment horizontal="left" vertical="center" wrapText="1"/>
      <protection locked="0"/>
    </xf>
    <xf numFmtId="0" fontId="55" fillId="25" borderId="62" xfId="33" applyFont="1" applyFill="1" applyBorder="1" applyAlignment="1" applyProtection="1">
      <alignment horizontal="left" vertical="center" wrapText="1"/>
      <protection locked="0"/>
    </xf>
    <xf numFmtId="0" fontId="55" fillId="25" borderId="51" xfId="33" applyFont="1" applyFill="1" applyBorder="1" applyAlignment="1" applyProtection="1">
      <alignment horizontal="left" vertical="center" wrapText="1"/>
      <protection locked="0"/>
    </xf>
    <xf numFmtId="0" fontId="55" fillId="25" borderId="63" xfId="33" applyFont="1" applyFill="1" applyBorder="1" applyAlignment="1" applyProtection="1">
      <alignment horizontal="left" vertical="center" wrapText="1"/>
      <protection locked="0"/>
    </xf>
    <xf numFmtId="0" fontId="55" fillId="25" borderId="50" xfId="33" applyFont="1" applyFill="1" applyBorder="1" applyAlignment="1" applyProtection="1">
      <alignment horizontal="left" vertical="center" wrapText="1"/>
      <protection locked="0"/>
    </xf>
    <xf numFmtId="0" fontId="55" fillId="25" borderId="57" xfId="33" applyFont="1" applyFill="1" applyBorder="1" applyAlignment="1" applyProtection="1">
      <alignment horizontal="left" vertical="center" wrapText="1"/>
      <protection locked="0"/>
    </xf>
    <xf numFmtId="0" fontId="55" fillId="25" borderId="60" xfId="33" applyFont="1" applyFill="1" applyBorder="1" applyAlignment="1" applyProtection="1">
      <alignment vertical="center" wrapText="1"/>
      <protection/>
    </xf>
    <xf numFmtId="0" fontId="55" fillId="25" borderId="61" xfId="33" applyFont="1" applyFill="1" applyBorder="1" applyAlignment="1" applyProtection="1">
      <alignment vertical="center" wrapText="1"/>
      <protection/>
    </xf>
    <xf numFmtId="0" fontId="55" fillId="25" borderId="25" xfId="33" applyFont="1" applyFill="1" applyBorder="1" applyAlignment="1" applyProtection="1">
      <alignment horizontal="left" vertical="center" wrapText="1"/>
      <protection/>
    </xf>
    <xf numFmtId="0" fontId="55" fillId="25" borderId="64" xfId="33" applyFont="1" applyFill="1" applyBorder="1" applyAlignment="1" applyProtection="1">
      <alignment horizontal="left" vertical="center" wrapText="1"/>
      <protection/>
    </xf>
    <xf numFmtId="0" fontId="55" fillId="25" borderId="57" xfId="33" applyFont="1" applyFill="1" applyBorder="1" applyAlignment="1" applyProtection="1">
      <alignment horizontal="left" vertical="center" wrapText="1"/>
      <protection/>
    </xf>
    <xf numFmtId="0" fontId="55" fillId="0" borderId="62" xfId="33" applyFont="1" applyFill="1" applyBorder="1" applyAlignment="1" applyProtection="1">
      <alignment horizontal="left" vertical="center" wrapText="1"/>
      <protection/>
    </xf>
    <xf numFmtId="0" fontId="55" fillId="0" borderId="51" xfId="33" applyFont="1" applyFill="1" applyBorder="1" applyAlignment="1" applyProtection="1">
      <alignment horizontal="left" vertical="center" wrapText="1"/>
      <protection/>
    </xf>
    <xf numFmtId="0" fontId="55" fillId="25" borderId="32" xfId="33" applyFont="1" applyFill="1" applyBorder="1" applyAlignment="1" applyProtection="1">
      <alignment horizontal="center" vertical="center" wrapText="1"/>
      <protection/>
    </xf>
    <xf numFmtId="0" fontId="55" fillId="0" borderId="63" xfId="33" applyFont="1" applyFill="1" applyBorder="1" applyAlignment="1" applyProtection="1">
      <alignment vertical="center" wrapText="1"/>
      <protection/>
    </xf>
    <xf numFmtId="0" fontId="55" fillId="0" borderId="61" xfId="33" applyFont="1" applyFill="1" applyBorder="1" applyAlignment="1" applyProtection="1">
      <alignment vertical="center" wrapText="1"/>
      <protection/>
    </xf>
    <xf numFmtId="0" fontId="55" fillId="0" borderId="64" xfId="33" applyFont="1" applyFill="1" applyBorder="1" applyAlignment="1" applyProtection="1">
      <alignment vertical="center" wrapText="1"/>
      <protection/>
    </xf>
    <xf numFmtId="0" fontId="55" fillId="0" borderId="60" xfId="33" applyFont="1" applyFill="1" applyBorder="1" applyAlignment="1" applyProtection="1">
      <alignment horizontal="left" vertical="center" wrapText="1"/>
      <protection/>
    </xf>
    <xf numFmtId="0" fontId="55" fillId="0" borderId="61" xfId="33" applyFont="1" applyFill="1" applyBorder="1" applyAlignment="1" applyProtection="1">
      <alignment horizontal="left" vertical="center" wrapText="1"/>
      <protection/>
    </xf>
    <xf numFmtId="0" fontId="55" fillId="0" borderId="64" xfId="33" applyFont="1" applyFill="1" applyBorder="1" applyAlignment="1" applyProtection="1">
      <alignment horizontal="left" vertical="center" wrapText="1"/>
      <protection/>
    </xf>
    <xf numFmtId="0" fontId="55" fillId="0" borderId="57" xfId="33" applyFont="1" applyFill="1" applyBorder="1" applyAlignment="1" applyProtection="1">
      <alignment horizontal="left" vertical="center" wrapText="1"/>
      <protection/>
    </xf>
    <xf numFmtId="0" fontId="55" fillId="0" borderId="31" xfId="33" applyFont="1" applyFill="1" applyBorder="1" applyAlignment="1" applyProtection="1">
      <alignment vertical="center" wrapText="1"/>
      <protection/>
    </xf>
    <xf numFmtId="0" fontId="55" fillId="25" borderId="30" xfId="33" applyFont="1" applyFill="1" applyBorder="1" applyAlignment="1" applyProtection="1">
      <alignment horizontal="left" vertical="center" wrapText="1"/>
      <protection/>
    </xf>
    <xf numFmtId="0" fontId="55" fillId="0" borderId="62" xfId="33" applyFont="1" applyFill="1" applyBorder="1" applyAlignment="1" applyProtection="1">
      <alignment vertical="center" wrapText="1"/>
      <protection/>
    </xf>
    <xf numFmtId="0" fontId="55" fillId="0" borderId="51" xfId="33" applyFont="1" applyFill="1" applyBorder="1" applyAlignment="1" applyProtection="1">
      <alignment vertical="center" wrapText="1"/>
      <protection/>
    </xf>
    <xf numFmtId="0" fontId="55" fillId="0" borderId="60" xfId="33" applyFont="1" applyFill="1" applyBorder="1" applyAlignment="1" applyProtection="1">
      <alignment vertical="center" wrapText="1"/>
      <protection/>
    </xf>
    <xf numFmtId="0" fontId="55" fillId="0" borderId="31" xfId="33" applyFont="1" applyFill="1" applyBorder="1" applyAlignment="1" applyProtection="1">
      <alignment horizontal="left" vertical="center" wrapText="1"/>
      <protection/>
    </xf>
    <xf numFmtId="0" fontId="55" fillId="0" borderId="30" xfId="33" applyFont="1" applyFill="1" applyBorder="1" applyAlignment="1" applyProtection="1">
      <alignment vertical="center" wrapText="1"/>
      <protection/>
    </xf>
    <xf numFmtId="0" fontId="10" fillId="0" borderId="61" xfId="33" applyFont="1" applyFill="1" applyBorder="1" applyAlignment="1" applyProtection="1">
      <alignment horizontal="center" vertical="center" textRotation="90"/>
      <protection/>
    </xf>
    <xf numFmtId="0" fontId="10" fillId="0" borderId="26" xfId="33" applyFont="1" applyFill="1" applyBorder="1" applyAlignment="1" applyProtection="1">
      <alignment horizontal="center" vertical="center" textRotation="90"/>
      <protection/>
    </xf>
    <xf numFmtId="0" fontId="10" fillId="0" borderId="57" xfId="33" applyFont="1" applyFill="1" applyBorder="1" applyAlignment="1" applyProtection="1">
      <alignment horizontal="center" vertical="center" textRotation="90"/>
      <protection/>
    </xf>
    <xf numFmtId="0" fontId="57" fillId="25" borderId="10" xfId="33" applyFont="1" applyFill="1" applyBorder="1" applyAlignment="1" applyProtection="1">
      <alignment horizontal="center" vertical="center" wrapText="1"/>
      <protection/>
    </xf>
    <xf numFmtId="0" fontId="10" fillId="0" borderId="40" xfId="33" applyFont="1" applyFill="1" applyBorder="1" applyAlignment="1" applyProtection="1">
      <alignment horizontal="center" vertical="center" wrapText="1"/>
      <protection/>
    </xf>
    <xf numFmtId="0" fontId="4" fillId="0" borderId="42" xfId="33" applyFont="1" applyFill="1" applyBorder="1" applyAlignment="1" applyProtection="1">
      <alignment horizontal="center" vertical="center" wrapText="1"/>
      <protection/>
    </xf>
    <xf numFmtId="0" fontId="4" fillId="0" borderId="16" xfId="33" applyFont="1" applyFill="1" applyBorder="1" applyAlignment="1" applyProtection="1">
      <alignment horizontal="center" vertical="center" wrapText="1"/>
      <protection/>
    </xf>
    <xf numFmtId="0" fontId="4" fillId="0" borderId="43" xfId="33" applyFont="1" applyFill="1" applyBorder="1" applyAlignment="1" applyProtection="1">
      <alignment horizontal="center" vertical="center" wrapText="1"/>
      <protection/>
    </xf>
    <xf numFmtId="0" fontId="4" fillId="0" borderId="15" xfId="33" applyFont="1" applyFill="1" applyBorder="1" applyAlignment="1" applyProtection="1">
      <alignment horizontal="center" vertical="center" wrapText="1"/>
      <protection/>
    </xf>
    <xf numFmtId="0" fontId="55" fillId="0" borderId="32" xfId="33" applyFont="1" applyFill="1" applyBorder="1" applyAlignment="1" applyProtection="1">
      <alignment vertical="center" wrapText="1"/>
      <protection/>
    </xf>
    <xf numFmtId="0" fontId="11" fillId="0" borderId="40" xfId="33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3" fillId="0" borderId="6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5" fillId="0" borderId="51" xfId="33" applyFont="1" applyFill="1" applyBorder="1" applyAlignment="1" applyProtection="1">
      <alignment vertical="center" textRotation="90" wrapText="1"/>
      <protection/>
    </xf>
    <xf numFmtId="0" fontId="55" fillId="0" borderId="65" xfId="33" applyFont="1" applyFill="1" applyBorder="1" applyAlignment="1" applyProtection="1">
      <alignment vertical="center" textRotation="90" wrapText="1"/>
      <protection/>
    </xf>
    <xf numFmtId="0" fontId="55" fillId="0" borderId="39" xfId="33" applyFont="1" applyFill="1" applyBorder="1" applyAlignment="1" applyProtection="1">
      <alignment vertical="center" textRotation="90" wrapText="1"/>
      <protection/>
    </xf>
    <xf numFmtId="0" fontId="53" fillId="0" borderId="28" xfId="33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3" fillId="0" borderId="25" xfId="33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top"/>
    </xf>
    <xf numFmtId="189" fontId="53" fillId="0" borderId="25" xfId="0" applyNumberFormat="1" applyFont="1" applyFill="1" applyBorder="1" applyAlignment="1">
      <alignment horizontal="center"/>
    </xf>
    <xf numFmtId="0" fontId="51" fillId="0" borderId="29" xfId="33" applyFont="1" applyFill="1" applyBorder="1" applyAlignment="1">
      <alignment horizontal="left" vertical="center" wrapText="1"/>
      <protection/>
    </xf>
    <xf numFmtId="0" fontId="51" fillId="0" borderId="26" xfId="33" applyFont="1" applyFill="1" applyBorder="1" applyAlignment="1">
      <alignment horizontal="left" vertical="center" wrapText="1"/>
      <protection/>
    </xf>
    <xf numFmtId="0" fontId="51" fillId="0" borderId="10" xfId="33" applyFont="1" applyFill="1" applyBorder="1" applyAlignment="1">
      <alignment vertical="center" wrapText="1"/>
      <protection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10" xfId="33" applyFont="1" applyFill="1" applyBorder="1" applyAlignment="1" applyProtection="1">
      <alignment horizontal="center" vertical="center" textRotation="90" wrapText="1"/>
      <protection/>
    </xf>
    <xf numFmtId="0" fontId="60" fillId="0" borderId="29" xfId="33" applyFont="1" applyFill="1" applyBorder="1" applyAlignment="1">
      <alignment horizontal="justify" vertical="center" wrapText="1"/>
      <protection/>
    </xf>
    <xf numFmtId="0" fontId="60" fillId="0" borderId="26" xfId="33" applyFont="1" applyFill="1" applyBorder="1" applyAlignment="1">
      <alignment horizontal="justify" vertical="center" wrapText="1"/>
      <protection/>
    </xf>
    <xf numFmtId="0" fontId="58" fillId="0" borderId="10" xfId="33" applyFont="1" applyFill="1" applyBorder="1" applyAlignment="1">
      <alignment horizontal="center"/>
      <protection/>
    </xf>
    <xf numFmtId="0" fontId="37" fillId="0" borderId="10" xfId="33" applyFont="1" applyFill="1" applyBorder="1" applyAlignment="1" applyProtection="1">
      <alignment horizontal="center" vertical="center" textRotation="90" wrapText="1"/>
      <protection/>
    </xf>
    <xf numFmtId="0" fontId="51" fillId="0" borderId="10" xfId="33" applyFont="1" applyFill="1" applyBorder="1" applyAlignment="1">
      <alignment horizontal="left" vertical="center" wrapText="1"/>
      <protection/>
    </xf>
    <xf numFmtId="0" fontId="60" fillId="0" borderId="29" xfId="33" applyFont="1" applyFill="1" applyBorder="1" applyAlignment="1">
      <alignment horizontal="left" vertical="center" wrapText="1"/>
      <protection/>
    </xf>
    <xf numFmtId="0" fontId="60" fillId="0" borderId="26" xfId="33" applyFont="1" applyFill="1" applyBorder="1" applyAlignment="1">
      <alignment horizontal="left" vertical="center" wrapText="1"/>
      <protection/>
    </xf>
    <xf numFmtId="0" fontId="37" fillId="0" borderId="29" xfId="33" applyFont="1" applyFill="1" applyBorder="1" applyAlignment="1" applyProtection="1">
      <alignment horizontal="center" vertical="center"/>
      <protection/>
    </xf>
    <xf numFmtId="0" fontId="37" fillId="0" borderId="25" xfId="33" applyFont="1" applyFill="1" applyBorder="1" applyAlignment="1" applyProtection="1">
      <alignment horizontal="center" vertical="center"/>
      <protection/>
    </xf>
    <xf numFmtId="0" fontId="37" fillId="0" borderId="26" xfId="33" applyFont="1" applyFill="1" applyBorder="1" applyAlignment="1" applyProtection="1">
      <alignment horizontal="center" vertical="center"/>
      <protection/>
    </xf>
    <xf numFmtId="0" fontId="37" fillId="0" borderId="10" xfId="33" applyFont="1" applyFill="1" applyBorder="1" applyAlignment="1" applyProtection="1">
      <alignment horizontal="left" vertical="center" wrapText="1"/>
      <protection/>
    </xf>
    <xf numFmtId="0" fontId="47" fillId="0" borderId="28" xfId="33" applyFont="1" applyFill="1" applyBorder="1" applyAlignment="1">
      <alignment horizontal="left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_f1s_Шаблон ф.№1_обл_2009" xfId="63"/>
    <cellStyle name="Обычный_f2r_Шаблон ф.№1-АП_рай_2004_рег" xfId="64"/>
    <cellStyle name="Обычный_S03_ф.01_бланк_2011 для приказа" xfId="65"/>
    <cellStyle name="Обычный_бланк ф.01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Хороший" xfId="78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8"/>
  <sheetViews>
    <sheetView showGridLines="0" zoomScale="70" zoomScaleNormal="70" zoomScalePageLayoutView="0" workbookViewId="0" topLeftCell="A1">
      <selection activeCell="Q23" sqref="Q23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16.57421875" style="12" customWidth="1"/>
    <col min="6" max="6" width="6.7109375" style="12" customWidth="1"/>
    <col min="7" max="7" width="13.28125" style="12" customWidth="1"/>
    <col min="8" max="8" width="10.140625" style="12" customWidth="1"/>
    <col min="9" max="9" width="11.00390625" style="12" customWidth="1"/>
    <col min="10" max="10" width="9.00390625" style="12" customWidth="1"/>
    <col min="11" max="11" width="12.7109375" style="12" customWidth="1"/>
    <col min="12" max="12" width="5.28125" style="12" customWidth="1"/>
    <col min="13" max="13" width="9.28125" style="12" customWidth="1"/>
    <col min="14" max="14" width="11.57421875" style="12" customWidth="1"/>
    <col min="15" max="15" width="11.7109375" style="12" customWidth="1"/>
    <col min="16" max="16" width="2.28125" style="12" customWidth="1"/>
    <col min="17" max="17" width="10.28125" style="12" bestFit="1" customWidth="1"/>
    <col min="18" max="18" width="26.00390625" style="12" customWidth="1"/>
    <col min="19" max="16384" width="9.140625" style="12" customWidth="1"/>
  </cols>
  <sheetData>
    <row r="1" spans="1:18" ht="19.5" customHeight="1" thickBot="1">
      <c r="A1" s="40" t="str">
        <f>"S03w-"&amp;VLOOKUP(G5,Коды_отчетных_периодов,2,FALSE)&amp;"-"&amp;I5&amp;"-"&amp;VLOOKUP(D23,Коды_судов,2,FALSE)</f>
        <v>S03w-n-2019-168</v>
      </c>
      <c r="B1" s="11"/>
      <c r="I1" s="59" t="s">
        <v>187</v>
      </c>
      <c r="J1" s="59"/>
      <c r="K1" s="59"/>
      <c r="L1" s="59"/>
      <c r="M1" s="59"/>
      <c r="N1" s="59"/>
      <c r="Q1" s="52"/>
      <c r="R1" s="52">
        <v>43615</v>
      </c>
    </row>
    <row r="2" spans="4:13" ht="14.25" customHeight="1" thickBot="1">
      <c r="D2" s="238" t="s">
        <v>196</v>
      </c>
      <c r="E2" s="239"/>
      <c r="F2" s="239"/>
      <c r="G2" s="239"/>
      <c r="H2" s="239"/>
      <c r="I2" s="239"/>
      <c r="J2" s="239"/>
      <c r="K2" s="239"/>
      <c r="L2" s="240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3" customHeight="1">
      <c r="D4" s="247" t="s">
        <v>298</v>
      </c>
      <c r="E4" s="248"/>
      <c r="F4" s="248"/>
      <c r="G4" s="248"/>
      <c r="H4" s="248"/>
      <c r="I4" s="248"/>
      <c r="J4" s="248"/>
      <c r="K4" s="248"/>
      <c r="L4" s="249"/>
      <c r="M4" s="13"/>
    </row>
    <row r="5" spans="4:15" ht="17.25" customHeight="1" thickBot="1">
      <c r="D5" s="16"/>
      <c r="E5" s="17"/>
      <c r="F5" s="44" t="s">
        <v>197</v>
      </c>
      <c r="G5" s="72">
        <v>9</v>
      </c>
      <c r="H5" s="45" t="s">
        <v>23</v>
      </c>
      <c r="I5" s="72">
        <v>2019</v>
      </c>
      <c r="J5" s="46" t="s">
        <v>61</v>
      </c>
      <c r="K5" s="17"/>
      <c r="L5" s="18"/>
      <c r="M5" s="245"/>
      <c r="N5" s="246"/>
      <c r="O5" s="58" t="str">
        <f>IF(COUNTIF('ФЛК (обязательный)'!A2:A87,"Неверно!")&gt;0,"Ошибки ФЛК!"," ")</f>
        <v> </v>
      </c>
    </row>
    <row r="6" spans="1:15" ht="16.5" thickBot="1">
      <c r="A6" s="15"/>
      <c r="B6" s="15"/>
      <c r="C6" s="15"/>
      <c r="D6" s="15"/>
      <c r="E6" s="15"/>
      <c r="F6" s="15"/>
      <c r="G6" s="15"/>
      <c r="H6" s="15"/>
      <c r="I6" s="15"/>
      <c r="O6" s="95" t="str">
        <f>IF((COUNTIF('ФЛК (информационный)'!G2:G38,"Внести подтверждение к нарушенному информационному ФЛК")&gt;0),"Ошибки инф. ФЛК!"," ")</f>
        <v> </v>
      </c>
    </row>
    <row r="7" spans="1:15" s="14" customFormat="1" ht="19.5" customHeight="1" thickBot="1">
      <c r="A7" s="233" t="s">
        <v>198</v>
      </c>
      <c r="B7" s="241"/>
      <c r="C7" s="234"/>
      <c r="D7" s="233" t="s">
        <v>199</v>
      </c>
      <c r="E7" s="241"/>
      <c r="F7" s="234"/>
      <c r="G7" s="233" t="s">
        <v>200</v>
      </c>
      <c r="H7" s="234"/>
      <c r="I7" s="19"/>
      <c r="K7" s="242" t="s">
        <v>297</v>
      </c>
      <c r="L7" s="243"/>
      <c r="M7" s="243"/>
      <c r="N7" s="244"/>
      <c r="O7" s="20"/>
    </row>
    <row r="8" spans="1:14" s="14" customFormat="1" ht="13.5" customHeight="1" thickBot="1">
      <c r="A8" s="198" t="s">
        <v>201</v>
      </c>
      <c r="B8" s="199"/>
      <c r="C8" s="199"/>
      <c r="D8" s="199"/>
      <c r="E8" s="199"/>
      <c r="F8" s="199"/>
      <c r="G8" s="199"/>
      <c r="H8" s="200"/>
      <c r="I8" s="21"/>
      <c r="K8" s="230" t="s">
        <v>137</v>
      </c>
      <c r="L8" s="231"/>
      <c r="M8" s="231"/>
      <c r="N8" s="232"/>
    </row>
    <row r="9" spans="1:14" s="14" customFormat="1" ht="19.5" customHeight="1" thickBot="1">
      <c r="A9" s="198" t="s">
        <v>202</v>
      </c>
      <c r="B9" s="199"/>
      <c r="C9" s="200"/>
      <c r="D9" s="204" t="s">
        <v>302</v>
      </c>
      <c r="E9" s="205"/>
      <c r="F9" s="206"/>
      <c r="G9" s="204" t="s">
        <v>203</v>
      </c>
      <c r="H9" s="206"/>
      <c r="I9" s="21"/>
      <c r="K9" s="204" t="s">
        <v>922</v>
      </c>
      <c r="L9" s="205"/>
      <c r="M9" s="205"/>
      <c r="N9" s="206"/>
    </row>
    <row r="10" spans="1:14" s="14" customFormat="1" ht="19.5" customHeight="1" thickBot="1">
      <c r="A10" s="198" t="s">
        <v>204</v>
      </c>
      <c r="B10" s="199"/>
      <c r="C10" s="200"/>
      <c r="D10" s="207"/>
      <c r="E10" s="208"/>
      <c r="F10" s="209"/>
      <c r="G10" s="227"/>
      <c r="H10" s="229"/>
      <c r="I10" s="21"/>
      <c r="K10" s="227"/>
      <c r="L10" s="228"/>
      <c r="M10" s="228"/>
      <c r="N10" s="229"/>
    </row>
    <row r="11" spans="1:14" s="14" customFormat="1" ht="19.5" customHeight="1" thickBot="1">
      <c r="A11" s="198" t="s">
        <v>205</v>
      </c>
      <c r="B11" s="199"/>
      <c r="C11" s="200"/>
      <c r="D11" s="198" t="s">
        <v>206</v>
      </c>
      <c r="E11" s="199"/>
      <c r="F11" s="200"/>
      <c r="G11" s="207"/>
      <c r="H11" s="209"/>
      <c r="I11" s="21"/>
      <c r="K11" s="227"/>
      <c r="L11" s="228"/>
      <c r="M11" s="228"/>
      <c r="N11" s="229"/>
    </row>
    <row r="12" spans="1:14" s="14" customFormat="1" ht="19.5" customHeight="1" thickBot="1">
      <c r="A12" s="198" t="s">
        <v>78</v>
      </c>
      <c r="B12" s="199"/>
      <c r="C12" s="200"/>
      <c r="D12" s="204" t="s">
        <v>207</v>
      </c>
      <c r="E12" s="205"/>
      <c r="F12" s="206"/>
      <c r="G12" s="204" t="s">
        <v>208</v>
      </c>
      <c r="H12" s="206"/>
      <c r="I12" s="21"/>
      <c r="K12" s="227"/>
      <c r="L12" s="228"/>
      <c r="M12" s="228"/>
      <c r="N12" s="229"/>
    </row>
    <row r="13" spans="1:14" s="14" customFormat="1" ht="19.5" customHeight="1" thickBot="1">
      <c r="A13" s="198" t="s">
        <v>209</v>
      </c>
      <c r="B13" s="199"/>
      <c r="C13" s="200"/>
      <c r="D13" s="227"/>
      <c r="E13" s="228"/>
      <c r="F13" s="229"/>
      <c r="G13" s="227"/>
      <c r="H13" s="229"/>
      <c r="I13" s="21"/>
      <c r="K13" s="227"/>
      <c r="L13" s="228"/>
      <c r="M13" s="228"/>
      <c r="N13" s="229"/>
    </row>
    <row r="14" spans="1:14" s="14" customFormat="1" ht="24" customHeight="1" thickBot="1">
      <c r="A14" s="198" t="s">
        <v>620</v>
      </c>
      <c r="B14" s="199"/>
      <c r="C14" s="200"/>
      <c r="D14" s="227"/>
      <c r="E14" s="228"/>
      <c r="F14" s="229"/>
      <c r="G14" s="227"/>
      <c r="H14" s="229"/>
      <c r="I14" s="21"/>
      <c r="K14" s="227"/>
      <c r="L14" s="228"/>
      <c r="M14" s="228"/>
      <c r="N14" s="229"/>
    </row>
    <row r="15" spans="1:14" s="14" customFormat="1" ht="21" customHeight="1" thickBot="1">
      <c r="A15" s="198" t="s">
        <v>621</v>
      </c>
      <c r="B15" s="199"/>
      <c r="C15" s="200"/>
      <c r="D15" s="227"/>
      <c r="E15" s="228"/>
      <c r="F15" s="229"/>
      <c r="G15" s="227"/>
      <c r="H15" s="229"/>
      <c r="I15" s="21"/>
      <c r="K15" s="227"/>
      <c r="L15" s="228"/>
      <c r="M15" s="228"/>
      <c r="N15" s="229"/>
    </row>
    <row r="16" spans="1:14" s="14" customFormat="1" ht="18" customHeight="1" thickBot="1">
      <c r="A16" s="198" t="s">
        <v>25</v>
      </c>
      <c r="B16" s="199"/>
      <c r="C16" s="200"/>
      <c r="D16" s="207"/>
      <c r="E16" s="208"/>
      <c r="F16" s="209"/>
      <c r="G16" s="207"/>
      <c r="H16" s="209"/>
      <c r="I16" s="21"/>
      <c r="K16" s="207"/>
      <c r="L16" s="208"/>
      <c r="M16" s="208"/>
      <c r="N16" s="209"/>
    </row>
    <row r="17" spans="1:15" s="14" customFormat="1" ht="11.25" customHeight="1" thickBot="1">
      <c r="A17" s="198" t="s">
        <v>210</v>
      </c>
      <c r="B17" s="199"/>
      <c r="C17" s="199"/>
      <c r="D17" s="199"/>
      <c r="E17" s="199"/>
      <c r="F17" s="199"/>
      <c r="G17" s="199"/>
      <c r="H17" s="200"/>
      <c r="I17" s="140"/>
      <c r="J17" s="141"/>
      <c r="K17" s="141"/>
      <c r="L17" s="141"/>
      <c r="M17" s="141"/>
      <c r="N17" s="141"/>
      <c r="O17" s="22"/>
    </row>
    <row r="18" spans="1:14" s="14" customFormat="1" ht="24.75" customHeight="1" thickBot="1">
      <c r="A18" s="198" t="s">
        <v>301</v>
      </c>
      <c r="B18" s="199"/>
      <c r="C18" s="200"/>
      <c r="D18" s="204" t="s">
        <v>211</v>
      </c>
      <c r="E18" s="205"/>
      <c r="F18" s="206"/>
      <c r="G18" s="204" t="s">
        <v>208</v>
      </c>
      <c r="H18" s="206"/>
      <c r="I18" s="140"/>
      <c r="J18" s="141"/>
      <c r="K18" s="141"/>
      <c r="L18" s="141"/>
      <c r="M18" s="141"/>
      <c r="N18" s="141"/>
    </row>
    <row r="19" spans="1:14" s="14" customFormat="1" ht="19.5" customHeight="1" thickBot="1">
      <c r="A19" s="198" t="s">
        <v>209</v>
      </c>
      <c r="B19" s="199"/>
      <c r="C19" s="200"/>
      <c r="D19" s="207"/>
      <c r="E19" s="208"/>
      <c r="F19" s="209"/>
      <c r="G19" s="207"/>
      <c r="H19" s="209"/>
      <c r="I19" s="140"/>
      <c r="J19" s="141"/>
      <c r="K19" s="141"/>
      <c r="L19" s="141"/>
      <c r="M19" s="141"/>
      <c r="N19" s="141"/>
    </row>
    <row r="20" spans="1:14" s="14" customFormat="1" ht="24.75" customHeight="1" thickBot="1">
      <c r="A20" s="204" t="s">
        <v>194</v>
      </c>
      <c r="B20" s="205"/>
      <c r="C20" s="206"/>
      <c r="D20" s="198" t="s">
        <v>212</v>
      </c>
      <c r="E20" s="199"/>
      <c r="F20" s="200"/>
      <c r="G20" s="207" t="s">
        <v>213</v>
      </c>
      <c r="H20" s="209"/>
      <c r="I20" s="140"/>
      <c r="J20" s="141"/>
      <c r="K20" s="141"/>
      <c r="L20" s="141"/>
      <c r="M20" s="141"/>
      <c r="N20" s="141"/>
    </row>
    <row r="21" spans="1:14" s="14" customFormat="1" ht="24" customHeight="1" thickBot="1">
      <c r="A21" s="207"/>
      <c r="B21" s="208"/>
      <c r="C21" s="209"/>
      <c r="D21" s="198" t="s">
        <v>214</v>
      </c>
      <c r="E21" s="199"/>
      <c r="F21" s="200"/>
      <c r="G21" s="198" t="s">
        <v>31</v>
      </c>
      <c r="H21" s="200"/>
      <c r="I21" s="140"/>
      <c r="J21" s="141"/>
      <c r="K21" s="141"/>
      <c r="L21" s="141"/>
      <c r="M21" s="141"/>
      <c r="N21" s="141"/>
    </row>
    <row r="22" spans="1:14" s="14" customFormat="1" ht="41.25" customHeight="1" thickBot="1">
      <c r="A22" s="21"/>
      <c r="B22" s="21"/>
      <c r="C22" s="21"/>
      <c r="D22" s="23"/>
      <c r="E22" s="23"/>
      <c r="F22" s="23"/>
      <c r="G22" s="23"/>
      <c r="H22" s="23"/>
      <c r="I22" s="21"/>
      <c r="K22" s="24"/>
      <c r="L22" s="22"/>
      <c r="M22" s="22"/>
      <c r="N22" s="22"/>
    </row>
    <row r="23" spans="1:14" s="14" customFormat="1" ht="27.75" customHeight="1" thickBot="1">
      <c r="A23" s="223" t="s">
        <v>71</v>
      </c>
      <c r="B23" s="202"/>
      <c r="C23" s="203"/>
      <c r="D23" s="215" t="s">
        <v>195</v>
      </c>
      <c r="E23" s="216"/>
      <c r="F23" s="216"/>
      <c r="G23" s="216"/>
      <c r="H23" s="216"/>
      <c r="I23" s="216"/>
      <c r="J23" s="216"/>
      <c r="K23" s="217"/>
      <c r="L23" s="22"/>
      <c r="M23" s="22"/>
      <c r="N23" s="22"/>
    </row>
    <row r="24" spans="1:14" s="14" customFormat="1" ht="14.25" customHeight="1" thickBot="1">
      <c r="A24" s="201" t="s">
        <v>215</v>
      </c>
      <c r="B24" s="202"/>
      <c r="C24" s="203"/>
      <c r="D24" s="218"/>
      <c r="E24" s="218"/>
      <c r="F24" s="218"/>
      <c r="G24" s="218"/>
      <c r="H24" s="218"/>
      <c r="I24" s="218"/>
      <c r="J24" s="218"/>
      <c r="K24" s="219"/>
      <c r="L24" s="22"/>
      <c r="M24" s="22"/>
      <c r="N24" s="22"/>
    </row>
    <row r="25" spans="1:14" s="14" customFormat="1" ht="14.25" customHeight="1" thickBot="1">
      <c r="A25" s="25"/>
      <c r="B25" s="26"/>
      <c r="C25" s="26"/>
      <c r="D25" s="213"/>
      <c r="E25" s="213"/>
      <c r="F25" s="213"/>
      <c r="G25" s="213"/>
      <c r="H25" s="213"/>
      <c r="I25" s="213"/>
      <c r="J25" s="213"/>
      <c r="K25" s="214"/>
      <c r="L25" s="22"/>
      <c r="M25" s="22"/>
      <c r="N25" s="22"/>
    </row>
    <row r="26" spans="1:14" s="14" customFormat="1" ht="12.75" customHeight="1" thickBot="1">
      <c r="A26" s="210" t="s">
        <v>216</v>
      </c>
      <c r="B26" s="211"/>
      <c r="C26" s="211"/>
      <c r="D26" s="211"/>
      <c r="E26" s="212"/>
      <c r="F26" s="210" t="s">
        <v>217</v>
      </c>
      <c r="G26" s="211"/>
      <c r="H26" s="211"/>
      <c r="I26" s="211"/>
      <c r="J26" s="211"/>
      <c r="K26" s="212"/>
      <c r="L26" s="22"/>
      <c r="M26" s="22"/>
      <c r="N26" s="22"/>
    </row>
    <row r="27" spans="1:14" s="14" customFormat="1" ht="14.25" customHeight="1" thickBot="1">
      <c r="A27" s="224">
        <v>1</v>
      </c>
      <c r="B27" s="225"/>
      <c r="C27" s="225"/>
      <c r="D27" s="225"/>
      <c r="E27" s="226"/>
      <c r="F27" s="224">
        <v>2</v>
      </c>
      <c r="G27" s="225"/>
      <c r="H27" s="225"/>
      <c r="I27" s="225"/>
      <c r="J27" s="225"/>
      <c r="K27" s="226"/>
      <c r="L27" s="22"/>
      <c r="M27" s="22"/>
      <c r="N27" s="22"/>
    </row>
    <row r="28" spans="1:15" ht="12.75" customHeight="1" thickBot="1">
      <c r="A28" s="237"/>
      <c r="B28" s="237"/>
      <c r="C28" s="237"/>
      <c r="D28" s="237"/>
      <c r="E28" s="237"/>
      <c r="F28" s="237"/>
      <c r="G28" s="237"/>
      <c r="H28" s="220"/>
      <c r="I28" s="221"/>
      <c r="J28" s="221"/>
      <c r="K28" s="222"/>
      <c r="L28" s="23"/>
      <c r="M28" s="23"/>
      <c r="N28" s="27"/>
      <c r="O28" s="15"/>
    </row>
    <row r="29" spans="1:13" ht="12.75" customHeight="1" thickBo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M29" s="15"/>
    </row>
    <row r="30" spans="1:14" ht="15" customHeight="1" thickBot="1">
      <c r="A30" s="201" t="s">
        <v>218</v>
      </c>
      <c r="B30" s="202"/>
      <c r="C30" s="203"/>
      <c r="D30" s="218"/>
      <c r="E30" s="218"/>
      <c r="F30" s="218"/>
      <c r="G30" s="218"/>
      <c r="H30" s="218"/>
      <c r="I30" s="218"/>
      <c r="J30" s="218"/>
      <c r="K30" s="219"/>
      <c r="L30" s="49" t="s">
        <v>275</v>
      </c>
      <c r="M30" s="50"/>
      <c r="N30" s="51">
        <f ca="1">TODAY()</f>
        <v>43752</v>
      </c>
    </row>
    <row r="31" spans="1:14" ht="16.5" customHeight="1" thickBot="1">
      <c r="A31" s="47"/>
      <c r="B31" s="48"/>
      <c r="C31" s="48"/>
      <c r="D31" s="29"/>
      <c r="E31" s="29"/>
      <c r="F31" s="29"/>
      <c r="G31" s="29"/>
      <c r="H31" s="29"/>
      <c r="I31" s="29"/>
      <c r="J31" s="29"/>
      <c r="K31" s="30"/>
      <c r="L31" s="49" t="s">
        <v>276</v>
      </c>
      <c r="M31" s="49"/>
      <c r="N31" s="71" t="str">
        <f>IF(D23=0," ",VLOOKUP(D23,Коды_судов,2,0))&amp;IF(D23=0," "," w")</f>
        <v>168 w</v>
      </c>
    </row>
    <row r="32" spans="1:11" ht="13.5" customHeight="1" thickBot="1">
      <c r="A32" s="201" t="s">
        <v>215</v>
      </c>
      <c r="B32" s="235"/>
      <c r="C32" s="236"/>
      <c r="D32" s="218"/>
      <c r="E32" s="218"/>
      <c r="F32" s="218"/>
      <c r="G32" s="218"/>
      <c r="H32" s="218"/>
      <c r="I32" s="218"/>
      <c r="J32" s="218"/>
      <c r="K32" s="219"/>
    </row>
    <row r="33" spans="1:11" s="32" customFormat="1" ht="12.75">
      <c r="A33" s="12"/>
      <c r="B33" s="12"/>
      <c r="C33" s="12"/>
      <c r="D33" s="12"/>
      <c r="E33" s="12"/>
      <c r="F33" s="12"/>
      <c r="G33" s="12"/>
      <c r="H33" s="12"/>
      <c r="I33" s="31"/>
      <c r="J33" s="31"/>
      <c r="K33" s="31"/>
    </row>
    <row r="34" spans="9:16" ht="12.75">
      <c r="I34" s="33"/>
      <c r="J34" s="33"/>
      <c r="K34" s="33"/>
      <c r="L34" s="15"/>
      <c r="M34" s="15"/>
      <c r="N34" s="15"/>
      <c r="O34" s="15"/>
      <c r="P34" s="15"/>
    </row>
    <row r="35" spans="9:16" ht="12.75">
      <c r="I35" s="22"/>
      <c r="J35" s="22"/>
      <c r="K35" s="22"/>
      <c r="L35" s="15"/>
      <c r="M35" s="15"/>
      <c r="N35" s="15"/>
      <c r="O35" s="15"/>
      <c r="P35" s="15"/>
    </row>
    <row r="36" spans="9:16" ht="16.5" customHeight="1">
      <c r="I36" s="34"/>
      <c r="J36" s="34"/>
      <c r="K36" s="34"/>
      <c r="L36" s="15"/>
      <c r="M36" s="15"/>
      <c r="N36" s="15"/>
      <c r="O36" s="15"/>
      <c r="P36" s="15"/>
    </row>
    <row r="37" spans="9:16" ht="12.75">
      <c r="I37" s="35"/>
      <c r="J37" s="35"/>
      <c r="K37" s="35"/>
      <c r="L37" s="36"/>
      <c r="M37" s="37"/>
      <c r="N37" s="38"/>
      <c r="O37" s="15"/>
      <c r="P37" s="15"/>
    </row>
    <row r="38" spans="9:16" ht="16.5" customHeight="1">
      <c r="I38" s="34"/>
      <c r="J38" s="34"/>
      <c r="K38" s="34"/>
      <c r="L38" s="36"/>
      <c r="M38" s="15"/>
      <c r="N38" s="39"/>
      <c r="O38" s="15"/>
      <c r="P38" s="15"/>
    </row>
  </sheetData>
  <sheetProtection/>
  <mergeCells count="50">
    <mergeCell ref="A14:C14"/>
    <mergeCell ref="A15:C15"/>
    <mergeCell ref="A13:C13"/>
    <mergeCell ref="D18:F19"/>
    <mergeCell ref="G9:H11"/>
    <mergeCell ref="G12:H16"/>
    <mergeCell ref="G18:H19"/>
    <mergeCell ref="A17:H17"/>
    <mergeCell ref="A18:C18"/>
    <mergeCell ref="A19:C19"/>
    <mergeCell ref="A16:C16"/>
    <mergeCell ref="A9:C9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8:H8"/>
    <mergeCell ref="G21:H21"/>
    <mergeCell ref="A32:C32"/>
    <mergeCell ref="A28:C28"/>
    <mergeCell ref="D28:E28"/>
    <mergeCell ref="F28:G28"/>
    <mergeCell ref="D32:K32"/>
    <mergeCell ref="D30:K30"/>
    <mergeCell ref="H28:K28"/>
    <mergeCell ref="A23:C23"/>
    <mergeCell ref="D11:F11"/>
    <mergeCell ref="A27:E27"/>
    <mergeCell ref="G20:H20"/>
    <mergeCell ref="F27:K27"/>
    <mergeCell ref="K9:N16"/>
    <mergeCell ref="A11:C11"/>
    <mergeCell ref="A12:C12"/>
    <mergeCell ref="D12:F16"/>
    <mergeCell ref="D20:F20"/>
    <mergeCell ref="A24:C24"/>
    <mergeCell ref="A20:C21"/>
    <mergeCell ref="D21:F21"/>
    <mergeCell ref="A30:C30"/>
    <mergeCell ref="A26:E26"/>
    <mergeCell ref="D25:K25"/>
    <mergeCell ref="D23:K23"/>
    <mergeCell ref="D24:K24"/>
    <mergeCell ref="F26:K26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3:K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5" r:id="rId2"/>
  <ignoredErrors>
    <ignoredError sqref="O5:O6" unlockedFormula="1"/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IU391"/>
  <sheetViews>
    <sheetView showGridLines="0" zoomScale="70" zoomScaleNormal="70" zoomScaleSheetLayoutView="30" zoomScalePageLayoutView="0" workbookViewId="0" topLeftCell="A214">
      <selection activeCell="G137" sqref="G137"/>
    </sheetView>
  </sheetViews>
  <sheetFormatPr defaultColWidth="12.7109375" defaultRowHeight="12.75"/>
  <cols>
    <col min="1" max="1" width="12.140625" style="112" customWidth="1"/>
    <col min="2" max="2" width="12.7109375" style="41" customWidth="1"/>
    <col min="3" max="3" width="13.8515625" style="133" customWidth="1"/>
    <col min="4" max="4" width="82.7109375" style="99" customWidth="1"/>
    <col min="5" max="5" width="60.8515625" style="42" customWidth="1"/>
    <col min="6" max="6" width="5.28125" style="119" customWidth="1"/>
    <col min="7" max="7" width="20.8515625" style="119" customWidth="1"/>
    <col min="8" max="8" width="7.57421875" style="117" customWidth="1"/>
    <col min="9" max="95" width="12.7109375" style="117" customWidth="1"/>
    <col min="96" max="16384" width="12.7109375" style="112" customWidth="1"/>
  </cols>
  <sheetData>
    <row r="1" spans="2:7" ht="8.25" customHeight="1">
      <c r="B1" s="113"/>
      <c r="C1" s="114"/>
      <c r="D1" s="115"/>
      <c r="E1" s="116"/>
      <c r="F1" s="318"/>
      <c r="G1" s="318"/>
    </row>
    <row r="2" spans="1:7" ht="18.75" customHeight="1">
      <c r="A2" s="136" t="s">
        <v>138</v>
      </c>
      <c r="B2" s="136"/>
      <c r="C2" s="136"/>
      <c r="D2" s="118"/>
      <c r="E2" s="135" t="str">
        <f>IF('Титул ф.01'!D23=0," ",'Титул ф.01'!D23)</f>
        <v>УСД в Забайкальском крае</v>
      </c>
      <c r="F2" s="134"/>
      <c r="G2" s="134"/>
    </row>
    <row r="3" spans="1:6" ht="21.75" customHeight="1">
      <c r="A3" s="43"/>
      <c r="B3" s="43"/>
      <c r="D3" s="118" t="s">
        <v>402</v>
      </c>
      <c r="E3" s="142" t="s">
        <v>423</v>
      </c>
      <c r="F3" s="43"/>
    </row>
    <row r="4" spans="1:7" ht="33" customHeight="1" thickBot="1">
      <c r="A4" s="319" t="s">
        <v>219</v>
      </c>
      <c r="B4" s="319"/>
      <c r="C4" s="319"/>
      <c r="D4" s="319"/>
      <c r="E4" s="319"/>
      <c r="F4" s="319"/>
      <c r="G4" s="319"/>
    </row>
    <row r="5" spans="1:95" s="120" customFormat="1" ht="41.25" customHeight="1" thickBot="1">
      <c r="A5" s="165"/>
      <c r="B5" s="326" t="s">
        <v>139</v>
      </c>
      <c r="C5" s="326"/>
      <c r="D5" s="327"/>
      <c r="E5" s="166" t="s">
        <v>140</v>
      </c>
      <c r="F5" s="168"/>
      <c r="G5" s="16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</row>
    <row r="6" spans="1:95" s="120" customFormat="1" ht="16.5" thickBot="1">
      <c r="A6" s="328" t="s">
        <v>179</v>
      </c>
      <c r="B6" s="329"/>
      <c r="C6" s="329"/>
      <c r="D6" s="330"/>
      <c r="E6" s="164" t="s">
        <v>180</v>
      </c>
      <c r="F6" s="169"/>
      <c r="G6" s="160">
        <v>1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</row>
    <row r="7" spans="1:95" s="120" customFormat="1" ht="33.75" customHeight="1">
      <c r="A7" s="258" t="s">
        <v>221</v>
      </c>
      <c r="B7" s="260" t="s">
        <v>313</v>
      </c>
      <c r="C7" s="332" t="s">
        <v>141</v>
      </c>
      <c r="D7" s="332"/>
      <c r="E7" s="190" t="s">
        <v>424</v>
      </c>
      <c r="F7" s="191">
        <v>1</v>
      </c>
      <c r="G7" s="170">
        <v>2416</v>
      </c>
      <c r="H7" s="9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</row>
    <row r="8" spans="1:95" s="120" customFormat="1" ht="33.75" customHeight="1">
      <c r="A8" s="259"/>
      <c r="B8" s="261"/>
      <c r="C8" s="262" t="s">
        <v>303</v>
      </c>
      <c r="D8" s="153" t="s">
        <v>314</v>
      </c>
      <c r="E8" s="190" t="s">
        <v>425</v>
      </c>
      <c r="F8" s="191">
        <v>2</v>
      </c>
      <c r="G8" s="171">
        <v>11</v>
      </c>
      <c r="H8" s="9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</row>
    <row r="9" spans="1:95" s="120" customFormat="1" ht="33.75" customHeight="1">
      <c r="A9" s="259"/>
      <c r="B9" s="261"/>
      <c r="C9" s="262"/>
      <c r="D9" s="153" t="s">
        <v>304</v>
      </c>
      <c r="E9" s="190" t="s">
        <v>426</v>
      </c>
      <c r="F9" s="191">
        <v>3</v>
      </c>
      <c r="G9" s="171">
        <v>59</v>
      </c>
      <c r="H9" s="97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</row>
    <row r="10" spans="1:95" s="120" customFormat="1" ht="33.75" customHeight="1">
      <c r="A10" s="259"/>
      <c r="B10" s="261"/>
      <c r="C10" s="256" t="s">
        <v>223</v>
      </c>
      <c r="D10" s="256"/>
      <c r="E10" s="190" t="s">
        <v>427</v>
      </c>
      <c r="F10" s="191">
        <v>4</v>
      </c>
      <c r="G10" s="171">
        <v>2459</v>
      </c>
      <c r="H10" s="97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</row>
    <row r="11" spans="1:95" s="120" customFormat="1" ht="33.75" customHeight="1">
      <c r="A11" s="259"/>
      <c r="B11" s="261"/>
      <c r="C11" s="253" t="s">
        <v>142</v>
      </c>
      <c r="D11" s="254"/>
      <c r="E11" s="190" t="s">
        <v>428</v>
      </c>
      <c r="F11" s="191">
        <v>5</v>
      </c>
      <c r="G11" s="171">
        <v>2611</v>
      </c>
      <c r="H11" s="9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</row>
    <row r="12" spans="1:95" s="120" customFormat="1" ht="31.5" customHeight="1">
      <c r="A12" s="259"/>
      <c r="B12" s="261"/>
      <c r="C12" s="250" t="s">
        <v>224</v>
      </c>
      <c r="D12" s="155" t="s">
        <v>259</v>
      </c>
      <c r="E12" s="190" t="s">
        <v>511</v>
      </c>
      <c r="F12" s="191">
        <v>6</v>
      </c>
      <c r="G12" s="171">
        <v>1586</v>
      </c>
      <c r="H12" s="97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</row>
    <row r="13" spans="1:95" s="120" customFormat="1" ht="30" customHeight="1">
      <c r="A13" s="259"/>
      <c r="B13" s="261"/>
      <c r="C13" s="251"/>
      <c r="D13" s="155" t="s">
        <v>225</v>
      </c>
      <c r="E13" s="190" t="s">
        <v>429</v>
      </c>
      <c r="F13" s="191">
        <v>7</v>
      </c>
      <c r="G13" s="171">
        <v>3</v>
      </c>
      <c r="H13" s="97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</row>
    <row r="14" spans="1:95" s="120" customFormat="1" ht="33.75" customHeight="1">
      <c r="A14" s="259"/>
      <c r="B14" s="261"/>
      <c r="C14" s="251"/>
      <c r="D14" s="155" t="s">
        <v>226</v>
      </c>
      <c r="E14" s="190" t="s">
        <v>315</v>
      </c>
      <c r="F14" s="191">
        <v>8</v>
      </c>
      <c r="G14" s="171">
        <v>142</v>
      </c>
      <c r="H14" s="97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</row>
    <row r="15" spans="1:95" s="120" customFormat="1" ht="33.75" customHeight="1">
      <c r="A15" s="259"/>
      <c r="B15" s="261"/>
      <c r="C15" s="251"/>
      <c r="D15" s="155" t="s">
        <v>227</v>
      </c>
      <c r="E15" s="190" t="s">
        <v>316</v>
      </c>
      <c r="F15" s="191">
        <v>9</v>
      </c>
      <c r="G15" s="171">
        <v>6</v>
      </c>
      <c r="H15" s="97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</row>
    <row r="16" spans="1:95" s="120" customFormat="1" ht="33.75" customHeight="1">
      <c r="A16" s="259"/>
      <c r="B16" s="261"/>
      <c r="C16" s="251"/>
      <c r="D16" s="155" t="s">
        <v>228</v>
      </c>
      <c r="E16" s="190" t="s">
        <v>317</v>
      </c>
      <c r="F16" s="191">
        <v>10</v>
      </c>
      <c r="G16" s="171">
        <v>0</v>
      </c>
      <c r="H16" s="97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</row>
    <row r="17" spans="1:95" s="120" customFormat="1" ht="33.75" customHeight="1">
      <c r="A17" s="259"/>
      <c r="B17" s="261"/>
      <c r="C17" s="252"/>
      <c r="D17" s="155" t="s">
        <v>229</v>
      </c>
      <c r="E17" s="190" t="s">
        <v>318</v>
      </c>
      <c r="F17" s="191">
        <v>11</v>
      </c>
      <c r="G17" s="171">
        <v>0</v>
      </c>
      <c r="H17" s="97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</row>
    <row r="18" spans="1:95" s="120" customFormat="1" ht="48" customHeight="1">
      <c r="A18" s="259"/>
      <c r="B18" s="261"/>
      <c r="C18" s="303" t="s">
        <v>319</v>
      </c>
      <c r="D18" s="304"/>
      <c r="E18" s="190" t="s">
        <v>430</v>
      </c>
      <c r="F18" s="191">
        <v>12</v>
      </c>
      <c r="G18" s="171">
        <v>2333</v>
      </c>
      <c r="H18" s="97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</row>
    <row r="19" spans="1:8" ht="33.75" customHeight="1">
      <c r="A19" s="259"/>
      <c r="B19" s="261"/>
      <c r="C19" s="303" t="s">
        <v>144</v>
      </c>
      <c r="D19" s="304"/>
      <c r="E19" s="190" t="s">
        <v>431</v>
      </c>
      <c r="F19" s="191">
        <v>13</v>
      </c>
      <c r="G19" s="171">
        <v>1318</v>
      </c>
      <c r="H19" s="97"/>
    </row>
    <row r="20" spans="1:8" ht="33.75" customHeight="1">
      <c r="A20" s="259"/>
      <c r="B20" s="261"/>
      <c r="C20" s="250" t="s">
        <v>230</v>
      </c>
      <c r="D20" s="153" t="s">
        <v>231</v>
      </c>
      <c r="E20" s="190" t="s">
        <v>432</v>
      </c>
      <c r="F20" s="191">
        <v>14</v>
      </c>
      <c r="G20" s="172">
        <v>0</v>
      </c>
      <c r="H20" s="97"/>
    </row>
    <row r="21" spans="1:8" ht="33.75" customHeight="1">
      <c r="A21" s="259"/>
      <c r="B21" s="261"/>
      <c r="C21" s="251"/>
      <c r="D21" s="153" t="s">
        <v>232</v>
      </c>
      <c r="E21" s="190" t="s">
        <v>433</v>
      </c>
      <c r="F21" s="191">
        <v>15</v>
      </c>
      <c r="G21" s="172">
        <v>0</v>
      </c>
      <c r="H21" s="97"/>
    </row>
    <row r="22" spans="1:8" ht="33.75" customHeight="1">
      <c r="A22" s="259"/>
      <c r="B22" s="261"/>
      <c r="C22" s="251"/>
      <c r="D22" s="153" t="s">
        <v>233</v>
      </c>
      <c r="E22" s="190" t="s">
        <v>434</v>
      </c>
      <c r="F22" s="191">
        <v>16</v>
      </c>
      <c r="G22" s="171">
        <v>0</v>
      </c>
      <c r="H22" s="97"/>
    </row>
    <row r="23" spans="1:8" ht="33.75" customHeight="1">
      <c r="A23" s="259"/>
      <c r="B23" s="261"/>
      <c r="C23" s="252"/>
      <c r="D23" s="153" t="s">
        <v>234</v>
      </c>
      <c r="E23" s="190" t="s">
        <v>435</v>
      </c>
      <c r="F23" s="191">
        <v>17</v>
      </c>
      <c r="G23" s="171">
        <v>1318</v>
      </c>
      <c r="H23" s="97"/>
    </row>
    <row r="24" spans="1:8" ht="33.75" customHeight="1">
      <c r="A24" s="259"/>
      <c r="B24" s="261"/>
      <c r="C24" s="250" t="s">
        <v>235</v>
      </c>
      <c r="D24" s="153" t="s">
        <v>236</v>
      </c>
      <c r="E24" s="190" t="s">
        <v>436</v>
      </c>
      <c r="F24" s="191">
        <v>18</v>
      </c>
      <c r="G24" s="171">
        <v>914</v>
      </c>
      <c r="H24" s="97"/>
    </row>
    <row r="25" spans="1:8" ht="33.75" customHeight="1">
      <c r="A25" s="259"/>
      <c r="B25" s="261"/>
      <c r="C25" s="252"/>
      <c r="D25" s="153" t="s">
        <v>237</v>
      </c>
      <c r="E25" s="190" t="s">
        <v>437</v>
      </c>
      <c r="F25" s="191">
        <v>19</v>
      </c>
      <c r="G25" s="172">
        <v>0</v>
      </c>
      <c r="H25" s="97"/>
    </row>
    <row r="26" spans="1:8" ht="33.75" customHeight="1">
      <c r="A26" s="259"/>
      <c r="B26" s="261"/>
      <c r="C26" s="250" t="s">
        <v>238</v>
      </c>
      <c r="D26" s="154">
        <v>105</v>
      </c>
      <c r="E26" s="190" t="s">
        <v>438</v>
      </c>
      <c r="F26" s="191">
        <v>20</v>
      </c>
      <c r="G26" s="172">
        <v>0</v>
      </c>
      <c r="H26" s="97"/>
    </row>
    <row r="27" spans="1:8" ht="33.75" customHeight="1">
      <c r="A27" s="259"/>
      <c r="B27" s="261"/>
      <c r="C27" s="251"/>
      <c r="D27" s="153" t="s">
        <v>439</v>
      </c>
      <c r="E27" s="190" t="s">
        <v>440</v>
      </c>
      <c r="F27" s="191">
        <v>21</v>
      </c>
      <c r="G27" s="172">
        <v>0</v>
      </c>
      <c r="H27" s="97"/>
    </row>
    <row r="28" spans="1:8" ht="33.75" customHeight="1">
      <c r="A28" s="259"/>
      <c r="B28" s="261"/>
      <c r="C28" s="251"/>
      <c r="D28" s="153" t="s">
        <v>145</v>
      </c>
      <c r="E28" s="190" t="s">
        <v>441</v>
      </c>
      <c r="F28" s="191">
        <v>22</v>
      </c>
      <c r="G28" s="171">
        <v>60</v>
      </c>
      <c r="H28" s="97"/>
    </row>
    <row r="29" spans="1:8" ht="33.75" customHeight="1">
      <c r="A29" s="259"/>
      <c r="B29" s="261"/>
      <c r="C29" s="251"/>
      <c r="D29" s="154">
        <v>131</v>
      </c>
      <c r="E29" s="190" t="s">
        <v>442</v>
      </c>
      <c r="F29" s="191">
        <v>23</v>
      </c>
      <c r="G29" s="172">
        <v>0</v>
      </c>
      <c r="H29" s="97"/>
    </row>
    <row r="30" spans="1:8" ht="33.75" customHeight="1">
      <c r="A30" s="259"/>
      <c r="B30" s="261"/>
      <c r="C30" s="251"/>
      <c r="D30" s="154">
        <v>158</v>
      </c>
      <c r="E30" s="190" t="s">
        <v>443</v>
      </c>
      <c r="F30" s="191">
        <v>24</v>
      </c>
      <c r="G30" s="171">
        <v>273</v>
      </c>
      <c r="H30" s="97"/>
    </row>
    <row r="31" spans="1:8" ht="33.75" customHeight="1">
      <c r="A31" s="259"/>
      <c r="B31" s="261"/>
      <c r="C31" s="251"/>
      <c r="D31" s="154" t="s">
        <v>305</v>
      </c>
      <c r="E31" s="190" t="s">
        <v>444</v>
      </c>
      <c r="F31" s="191">
        <v>25</v>
      </c>
      <c r="G31" s="171">
        <v>2</v>
      </c>
      <c r="H31" s="97"/>
    </row>
    <row r="32" spans="1:8" ht="33.75" customHeight="1">
      <c r="A32" s="259"/>
      <c r="B32" s="261"/>
      <c r="C32" s="251"/>
      <c r="D32" s="154">
        <v>161</v>
      </c>
      <c r="E32" s="190" t="s">
        <v>445</v>
      </c>
      <c r="F32" s="191">
        <v>26</v>
      </c>
      <c r="G32" s="172">
        <v>0</v>
      </c>
      <c r="H32" s="97"/>
    </row>
    <row r="33" spans="1:8" ht="33.75" customHeight="1">
      <c r="A33" s="259"/>
      <c r="B33" s="261"/>
      <c r="C33" s="251"/>
      <c r="D33" s="154">
        <v>162</v>
      </c>
      <c r="E33" s="190" t="s">
        <v>446</v>
      </c>
      <c r="F33" s="191">
        <v>27</v>
      </c>
      <c r="G33" s="172">
        <v>0</v>
      </c>
      <c r="H33" s="97"/>
    </row>
    <row r="34" spans="1:8" ht="33.75" customHeight="1">
      <c r="A34" s="259"/>
      <c r="B34" s="261"/>
      <c r="C34" s="251"/>
      <c r="D34" s="154">
        <v>163</v>
      </c>
      <c r="E34" s="190" t="s">
        <v>447</v>
      </c>
      <c r="F34" s="191">
        <v>28</v>
      </c>
      <c r="G34" s="172">
        <v>0</v>
      </c>
      <c r="H34" s="97"/>
    </row>
    <row r="35" spans="1:8" ht="33.75" customHeight="1">
      <c r="A35" s="259"/>
      <c r="B35" s="261"/>
      <c r="C35" s="251"/>
      <c r="D35" s="154">
        <v>204</v>
      </c>
      <c r="E35" s="190" t="s">
        <v>448</v>
      </c>
      <c r="F35" s="191">
        <v>29</v>
      </c>
      <c r="G35" s="171">
        <v>0</v>
      </c>
      <c r="H35" s="97"/>
    </row>
    <row r="36" spans="1:8" ht="33.75" customHeight="1">
      <c r="A36" s="259"/>
      <c r="B36" s="261"/>
      <c r="C36" s="251"/>
      <c r="D36" s="154">
        <v>205</v>
      </c>
      <c r="E36" s="190" t="s">
        <v>449</v>
      </c>
      <c r="F36" s="191">
        <v>30</v>
      </c>
      <c r="G36" s="172">
        <v>0</v>
      </c>
      <c r="H36" s="97"/>
    </row>
    <row r="37" spans="1:8" ht="33.75" customHeight="1">
      <c r="A37" s="259"/>
      <c r="B37" s="261"/>
      <c r="C37" s="251"/>
      <c r="D37" s="154" t="s">
        <v>385</v>
      </c>
      <c r="E37" s="190" t="s">
        <v>450</v>
      </c>
      <c r="F37" s="191">
        <v>31</v>
      </c>
      <c r="G37" s="172">
        <v>0</v>
      </c>
      <c r="H37" s="97"/>
    </row>
    <row r="38" spans="1:8" ht="33.75" customHeight="1">
      <c r="A38" s="259"/>
      <c r="B38" s="261"/>
      <c r="C38" s="251"/>
      <c r="D38" s="153" t="s">
        <v>146</v>
      </c>
      <c r="E38" s="190" t="s">
        <v>451</v>
      </c>
      <c r="F38" s="191">
        <v>32</v>
      </c>
      <c r="G38" s="172">
        <v>0</v>
      </c>
      <c r="H38" s="97"/>
    </row>
    <row r="39" spans="1:8" ht="33.75" customHeight="1">
      <c r="A39" s="259"/>
      <c r="B39" s="261"/>
      <c r="C39" s="251"/>
      <c r="D39" s="154" t="s">
        <v>45</v>
      </c>
      <c r="E39" s="190" t="s">
        <v>452</v>
      </c>
      <c r="F39" s="191">
        <v>33</v>
      </c>
      <c r="G39" s="171">
        <v>0</v>
      </c>
      <c r="H39" s="97"/>
    </row>
    <row r="40" spans="1:8" ht="33.75" customHeight="1">
      <c r="A40" s="259"/>
      <c r="B40" s="261"/>
      <c r="C40" s="251"/>
      <c r="D40" s="154" t="s">
        <v>386</v>
      </c>
      <c r="E40" s="190" t="s">
        <v>453</v>
      </c>
      <c r="F40" s="191">
        <v>34</v>
      </c>
      <c r="G40" s="171">
        <v>4</v>
      </c>
      <c r="H40" s="97"/>
    </row>
    <row r="41" spans="1:8" ht="33.75" customHeight="1">
      <c r="A41" s="259"/>
      <c r="B41" s="261"/>
      <c r="C41" s="251"/>
      <c r="D41" s="154" t="s">
        <v>0</v>
      </c>
      <c r="E41" s="190" t="s">
        <v>454</v>
      </c>
      <c r="F41" s="191">
        <v>35</v>
      </c>
      <c r="G41" s="171">
        <v>0</v>
      </c>
      <c r="H41" s="97"/>
    </row>
    <row r="42" spans="1:8" ht="33.75" customHeight="1">
      <c r="A42" s="259"/>
      <c r="B42" s="261"/>
      <c r="C42" s="251"/>
      <c r="D42" s="154">
        <v>290</v>
      </c>
      <c r="E42" s="190" t="s">
        <v>455</v>
      </c>
      <c r="F42" s="191">
        <v>36</v>
      </c>
      <c r="G42" s="171">
        <v>0</v>
      </c>
      <c r="H42" s="97"/>
    </row>
    <row r="43" spans="1:8" ht="33.75" customHeight="1">
      <c r="A43" s="259"/>
      <c r="B43" s="261"/>
      <c r="C43" s="251"/>
      <c r="D43" s="154">
        <v>291</v>
      </c>
      <c r="E43" s="190" t="s">
        <v>456</v>
      </c>
      <c r="F43" s="191">
        <v>37</v>
      </c>
      <c r="G43" s="171">
        <v>0</v>
      </c>
      <c r="H43" s="97"/>
    </row>
    <row r="44" spans="1:8" ht="33.75" customHeight="1">
      <c r="A44" s="259"/>
      <c r="B44" s="261"/>
      <c r="C44" s="252"/>
      <c r="D44" s="154" t="s">
        <v>410</v>
      </c>
      <c r="E44" s="190" t="s">
        <v>457</v>
      </c>
      <c r="F44" s="191">
        <v>38</v>
      </c>
      <c r="G44" s="171">
        <v>11</v>
      </c>
      <c r="H44" s="97"/>
    </row>
    <row r="45" spans="1:8" ht="33.75" customHeight="1">
      <c r="A45" s="259"/>
      <c r="B45" s="261"/>
      <c r="C45" s="253" t="s">
        <v>147</v>
      </c>
      <c r="D45" s="254"/>
      <c r="E45" s="190" t="s">
        <v>458</v>
      </c>
      <c r="F45" s="191">
        <v>39</v>
      </c>
      <c r="G45" s="171">
        <v>8</v>
      </c>
      <c r="H45" s="97"/>
    </row>
    <row r="46" spans="1:8" ht="33.75" customHeight="1">
      <c r="A46" s="259"/>
      <c r="B46" s="261"/>
      <c r="C46" s="303" t="s">
        <v>148</v>
      </c>
      <c r="D46" s="304"/>
      <c r="E46" s="190" t="s">
        <v>459</v>
      </c>
      <c r="F46" s="191">
        <v>40</v>
      </c>
      <c r="G46" s="171">
        <v>0</v>
      </c>
      <c r="H46" s="97"/>
    </row>
    <row r="47" spans="1:8" ht="33.75" customHeight="1">
      <c r="A47" s="259"/>
      <c r="B47" s="261"/>
      <c r="C47" s="257" t="s">
        <v>149</v>
      </c>
      <c r="D47" s="257"/>
      <c r="E47" s="190" t="s">
        <v>460</v>
      </c>
      <c r="F47" s="191">
        <v>41</v>
      </c>
      <c r="G47" s="171">
        <v>995</v>
      </c>
      <c r="H47" s="97"/>
    </row>
    <row r="48" spans="1:8" ht="33.75" customHeight="1">
      <c r="A48" s="259"/>
      <c r="B48" s="261"/>
      <c r="C48" s="262" t="s">
        <v>303</v>
      </c>
      <c r="D48" s="153" t="s">
        <v>306</v>
      </c>
      <c r="E48" s="190" t="s">
        <v>461</v>
      </c>
      <c r="F48" s="191">
        <v>42</v>
      </c>
      <c r="G48" s="171">
        <v>2</v>
      </c>
      <c r="H48" s="97"/>
    </row>
    <row r="49" spans="1:8" ht="33.75" customHeight="1">
      <c r="A49" s="259"/>
      <c r="B49" s="261"/>
      <c r="C49" s="262"/>
      <c r="D49" s="154" t="s">
        <v>307</v>
      </c>
      <c r="E49" s="190" t="s">
        <v>462</v>
      </c>
      <c r="F49" s="191">
        <v>43</v>
      </c>
      <c r="G49" s="171">
        <v>82</v>
      </c>
      <c r="H49" s="97"/>
    </row>
    <row r="50" spans="1:8" ht="33.75" customHeight="1">
      <c r="A50" s="259"/>
      <c r="B50" s="261"/>
      <c r="C50" s="256" t="s">
        <v>463</v>
      </c>
      <c r="D50" s="256"/>
      <c r="E50" s="190" t="s">
        <v>512</v>
      </c>
      <c r="F50" s="191">
        <v>44</v>
      </c>
      <c r="G50" s="171">
        <v>701</v>
      </c>
      <c r="H50" s="97"/>
    </row>
    <row r="51" spans="1:8" ht="33.75" customHeight="1">
      <c r="A51" s="259"/>
      <c r="B51" s="261"/>
      <c r="C51" s="253" t="s">
        <v>289</v>
      </c>
      <c r="D51" s="254"/>
      <c r="E51" s="190" t="s">
        <v>464</v>
      </c>
      <c r="F51" s="191">
        <v>45</v>
      </c>
      <c r="G51" s="171">
        <v>26</v>
      </c>
      <c r="H51" s="97"/>
    </row>
    <row r="52" spans="1:8" ht="33.75" customHeight="1">
      <c r="A52" s="259"/>
      <c r="B52" s="261"/>
      <c r="C52" s="303" t="s">
        <v>150</v>
      </c>
      <c r="D52" s="304"/>
      <c r="E52" s="190" t="s">
        <v>465</v>
      </c>
      <c r="F52" s="191">
        <v>46</v>
      </c>
      <c r="G52" s="171">
        <v>8</v>
      </c>
      <c r="H52" s="97"/>
    </row>
    <row r="53" spans="1:8" ht="33.75" customHeight="1">
      <c r="A53" s="259"/>
      <c r="B53" s="261"/>
      <c r="C53" s="303" t="s">
        <v>320</v>
      </c>
      <c r="D53" s="304"/>
      <c r="E53" s="190" t="s">
        <v>466</v>
      </c>
      <c r="F53" s="191">
        <v>47</v>
      </c>
      <c r="G53" s="171">
        <v>378</v>
      </c>
      <c r="H53" s="97"/>
    </row>
    <row r="54" spans="1:8" ht="33.75" customHeight="1">
      <c r="A54" s="259"/>
      <c r="B54" s="261"/>
      <c r="C54" s="308" t="s">
        <v>49</v>
      </c>
      <c r="D54" s="155" t="s">
        <v>239</v>
      </c>
      <c r="E54" s="190" t="s">
        <v>321</v>
      </c>
      <c r="F54" s="191">
        <v>48</v>
      </c>
      <c r="G54" s="171">
        <v>49</v>
      </c>
      <c r="H54" s="97"/>
    </row>
    <row r="55" spans="1:8" ht="33.75" customHeight="1">
      <c r="A55" s="259"/>
      <c r="B55" s="261"/>
      <c r="C55" s="310"/>
      <c r="D55" s="155" t="s">
        <v>240</v>
      </c>
      <c r="E55" s="190" t="s">
        <v>322</v>
      </c>
      <c r="F55" s="191">
        <v>49</v>
      </c>
      <c r="G55" s="171">
        <v>1</v>
      </c>
      <c r="H55" s="97"/>
    </row>
    <row r="56" spans="1:8" ht="33.75" customHeight="1">
      <c r="A56" s="259"/>
      <c r="B56" s="261"/>
      <c r="C56" s="308" t="s">
        <v>50</v>
      </c>
      <c r="D56" s="155" t="s">
        <v>241</v>
      </c>
      <c r="E56" s="190" t="s">
        <v>323</v>
      </c>
      <c r="F56" s="191">
        <v>50</v>
      </c>
      <c r="G56" s="171">
        <v>27</v>
      </c>
      <c r="H56" s="97"/>
    </row>
    <row r="57" spans="1:8" ht="33.75" customHeight="1">
      <c r="A57" s="259"/>
      <c r="B57" s="261"/>
      <c r="C57" s="309"/>
      <c r="D57" s="155" t="s">
        <v>242</v>
      </c>
      <c r="E57" s="190" t="s">
        <v>324</v>
      </c>
      <c r="F57" s="191">
        <v>51</v>
      </c>
      <c r="G57" s="171">
        <v>2</v>
      </c>
      <c r="H57" s="97"/>
    </row>
    <row r="58" spans="1:8" ht="33.75" customHeight="1">
      <c r="A58" s="259"/>
      <c r="B58" s="261"/>
      <c r="C58" s="309"/>
      <c r="D58" s="155" t="s">
        <v>243</v>
      </c>
      <c r="E58" s="190" t="s">
        <v>325</v>
      </c>
      <c r="F58" s="191">
        <v>52</v>
      </c>
      <c r="G58" s="171">
        <v>0</v>
      </c>
      <c r="H58" s="97"/>
    </row>
    <row r="59" spans="1:8" ht="33.75" customHeight="1">
      <c r="A59" s="259"/>
      <c r="B59" s="261"/>
      <c r="C59" s="310"/>
      <c r="D59" s="155" t="s">
        <v>244</v>
      </c>
      <c r="E59" s="190" t="s">
        <v>326</v>
      </c>
      <c r="F59" s="191">
        <v>53</v>
      </c>
      <c r="G59" s="171">
        <v>0</v>
      </c>
      <c r="H59" s="97"/>
    </row>
    <row r="60" spans="1:8" ht="33.75" customHeight="1">
      <c r="A60" s="259"/>
      <c r="B60" s="261"/>
      <c r="C60" s="303" t="s">
        <v>191</v>
      </c>
      <c r="D60" s="304"/>
      <c r="E60" s="190" t="s">
        <v>327</v>
      </c>
      <c r="F60" s="191">
        <v>54</v>
      </c>
      <c r="G60" s="171">
        <v>92</v>
      </c>
      <c r="H60" s="97"/>
    </row>
    <row r="61" spans="1:8" ht="33.75" customHeight="1">
      <c r="A61" s="259"/>
      <c r="B61" s="261"/>
      <c r="C61" s="305" t="s">
        <v>328</v>
      </c>
      <c r="D61" s="306"/>
      <c r="E61" s="190" t="s">
        <v>542</v>
      </c>
      <c r="F61" s="191">
        <v>55</v>
      </c>
      <c r="G61" s="171">
        <v>6</v>
      </c>
      <c r="H61" s="97"/>
    </row>
    <row r="62" spans="1:8" ht="33.75" customHeight="1">
      <c r="A62" s="259"/>
      <c r="B62" s="261"/>
      <c r="C62" s="250" t="s">
        <v>152</v>
      </c>
      <c r="D62" s="153" t="s">
        <v>153</v>
      </c>
      <c r="E62" s="190" t="s">
        <v>329</v>
      </c>
      <c r="F62" s="191">
        <v>56</v>
      </c>
      <c r="G62" s="173">
        <v>0</v>
      </c>
      <c r="H62" s="97"/>
    </row>
    <row r="63" spans="1:8" ht="33.75" customHeight="1">
      <c r="A63" s="259"/>
      <c r="B63" s="261"/>
      <c r="C63" s="251"/>
      <c r="D63" s="153" t="s">
        <v>154</v>
      </c>
      <c r="E63" s="190" t="s">
        <v>411</v>
      </c>
      <c r="F63" s="191">
        <v>57</v>
      </c>
      <c r="G63" s="173">
        <v>0</v>
      </c>
      <c r="H63" s="97"/>
    </row>
    <row r="64" spans="1:8" ht="33.75" customHeight="1">
      <c r="A64" s="259"/>
      <c r="B64" s="261"/>
      <c r="C64" s="252"/>
      <c r="D64" s="153" t="s">
        <v>155</v>
      </c>
      <c r="E64" s="190" t="s">
        <v>330</v>
      </c>
      <c r="F64" s="191">
        <v>58</v>
      </c>
      <c r="G64" s="171">
        <v>135</v>
      </c>
      <c r="H64" s="97"/>
    </row>
    <row r="65" spans="1:8" ht="33.75" customHeight="1">
      <c r="A65" s="259"/>
      <c r="B65" s="261"/>
      <c r="C65" s="253" t="s">
        <v>331</v>
      </c>
      <c r="D65" s="254"/>
      <c r="E65" s="190" t="s">
        <v>513</v>
      </c>
      <c r="F65" s="191">
        <v>59</v>
      </c>
      <c r="G65" s="171">
        <v>12</v>
      </c>
      <c r="H65" s="97"/>
    </row>
    <row r="66" spans="1:8" ht="33.75" customHeight="1">
      <c r="A66" s="259"/>
      <c r="B66" s="261"/>
      <c r="C66" s="303" t="s">
        <v>245</v>
      </c>
      <c r="D66" s="304"/>
      <c r="E66" s="190" t="s">
        <v>915</v>
      </c>
      <c r="F66" s="191">
        <v>60</v>
      </c>
      <c r="G66" s="173">
        <v>0</v>
      </c>
      <c r="H66" s="97"/>
    </row>
    <row r="67" spans="1:8" ht="33.75" customHeight="1">
      <c r="A67" s="259"/>
      <c r="B67" s="261"/>
      <c r="C67" s="303" t="s">
        <v>156</v>
      </c>
      <c r="D67" s="304"/>
      <c r="E67" s="190" t="s">
        <v>893</v>
      </c>
      <c r="F67" s="191">
        <v>61</v>
      </c>
      <c r="G67" s="173">
        <v>0</v>
      </c>
      <c r="H67" s="97"/>
    </row>
    <row r="68" spans="1:8" ht="33.75" customHeight="1">
      <c r="A68" s="259"/>
      <c r="B68" s="261"/>
      <c r="C68" s="303" t="s">
        <v>157</v>
      </c>
      <c r="D68" s="304"/>
      <c r="E68" s="190" t="s">
        <v>894</v>
      </c>
      <c r="F68" s="191">
        <v>62</v>
      </c>
      <c r="G68" s="173">
        <v>0</v>
      </c>
      <c r="H68" s="97"/>
    </row>
    <row r="69" spans="1:8" ht="33.75" customHeight="1">
      <c r="A69" s="259"/>
      <c r="B69" s="261"/>
      <c r="C69" s="303" t="s">
        <v>156</v>
      </c>
      <c r="D69" s="304"/>
      <c r="E69" s="190" t="s">
        <v>895</v>
      </c>
      <c r="F69" s="191">
        <v>63</v>
      </c>
      <c r="G69" s="173">
        <v>0</v>
      </c>
      <c r="H69" s="97"/>
    </row>
    <row r="70" spans="1:8" ht="33.75" customHeight="1">
      <c r="A70" s="259"/>
      <c r="B70" s="261"/>
      <c r="C70" s="253" t="s">
        <v>246</v>
      </c>
      <c r="D70" s="254"/>
      <c r="E70" s="190" t="s">
        <v>896</v>
      </c>
      <c r="F70" s="191">
        <v>64</v>
      </c>
      <c r="G70" s="173">
        <v>0</v>
      </c>
      <c r="H70" s="97"/>
    </row>
    <row r="71" spans="1:8" ht="33.75" customHeight="1">
      <c r="A71" s="259"/>
      <c r="B71" s="261"/>
      <c r="C71" s="303" t="s">
        <v>156</v>
      </c>
      <c r="D71" s="304"/>
      <c r="E71" s="190" t="s">
        <v>897</v>
      </c>
      <c r="F71" s="191">
        <v>65</v>
      </c>
      <c r="G71" s="173">
        <v>0</v>
      </c>
      <c r="H71" s="97"/>
    </row>
    <row r="72" spans="1:8" ht="33.75" customHeight="1">
      <c r="A72" s="259"/>
      <c r="B72" s="261"/>
      <c r="C72" s="253" t="s">
        <v>308</v>
      </c>
      <c r="D72" s="254"/>
      <c r="E72" s="190" t="s">
        <v>898</v>
      </c>
      <c r="F72" s="191">
        <v>66</v>
      </c>
      <c r="G72" s="173">
        <v>0</v>
      </c>
      <c r="H72" s="97"/>
    </row>
    <row r="73" spans="1:8" ht="33.75" customHeight="1">
      <c r="A73" s="259"/>
      <c r="B73" s="261"/>
      <c r="C73" s="303" t="s">
        <v>156</v>
      </c>
      <c r="D73" s="304"/>
      <c r="E73" s="190" t="s">
        <v>899</v>
      </c>
      <c r="F73" s="191">
        <v>67</v>
      </c>
      <c r="G73" s="173">
        <v>0</v>
      </c>
      <c r="H73" s="97"/>
    </row>
    <row r="74" spans="1:8" ht="33.75" customHeight="1">
      <c r="A74" s="263" t="s">
        <v>383</v>
      </c>
      <c r="B74" s="265" t="s">
        <v>384</v>
      </c>
      <c r="C74" s="253" t="s">
        <v>293</v>
      </c>
      <c r="D74" s="254"/>
      <c r="E74" s="192" t="s">
        <v>900</v>
      </c>
      <c r="F74" s="191">
        <v>68</v>
      </c>
      <c r="G74" s="171">
        <v>0</v>
      </c>
      <c r="H74" s="97"/>
    </row>
    <row r="75" spans="1:8" ht="33.75" customHeight="1">
      <c r="A75" s="263"/>
      <c r="B75" s="265"/>
      <c r="C75" s="256" t="s">
        <v>247</v>
      </c>
      <c r="D75" s="256"/>
      <c r="E75" s="190" t="s">
        <v>901</v>
      </c>
      <c r="F75" s="191">
        <v>69</v>
      </c>
      <c r="G75" s="173">
        <v>0</v>
      </c>
      <c r="H75" s="97"/>
    </row>
    <row r="76" spans="1:8" ht="33.75" customHeight="1">
      <c r="A76" s="263"/>
      <c r="B76" s="265"/>
      <c r="C76" s="257" t="s">
        <v>156</v>
      </c>
      <c r="D76" s="257"/>
      <c r="E76" s="190" t="s">
        <v>902</v>
      </c>
      <c r="F76" s="191">
        <v>70</v>
      </c>
      <c r="G76" s="173">
        <v>0</v>
      </c>
      <c r="H76" s="97"/>
    </row>
    <row r="77" spans="1:255" s="117" customFormat="1" ht="33.75" customHeight="1">
      <c r="A77" s="263"/>
      <c r="B77" s="265"/>
      <c r="C77" s="256" t="s">
        <v>560</v>
      </c>
      <c r="D77" s="256"/>
      <c r="E77" s="159" t="s">
        <v>903</v>
      </c>
      <c r="F77" s="191">
        <v>71</v>
      </c>
      <c r="G77" s="173">
        <v>0</v>
      </c>
      <c r="H77" s="97"/>
      <c r="I77" s="268"/>
      <c r="J77" s="268"/>
      <c r="K77" s="124"/>
      <c r="L77" s="55"/>
      <c r="M77" s="268"/>
      <c r="N77" s="268"/>
      <c r="O77" s="124"/>
      <c r="P77" s="55"/>
      <c r="Q77" s="268"/>
      <c r="R77" s="268"/>
      <c r="S77" s="124"/>
      <c r="T77" s="55"/>
      <c r="U77" s="268"/>
      <c r="V77" s="268"/>
      <c r="W77" s="124"/>
      <c r="X77" s="55"/>
      <c r="Y77" s="268"/>
      <c r="Z77" s="268"/>
      <c r="AA77" s="124"/>
      <c r="AB77" s="55"/>
      <c r="AC77" s="268"/>
      <c r="AD77" s="268"/>
      <c r="AE77" s="124"/>
      <c r="AF77" s="55"/>
      <c r="AG77" s="268"/>
      <c r="AH77" s="268"/>
      <c r="AI77" s="124"/>
      <c r="AJ77" s="55"/>
      <c r="AK77" s="268"/>
      <c r="AL77" s="268"/>
      <c r="AM77" s="124"/>
      <c r="AN77" s="55"/>
      <c r="AO77" s="268"/>
      <c r="AP77" s="268"/>
      <c r="AQ77" s="124"/>
      <c r="AR77" s="55"/>
      <c r="AS77" s="268"/>
      <c r="AT77" s="268"/>
      <c r="AU77" s="124"/>
      <c r="AV77" s="55"/>
      <c r="AW77" s="268"/>
      <c r="AX77" s="268"/>
      <c r="AY77" s="124"/>
      <c r="AZ77" s="55"/>
      <c r="BA77" s="268"/>
      <c r="BB77" s="268"/>
      <c r="BC77" s="124"/>
      <c r="BD77" s="55"/>
      <c r="BE77" s="268"/>
      <c r="BF77" s="268"/>
      <c r="BG77" s="124"/>
      <c r="BH77" s="55"/>
      <c r="BI77" s="268"/>
      <c r="BJ77" s="268"/>
      <c r="BK77" s="124"/>
      <c r="BL77" s="55"/>
      <c r="BM77" s="268"/>
      <c r="BN77" s="268"/>
      <c r="BO77" s="124"/>
      <c r="BP77" s="55"/>
      <c r="BQ77" s="268"/>
      <c r="BR77" s="268"/>
      <c r="BS77" s="124"/>
      <c r="BT77" s="55"/>
      <c r="BU77" s="268"/>
      <c r="BV77" s="268"/>
      <c r="BW77" s="124"/>
      <c r="BX77" s="55"/>
      <c r="BY77" s="268"/>
      <c r="BZ77" s="268"/>
      <c r="CA77" s="124"/>
      <c r="CB77" s="55"/>
      <c r="CC77" s="268"/>
      <c r="CD77" s="268"/>
      <c r="CE77" s="124"/>
      <c r="CF77" s="55"/>
      <c r="CG77" s="268"/>
      <c r="CH77" s="268"/>
      <c r="CI77" s="124"/>
      <c r="CJ77" s="55"/>
      <c r="CK77" s="268"/>
      <c r="CL77" s="268"/>
      <c r="CM77" s="124"/>
      <c r="CN77" s="55"/>
      <c r="CO77" s="268"/>
      <c r="CP77" s="268"/>
      <c r="CQ77" s="124"/>
      <c r="CR77" s="55"/>
      <c r="CS77" s="268"/>
      <c r="CT77" s="268"/>
      <c r="CU77" s="124"/>
      <c r="CV77" s="55"/>
      <c r="CW77" s="268"/>
      <c r="CX77" s="268"/>
      <c r="CY77" s="124"/>
      <c r="CZ77" s="55"/>
      <c r="DA77" s="268"/>
      <c r="DB77" s="268"/>
      <c r="DC77" s="124"/>
      <c r="DD77" s="55"/>
      <c r="DE77" s="268"/>
      <c r="DF77" s="268"/>
      <c r="DG77" s="124"/>
      <c r="DH77" s="55"/>
      <c r="DI77" s="268"/>
      <c r="DJ77" s="268"/>
      <c r="DK77" s="124"/>
      <c r="DL77" s="55"/>
      <c r="DM77" s="268"/>
      <c r="DN77" s="268"/>
      <c r="DO77" s="124"/>
      <c r="DP77" s="55"/>
      <c r="DQ77" s="268"/>
      <c r="DR77" s="268"/>
      <c r="DS77" s="124"/>
      <c r="DT77" s="55"/>
      <c r="DU77" s="268"/>
      <c r="DV77" s="268"/>
      <c r="DW77" s="124"/>
      <c r="DX77" s="55"/>
      <c r="DY77" s="268"/>
      <c r="DZ77" s="268"/>
      <c r="EA77" s="124"/>
      <c r="EB77" s="55"/>
      <c r="EC77" s="268"/>
      <c r="ED77" s="268"/>
      <c r="EE77" s="124"/>
      <c r="EF77" s="55"/>
      <c r="EG77" s="268"/>
      <c r="EH77" s="268"/>
      <c r="EI77" s="124"/>
      <c r="EJ77" s="55"/>
      <c r="EK77" s="268"/>
      <c r="EL77" s="268"/>
      <c r="EM77" s="124"/>
      <c r="EN77" s="55"/>
      <c r="EO77" s="268"/>
      <c r="EP77" s="268"/>
      <c r="EQ77" s="124"/>
      <c r="ER77" s="55"/>
      <c r="ES77" s="268"/>
      <c r="ET77" s="268"/>
      <c r="EU77" s="124"/>
      <c r="EV77" s="55"/>
      <c r="EW77" s="268"/>
      <c r="EX77" s="268"/>
      <c r="EY77" s="124"/>
      <c r="EZ77" s="55"/>
      <c r="FA77" s="268"/>
      <c r="FB77" s="268"/>
      <c r="FC77" s="124"/>
      <c r="FD77" s="55"/>
      <c r="FE77" s="268"/>
      <c r="FF77" s="268"/>
      <c r="FG77" s="124"/>
      <c r="FH77" s="55"/>
      <c r="FI77" s="268"/>
      <c r="FJ77" s="268"/>
      <c r="FK77" s="124"/>
      <c r="FL77" s="55"/>
      <c r="FM77" s="268"/>
      <c r="FN77" s="268"/>
      <c r="FO77" s="124"/>
      <c r="FP77" s="55"/>
      <c r="FQ77" s="268"/>
      <c r="FR77" s="268"/>
      <c r="FS77" s="124"/>
      <c r="FT77" s="55"/>
      <c r="FU77" s="268"/>
      <c r="FV77" s="268"/>
      <c r="FW77" s="124"/>
      <c r="FX77" s="55"/>
      <c r="FY77" s="268"/>
      <c r="FZ77" s="268"/>
      <c r="GA77" s="124"/>
      <c r="GB77" s="55"/>
      <c r="GC77" s="268"/>
      <c r="GD77" s="268"/>
      <c r="GE77" s="124"/>
      <c r="GF77" s="55"/>
      <c r="GG77" s="268"/>
      <c r="GH77" s="268"/>
      <c r="GI77" s="124"/>
      <c r="GJ77" s="55"/>
      <c r="GK77" s="268"/>
      <c r="GL77" s="268"/>
      <c r="GM77" s="124"/>
      <c r="GN77" s="55"/>
      <c r="GO77" s="268"/>
      <c r="GP77" s="268"/>
      <c r="GQ77" s="124"/>
      <c r="GR77" s="55"/>
      <c r="GS77" s="268"/>
      <c r="GT77" s="268"/>
      <c r="GU77" s="124"/>
      <c r="GV77" s="55"/>
      <c r="GW77" s="268"/>
      <c r="GX77" s="268"/>
      <c r="GY77" s="124"/>
      <c r="GZ77" s="55"/>
      <c r="HA77" s="268"/>
      <c r="HB77" s="268"/>
      <c r="HC77" s="124"/>
      <c r="HD77" s="55"/>
      <c r="HE77" s="268"/>
      <c r="HF77" s="268"/>
      <c r="HG77" s="124"/>
      <c r="HH77" s="55"/>
      <c r="HI77" s="268"/>
      <c r="HJ77" s="268"/>
      <c r="HK77" s="124"/>
      <c r="HL77" s="55"/>
      <c r="HM77" s="268"/>
      <c r="HN77" s="268"/>
      <c r="HO77" s="124"/>
      <c r="HP77" s="55"/>
      <c r="HQ77" s="268"/>
      <c r="HR77" s="268"/>
      <c r="HS77" s="124"/>
      <c r="HT77" s="55"/>
      <c r="HU77" s="268"/>
      <c r="HV77" s="268"/>
      <c r="HW77" s="124"/>
      <c r="HX77" s="55"/>
      <c r="HY77" s="268"/>
      <c r="HZ77" s="268"/>
      <c r="IA77" s="124"/>
      <c r="IB77" s="55"/>
      <c r="IC77" s="268"/>
      <c r="ID77" s="268"/>
      <c r="IE77" s="124"/>
      <c r="IF77" s="55"/>
      <c r="IG77" s="268"/>
      <c r="IH77" s="268"/>
      <c r="II77" s="124"/>
      <c r="IJ77" s="55"/>
      <c r="IK77" s="268"/>
      <c r="IL77" s="268"/>
      <c r="IM77" s="124"/>
      <c r="IN77" s="55"/>
      <c r="IO77" s="268"/>
      <c r="IP77" s="268"/>
      <c r="IQ77" s="124"/>
      <c r="IR77" s="55"/>
      <c r="IS77" s="268"/>
      <c r="IT77" s="268"/>
      <c r="IU77" s="124"/>
    </row>
    <row r="78" spans="1:255" s="117" customFormat="1" ht="33.75" customHeight="1">
      <c r="A78" s="263"/>
      <c r="B78" s="265"/>
      <c r="C78" s="257" t="s">
        <v>290</v>
      </c>
      <c r="D78" s="257"/>
      <c r="E78" s="193" t="s">
        <v>904</v>
      </c>
      <c r="F78" s="191">
        <v>72</v>
      </c>
      <c r="G78" s="173">
        <v>0</v>
      </c>
      <c r="H78" s="97"/>
      <c r="I78" s="255"/>
      <c r="J78" s="255"/>
      <c r="K78" s="124"/>
      <c r="L78" s="55"/>
      <c r="M78" s="255"/>
      <c r="N78" s="255"/>
      <c r="O78" s="124"/>
      <c r="P78" s="55"/>
      <c r="Q78" s="255"/>
      <c r="R78" s="255"/>
      <c r="S78" s="124"/>
      <c r="T78" s="55"/>
      <c r="U78" s="255"/>
      <c r="V78" s="255"/>
      <c r="W78" s="124"/>
      <c r="X78" s="55"/>
      <c r="Y78" s="255"/>
      <c r="Z78" s="255"/>
      <c r="AA78" s="124"/>
      <c r="AB78" s="55"/>
      <c r="AC78" s="255"/>
      <c r="AD78" s="255"/>
      <c r="AE78" s="124"/>
      <c r="AF78" s="55"/>
      <c r="AG78" s="255"/>
      <c r="AH78" s="255"/>
      <c r="AI78" s="124"/>
      <c r="AJ78" s="55"/>
      <c r="AK78" s="255"/>
      <c r="AL78" s="255"/>
      <c r="AM78" s="124"/>
      <c r="AN78" s="55"/>
      <c r="AO78" s="255"/>
      <c r="AP78" s="255"/>
      <c r="AQ78" s="124"/>
      <c r="AR78" s="55"/>
      <c r="AS78" s="255"/>
      <c r="AT78" s="255"/>
      <c r="AU78" s="124"/>
      <c r="AV78" s="55"/>
      <c r="AW78" s="255"/>
      <c r="AX78" s="255"/>
      <c r="AY78" s="124"/>
      <c r="AZ78" s="55"/>
      <c r="BA78" s="255"/>
      <c r="BB78" s="255"/>
      <c r="BC78" s="124"/>
      <c r="BD78" s="55"/>
      <c r="BE78" s="255"/>
      <c r="BF78" s="255"/>
      <c r="BG78" s="124"/>
      <c r="BH78" s="55"/>
      <c r="BI78" s="255"/>
      <c r="BJ78" s="255"/>
      <c r="BK78" s="124"/>
      <c r="BL78" s="55"/>
      <c r="BM78" s="255"/>
      <c r="BN78" s="255"/>
      <c r="BO78" s="124"/>
      <c r="BP78" s="55"/>
      <c r="BQ78" s="255"/>
      <c r="BR78" s="255"/>
      <c r="BS78" s="124"/>
      <c r="BT78" s="55"/>
      <c r="BU78" s="255"/>
      <c r="BV78" s="255"/>
      <c r="BW78" s="124"/>
      <c r="BX78" s="55"/>
      <c r="BY78" s="255"/>
      <c r="BZ78" s="255"/>
      <c r="CA78" s="124"/>
      <c r="CB78" s="55"/>
      <c r="CC78" s="255"/>
      <c r="CD78" s="255"/>
      <c r="CE78" s="124"/>
      <c r="CF78" s="55"/>
      <c r="CG78" s="255"/>
      <c r="CH78" s="255"/>
      <c r="CI78" s="124"/>
      <c r="CJ78" s="55"/>
      <c r="CK78" s="255"/>
      <c r="CL78" s="255"/>
      <c r="CM78" s="124"/>
      <c r="CN78" s="55"/>
      <c r="CO78" s="255"/>
      <c r="CP78" s="255"/>
      <c r="CQ78" s="124"/>
      <c r="CR78" s="55"/>
      <c r="CS78" s="255"/>
      <c r="CT78" s="255"/>
      <c r="CU78" s="124"/>
      <c r="CV78" s="55"/>
      <c r="CW78" s="255"/>
      <c r="CX78" s="255"/>
      <c r="CY78" s="124"/>
      <c r="CZ78" s="55"/>
      <c r="DA78" s="255"/>
      <c r="DB78" s="255"/>
      <c r="DC78" s="124"/>
      <c r="DD78" s="55"/>
      <c r="DE78" s="255"/>
      <c r="DF78" s="255"/>
      <c r="DG78" s="124"/>
      <c r="DH78" s="55"/>
      <c r="DI78" s="255"/>
      <c r="DJ78" s="255"/>
      <c r="DK78" s="124"/>
      <c r="DL78" s="55"/>
      <c r="DM78" s="255"/>
      <c r="DN78" s="255"/>
      <c r="DO78" s="124"/>
      <c r="DP78" s="55"/>
      <c r="DQ78" s="255"/>
      <c r="DR78" s="255"/>
      <c r="DS78" s="124"/>
      <c r="DT78" s="55"/>
      <c r="DU78" s="255"/>
      <c r="DV78" s="255"/>
      <c r="DW78" s="124"/>
      <c r="DX78" s="55"/>
      <c r="DY78" s="255"/>
      <c r="DZ78" s="255"/>
      <c r="EA78" s="124"/>
      <c r="EB78" s="55"/>
      <c r="EC78" s="255"/>
      <c r="ED78" s="255"/>
      <c r="EE78" s="124"/>
      <c r="EF78" s="55"/>
      <c r="EG78" s="255"/>
      <c r="EH78" s="255"/>
      <c r="EI78" s="124"/>
      <c r="EJ78" s="55"/>
      <c r="EK78" s="255"/>
      <c r="EL78" s="255"/>
      <c r="EM78" s="124"/>
      <c r="EN78" s="55"/>
      <c r="EO78" s="255"/>
      <c r="EP78" s="255"/>
      <c r="EQ78" s="124"/>
      <c r="ER78" s="55"/>
      <c r="ES78" s="255"/>
      <c r="ET78" s="255"/>
      <c r="EU78" s="124"/>
      <c r="EV78" s="55"/>
      <c r="EW78" s="255"/>
      <c r="EX78" s="255"/>
      <c r="EY78" s="124"/>
      <c r="EZ78" s="55"/>
      <c r="FA78" s="255"/>
      <c r="FB78" s="255"/>
      <c r="FC78" s="124"/>
      <c r="FD78" s="55"/>
      <c r="FE78" s="255"/>
      <c r="FF78" s="255"/>
      <c r="FG78" s="124"/>
      <c r="FH78" s="55"/>
      <c r="FI78" s="255"/>
      <c r="FJ78" s="255"/>
      <c r="FK78" s="124"/>
      <c r="FL78" s="55"/>
      <c r="FM78" s="255"/>
      <c r="FN78" s="255"/>
      <c r="FO78" s="124"/>
      <c r="FP78" s="55"/>
      <c r="FQ78" s="255"/>
      <c r="FR78" s="255"/>
      <c r="FS78" s="124"/>
      <c r="FT78" s="55"/>
      <c r="FU78" s="255"/>
      <c r="FV78" s="255"/>
      <c r="FW78" s="124"/>
      <c r="FX78" s="55"/>
      <c r="FY78" s="255"/>
      <c r="FZ78" s="255"/>
      <c r="GA78" s="124"/>
      <c r="GB78" s="55"/>
      <c r="GC78" s="255"/>
      <c r="GD78" s="255"/>
      <c r="GE78" s="124"/>
      <c r="GF78" s="55"/>
      <c r="GG78" s="255"/>
      <c r="GH78" s="255"/>
      <c r="GI78" s="124"/>
      <c r="GJ78" s="55"/>
      <c r="GK78" s="255"/>
      <c r="GL78" s="255"/>
      <c r="GM78" s="124"/>
      <c r="GN78" s="55"/>
      <c r="GO78" s="255"/>
      <c r="GP78" s="255"/>
      <c r="GQ78" s="124"/>
      <c r="GR78" s="55"/>
      <c r="GS78" s="255"/>
      <c r="GT78" s="255"/>
      <c r="GU78" s="124"/>
      <c r="GV78" s="55"/>
      <c r="GW78" s="255"/>
      <c r="GX78" s="255"/>
      <c r="GY78" s="124"/>
      <c r="GZ78" s="55"/>
      <c r="HA78" s="255"/>
      <c r="HB78" s="255"/>
      <c r="HC78" s="124"/>
      <c r="HD78" s="55"/>
      <c r="HE78" s="255"/>
      <c r="HF78" s="255"/>
      <c r="HG78" s="124"/>
      <c r="HH78" s="55"/>
      <c r="HI78" s="255"/>
      <c r="HJ78" s="255"/>
      <c r="HK78" s="124"/>
      <c r="HL78" s="55"/>
      <c r="HM78" s="255"/>
      <c r="HN78" s="255"/>
      <c r="HO78" s="124"/>
      <c r="HP78" s="55"/>
      <c r="HQ78" s="255"/>
      <c r="HR78" s="255"/>
      <c r="HS78" s="124"/>
      <c r="HT78" s="55"/>
      <c r="HU78" s="255"/>
      <c r="HV78" s="255"/>
      <c r="HW78" s="124"/>
      <c r="HX78" s="55"/>
      <c r="HY78" s="255"/>
      <c r="HZ78" s="255"/>
      <c r="IA78" s="124"/>
      <c r="IB78" s="55"/>
      <c r="IC78" s="255"/>
      <c r="ID78" s="255"/>
      <c r="IE78" s="124"/>
      <c r="IF78" s="55"/>
      <c r="IG78" s="255"/>
      <c r="IH78" s="255"/>
      <c r="II78" s="124"/>
      <c r="IJ78" s="55"/>
      <c r="IK78" s="255"/>
      <c r="IL78" s="255"/>
      <c r="IM78" s="124"/>
      <c r="IN78" s="55"/>
      <c r="IO78" s="255"/>
      <c r="IP78" s="255"/>
      <c r="IQ78" s="124"/>
      <c r="IR78" s="55"/>
      <c r="IS78" s="255"/>
      <c r="IT78" s="255"/>
      <c r="IU78" s="124"/>
    </row>
    <row r="79" spans="1:8" ht="33.75" customHeight="1" thickBot="1">
      <c r="A79" s="263"/>
      <c r="B79" s="265"/>
      <c r="C79" s="360" t="s">
        <v>248</v>
      </c>
      <c r="D79" s="360"/>
      <c r="E79" s="192" t="s">
        <v>387</v>
      </c>
      <c r="F79" s="191">
        <v>73</v>
      </c>
      <c r="G79" s="174">
        <v>0</v>
      </c>
      <c r="H79" s="97"/>
    </row>
    <row r="80" spans="1:8" ht="33.75" customHeight="1">
      <c r="A80" s="263"/>
      <c r="B80" s="266"/>
      <c r="C80" s="323" t="s">
        <v>249</v>
      </c>
      <c r="D80" s="156" t="s">
        <v>250</v>
      </c>
      <c r="E80" s="190" t="s">
        <v>332</v>
      </c>
      <c r="F80" s="191">
        <v>74</v>
      </c>
      <c r="G80" s="170">
        <v>107</v>
      </c>
      <c r="H80" s="97"/>
    </row>
    <row r="81" spans="1:8" ht="33.75" customHeight="1">
      <c r="A81" s="263"/>
      <c r="B81" s="266"/>
      <c r="C81" s="324"/>
      <c r="D81" s="153" t="s">
        <v>251</v>
      </c>
      <c r="E81" s="190" t="s">
        <v>333</v>
      </c>
      <c r="F81" s="191">
        <v>75</v>
      </c>
      <c r="G81" s="171">
        <v>14</v>
      </c>
      <c r="H81" s="97"/>
    </row>
    <row r="82" spans="1:8" ht="33.75" customHeight="1" thickBot="1">
      <c r="A82" s="263"/>
      <c r="B82" s="267"/>
      <c r="C82" s="325"/>
      <c r="D82" s="157" t="s">
        <v>252</v>
      </c>
      <c r="E82" s="190" t="s">
        <v>543</v>
      </c>
      <c r="F82" s="191">
        <v>76</v>
      </c>
      <c r="G82" s="174">
        <v>7</v>
      </c>
      <c r="H82" s="97"/>
    </row>
    <row r="83" spans="1:8" ht="33.75" customHeight="1">
      <c r="A83" s="263"/>
      <c r="B83" s="320" t="s">
        <v>334</v>
      </c>
      <c r="C83" s="331" t="s">
        <v>1</v>
      </c>
      <c r="D83" s="331"/>
      <c r="E83" s="190" t="s">
        <v>335</v>
      </c>
      <c r="F83" s="191">
        <v>77</v>
      </c>
      <c r="G83" s="170">
        <v>180625</v>
      </c>
      <c r="H83" s="97"/>
    </row>
    <row r="84" spans="1:8" ht="33.75" customHeight="1">
      <c r="A84" s="263"/>
      <c r="B84" s="265"/>
      <c r="C84" s="257" t="s">
        <v>2</v>
      </c>
      <c r="D84" s="257"/>
      <c r="E84" s="190" t="s">
        <v>467</v>
      </c>
      <c r="F84" s="191">
        <v>78</v>
      </c>
      <c r="G84" s="171">
        <v>180175</v>
      </c>
      <c r="H84" s="97"/>
    </row>
    <row r="85" spans="1:8" ht="33.75" customHeight="1">
      <c r="A85" s="263"/>
      <c r="B85" s="265"/>
      <c r="C85" s="262" t="s">
        <v>224</v>
      </c>
      <c r="D85" s="153" t="s">
        <v>162</v>
      </c>
      <c r="E85" s="190" t="s">
        <v>468</v>
      </c>
      <c r="F85" s="191">
        <v>79</v>
      </c>
      <c r="G85" s="171">
        <v>176800</v>
      </c>
      <c r="H85" s="97"/>
    </row>
    <row r="86" spans="1:8" ht="33.75" customHeight="1">
      <c r="A86" s="263"/>
      <c r="B86" s="265"/>
      <c r="C86" s="262"/>
      <c r="D86" s="153" t="s">
        <v>3</v>
      </c>
      <c r="E86" s="190" t="s">
        <v>469</v>
      </c>
      <c r="F86" s="191">
        <v>80</v>
      </c>
      <c r="G86" s="171">
        <v>375</v>
      </c>
      <c r="H86" s="97"/>
    </row>
    <row r="87" spans="1:8" ht="33.75" customHeight="1">
      <c r="A87" s="263"/>
      <c r="B87" s="265"/>
      <c r="C87" s="262"/>
      <c r="D87" s="153" t="s">
        <v>253</v>
      </c>
      <c r="E87" s="190" t="s">
        <v>336</v>
      </c>
      <c r="F87" s="191">
        <v>81</v>
      </c>
      <c r="G87" s="171">
        <v>387</v>
      </c>
      <c r="H87" s="97"/>
    </row>
    <row r="88" spans="1:8" ht="33.75" customHeight="1">
      <c r="A88" s="263"/>
      <c r="B88" s="265"/>
      <c r="C88" s="262"/>
      <c r="D88" s="153" t="s">
        <v>254</v>
      </c>
      <c r="E88" s="190" t="s">
        <v>337</v>
      </c>
      <c r="F88" s="191">
        <v>82</v>
      </c>
      <c r="G88" s="171">
        <v>41</v>
      </c>
      <c r="H88" s="97"/>
    </row>
    <row r="89" spans="1:8" ht="33.75" customHeight="1">
      <c r="A89" s="263"/>
      <c r="B89" s="265"/>
      <c r="C89" s="262"/>
      <c r="D89" s="153" t="s">
        <v>255</v>
      </c>
      <c r="E89" s="190" t="s">
        <v>338</v>
      </c>
      <c r="F89" s="191">
        <v>83</v>
      </c>
      <c r="G89" s="171">
        <v>2</v>
      </c>
      <c r="H89" s="97"/>
    </row>
    <row r="90" spans="1:8" ht="33.75" customHeight="1">
      <c r="A90" s="263"/>
      <c r="B90" s="265"/>
      <c r="C90" s="262"/>
      <c r="D90" s="153" t="s">
        <v>256</v>
      </c>
      <c r="E90" s="190" t="s">
        <v>339</v>
      </c>
      <c r="F90" s="191">
        <v>84</v>
      </c>
      <c r="G90" s="171">
        <v>0</v>
      </c>
      <c r="H90" s="97"/>
    </row>
    <row r="91" spans="1:8" ht="33.75" customHeight="1">
      <c r="A91" s="263"/>
      <c r="B91" s="265"/>
      <c r="C91" s="262"/>
      <c r="D91" s="153" t="s">
        <v>257</v>
      </c>
      <c r="E91" s="190" t="s">
        <v>340</v>
      </c>
      <c r="F91" s="191">
        <v>85</v>
      </c>
      <c r="G91" s="171">
        <v>0</v>
      </c>
      <c r="H91" s="97"/>
    </row>
    <row r="92" spans="1:8" ht="33.75" customHeight="1">
      <c r="A92" s="263"/>
      <c r="B92" s="265"/>
      <c r="C92" s="262" t="s">
        <v>4</v>
      </c>
      <c r="D92" s="153" t="s">
        <v>158</v>
      </c>
      <c r="E92" s="190" t="s">
        <v>470</v>
      </c>
      <c r="F92" s="191">
        <v>86</v>
      </c>
      <c r="G92" s="172">
        <v>0</v>
      </c>
      <c r="H92" s="97"/>
    </row>
    <row r="93" spans="1:8" ht="33.75" customHeight="1">
      <c r="A93" s="263"/>
      <c r="B93" s="265"/>
      <c r="C93" s="262"/>
      <c r="D93" s="153" t="s">
        <v>159</v>
      </c>
      <c r="E93" s="190" t="s">
        <v>471</v>
      </c>
      <c r="F93" s="191">
        <v>87</v>
      </c>
      <c r="G93" s="171">
        <v>2404</v>
      </c>
      <c r="H93" s="97"/>
    </row>
    <row r="94" spans="1:8" ht="33.75" customHeight="1">
      <c r="A94" s="263"/>
      <c r="B94" s="265"/>
      <c r="C94" s="262"/>
      <c r="D94" s="153" t="s">
        <v>53</v>
      </c>
      <c r="E94" s="190" t="s">
        <v>472</v>
      </c>
      <c r="F94" s="191">
        <v>88</v>
      </c>
      <c r="G94" s="171">
        <v>87557</v>
      </c>
      <c r="H94" s="97"/>
    </row>
    <row r="95" spans="1:8" ht="33.75" customHeight="1">
      <c r="A95" s="263"/>
      <c r="B95" s="265"/>
      <c r="C95" s="262"/>
      <c r="D95" s="153" t="s">
        <v>40</v>
      </c>
      <c r="E95" s="190" t="s">
        <v>544</v>
      </c>
      <c r="F95" s="191">
        <v>89</v>
      </c>
      <c r="G95" s="171">
        <v>19837</v>
      </c>
      <c r="H95" s="97"/>
    </row>
    <row r="96" spans="1:8" ht="33.75" customHeight="1">
      <c r="A96" s="263"/>
      <c r="B96" s="265"/>
      <c r="C96" s="262"/>
      <c r="D96" s="153" t="s">
        <v>309</v>
      </c>
      <c r="E96" s="190" t="s">
        <v>528</v>
      </c>
      <c r="F96" s="191">
        <v>90</v>
      </c>
      <c r="G96" s="171">
        <v>86</v>
      </c>
      <c r="H96" s="97"/>
    </row>
    <row r="97" spans="1:8" ht="33.75" customHeight="1">
      <c r="A97" s="263"/>
      <c r="B97" s="265"/>
      <c r="C97" s="262"/>
      <c r="D97" s="153" t="s">
        <v>388</v>
      </c>
      <c r="E97" s="190" t="s">
        <v>514</v>
      </c>
      <c r="F97" s="191">
        <v>91</v>
      </c>
      <c r="G97" s="172">
        <v>0</v>
      </c>
      <c r="H97" s="97"/>
    </row>
    <row r="98" spans="1:8" ht="33.75" customHeight="1">
      <c r="A98" s="263"/>
      <c r="B98" s="265"/>
      <c r="C98" s="262"/>
      <c r="D98" s="153" t="s">
        <v>287</v>
      </c>
      <c r="E98" s="190" t="s">
        <v>545</v>
      </c>
      <c r="F98" s="191">
        <v>92</v>
      </c>
      <c r="G98" s="171">
        <v>2705</v>
      </c>
      <c r="H98" s="97"/>
    </row>
    <row r="99" spans="1:8" ht="33.75" customHeight="1">
      <c r="A99" s="263"/>
      <c r="B99" s="265"/>
      <c r="C99" s="262"/>
      <c r="D99" s="153" t="s">
        <v>160</v>
      </c>
      <c r="E99" s="190" t="s">
        <v>546</v>
      </c>
      <c r="F99" s="191">
        <v>93</v>
      </c>
      <c r="G99" s="172">
        <v>0</v>
      </c>
      <c r="H99" s="97"/>
    </row>
    <row r="100" spans="1:8" ht="33.75" customHeight="1">
      <c r="A100" s="263"/>
      <c r="B100" s="265"/>
      <c r="C100" s="262"/>
      <c r="D100" s="153" t="s">
        <v>258</v>
      </c>
      <c r="E100" s="190" t="s">
        <v>878</v>
      </c>
      <c r="F100" s="191">
        <v>94</v>
      </c>
      <c r="G100" s="172">
        <v>0</v>
      </c>
      <c r="H100" s="97"/>
    </row>
    <row r="101" spans="1:8" ht="47.25" customHeight="1">
      <c r="A101" s="263"/>
      <c r="B101" s="265"/>
      <c r="C101" s="262"/>
      <c r="D101" s="152" t="s">
        <v>547</v>
      </c>
      <c r="E101" s="190" t="s">
        <v>882</v>
      </c>
      <c r="F101" s="191">
        <v>95</v>
      </c>
      <c r="G101" s="172">
        <v>0</v>
      </c>
      <c r="H101" s="97"/>
    </row>
    <row r="102" spans="1:8" ht="33.75" customHeight="1">
      <c r="A102" s="263"/>
      <c r="B102" s="265"/>
      <c r="C102" s="262"/>
      <c r="D102" s="153" t="s">
        <v>161</v>
      </c>
      <c r="E102" s="190" t="s">
        <v>886</v>
      </c>
      <c r="F102" s="191">
        <v>96</v>
      </c>
      <c r="G102" s="172">
        <v>0</v>
      </c>
      <c r="H102" s="97"/>
    </row>
    <row r="103" spans="1:8" ht="33.75" customHeight="1">
      <c r="A103" s="263"/>
      <c r="B103" s="265"/>
      <c r="C103" s="256" t="s">
        <v>151</v>
      </c>
      <c r="D103" s="256"/>
      <c r="E103" s="190" t="s">
        <v>473</v>
      </c>
      <c r="F103" s="191">
        <v>97</v>
      </c>
      <c r="G103" s="171">
        <v>1355</v>
      </c>
      <c r="H103" s="97"/>
    </row>
    <row r="104" spans="1:8" ht="33.75" customHeight="1">
      <c r="A104" s="263"/>
      <c r="B104" s="265"/>
      <c r="C104" s="262" t="s">
        <v>294</v>
      </c>
      <c r="D104" s="153" t="s">
        <v>267</v>
      </c>
      <c r="E104" s="190" t="s">
        <v>341</v>
      </c>
      <c r="F104" s="191">
        <v>98</v>
      </c>
      <c r="G104" s="171">
        <v>44</v>
      </c>
      <c r="H104" s="97"/>
    </row>
    <row r="105" spans="1:8" ht="33.75" customHeight="1">
      <c r="A105" s="263"/>
      <c r="B105" s="265"/>
      <c r="C105" s="262"/>
      <c r="D105" s="153" t="s">
        <v>268</v>
      </c>
      <c r="E105" s="190" t="s">
        <v>342</v>
      </c>
      <c r="F105" s="191">
        <v>99</v>
      </c>
      <c r="G105" s="171">
        <v>24</v>
      </c>
      <c r="H105" s="97"/>
    </row>
    <row r="106" spans="1:8" ht="33.75" customHeight="1">
      <c r="A106" s="263"/>
      <c r="B106" s="265"/>
      <c r="C106" s="262"/>
      <c r="D106" s="153" t="s">
        <v>28</v>
      </c>
      <c r="E106" s="190" t="s">
        <v>343</v>
      </c>
      <c r="F106" s="191">
        <v>100</v>
      </c>
      <c r="G106" s="171">
        <v>2</v>
      </c>
      <c r="H106" s="97"/>
    </row>
    <row r="107" spans="1:8" ht="33.75" customHeight="1">
      <c r="A107" s="263"/>
      <c r="B107" s="265"/>
      <c r="C107" s="262"/>
      <c r="D107" s="153" t="s">
        <v>269</v>
      </c>
      <c r="E107" s="190" t="s">
        <v>344</v>
      </c>
      <c r="F107" s="191">
        <v>101</v>
      </c>
      <c r="G107" s="171">
        <v>0</v>
      </c>
      <c r="H107" s="97"/>
    </row>
    <row r="108" spans="1:8" ht="33.75" customHeight="1">
      <c r="A108" s="263"/>
      <c r="B108" s="265"/>
      <c r="C108" s="262"/>
      <c r="D108" s="153" t="s">
        <v>270</v>
      </c>
      <c r="E108" s="190" t="s">
        <v>345</v>
      </c>
      <c r="F108" s="191">
        <v>102</v>
      </c>
      <c r="G108" s="171">
        <v>0</v>
      </c>
      <c r="H108" s="97"/>
    </row>
    <row r="109" spans="1:8" ht="33.75" customHeight="1">
      <c r="A109" s="263"/>
      <c r="B109" s="265"/>
      <c r="C109" s="256" t="s">
        <v>5</v>
      </c>
      <c r="D109" s="256"/>
      <c r="E109" s="190" t="s">
        <v>389</v>
      </c>
      <c r="F109" s="191">
        <v>103</v>
      </c>
      <c r="G109" s="171">
        <v>185005</v>
      </c>
      <c r="H109" s="97"/>
    </row>
    <row r="110" spans="1:8" ht="33.75" customHeight="1">
      <c r="A110" s="263"/>
      <c r="B110" s="265"/>
      <c r="C110" s="256" t="s">
        <v>6</v>
      </c>
      <c r="D110" s="256"/>
      <c r="E110" s="190" t="s">
        <v>905</v>
      </c>
      <c r="F110" s="191">
        <v>104</v>
      </c>
      <c r="G110" s="171">
        <v>13</v>
      </c>
      <c r="H110" s="97"/>
    </row>
    <row r="111" spans="1:8" ht="33.75" customHeight="1">
      <c r="A111" s="263"/>
      <c r="B111" s="265"/>
      <c r="C111" s="256" t="s">
        <v>346</v>
      </c>
      <c r="D111" s="256"/>
      <c r="E111" s="190" t="s">
        <v>906</v>
      </c>
      <c r="F111" s="191">
        <v>105</v>
      </c>
      <c r="G111" s="171">
        <v>500</v>
      </c>
      <c r="H111" s="97"/>
    </row>
    <row r="112" spans="1:8" ht="33.75" customHeight="1">
      <c r="A112" s="263"/>
      <c r="B112" s="265"/>
      <c r="C112" s="256" t="s">
        <v>561</v>
      </c>
      <c r="D112" s="256"/>
      <c r="E112" s="190" t="s">
        <v>413</v>
      </c>
      <c r="F112" s="191">
        <v>106</v>
      </c>
      <c r="G112" s="171">
        <v>3153</v>
      </c>
      <c r="H112" s="97"/>
    </row>
    <row r="113" spans="1:8" ht="33.75" customHeight="1">
      <c r="A113" s="263"/>
      <c r="B113" s="265"/>
      <c r="C113" s="253" t="s">
        <v>412</v>
      </c>
      <c r="D113" s="254"/>
      <c r="E113" s="190" t="s">
        <v>390</v>
      </c>
      <c r="F113" s="191">
        <v>107</v>
      </c>
      <c r="G113" s="171">
        <v>221</v>
      </c>
      <c r="H113" s="97"/>
    </row>
    <row r="114" spans="1:8" ht="33.75" customHeight="1" thickBot="1">
      <c r="A114" s="263"/>
      <c r="B114" s="321"/>
      <c r="C114" s="322" t="s">
        <v>271</v>
      </c>
      <c r="D114" s="322"/>
      <c r="E114" s="190" t="s">
        <v>907</v>
      </c>
      <c r="F114" s="191">
        <v>108</v>
      </c>
      <c r="G114" s="174">
        <v>0</v>
      </c>
      <c r="H114" s="97"/>
    </row>
    <row r="115" spans="1:8" ht="33.75" customHeight="1">
      <c r="A115" s="263"/>
      <c r="B115" s="320" t="s">
        <v>311</v>
      </c>
      <c r="C115" s="307" t="s">
        <v>295</v>
      </c>
      <c r="D115" s="307"/>
      <c r="E115" s="190" t="s">
        <v>291</v>
      </c>
      <c r="F115" s="191">
        <v>109</v>
      </c>
      <c r="G115" s="170">
        <v>1155</v>
      </c>
      <c r="H115" s="97"/>
    </row>
    <row r="116" spans="1:8" ht="33.75" customHeight="1">
      <c r="A116" s="263"/>
      <c r="B116" s="265"/>
      <c r="C116" s="256" t="s">
        <v>29</v>
      </c>
      <c r="D116" s="256"/>
      <c r="E116" s="190" t="s">
        <v>347</v>
      </c>
      <c r="F116" s="191">
        <v>110</v>
      </c>
      <c r="G116" s="171">
        <v>39888</v>
      </c>
      <c r="H116" s="97"/>
    </row>
    <row r="117" spans="1:8" ht="33.75" customHeight="1">
      <c r="A117" s="263"/>
      <c r="B117" s="265"/>
      <c r="C117" s="257" t="s">
        <v>222</v>
      </c>
      <c r="D117" s="257"/>
      <c r="E117" s="190" t="s">
        <v>348</v>
      </c>
      <c r="F117" s="191">
        <v>111</v>
      </c>
      <c r="G117" s="171">
        <v>303</v>
      </c>
      <c r="H117" s="97"/>
    </row>
    <row r="118" spans="1:8" ht="33.75" customHeight="1">
      <c r="A118" s="263"/>
      <c r="B118" s="265"/>
      <c r="C118" s="256" t="s">
        <v>163</v>
      </c>
      <c r="D118" s="256"/>
      <c r="E118" s="190" t="s">
        <v>349</v>
      </c>
      <c r="F118" s="191">
        <v>112</v>
      </c>
      <c r="G118" s="171">
        <v>38742</v>
      </c>
      <c r="H118" s="97"/>
    </row>
    <row r="119" spans="1:8" ht="33.75" customHeight="1">
      <c r="A119" s="263"/>
      <c r="B119" s="265"/>
      <c r="C119" s="262" t="s">
        <v>224</v>
      </c>
      <c r="D119" s="153" t="s">
        <v>273</v>
      </c>
      <c r="E119" s="190" t="s">
        <v>350</v>
      </c>
      <c r="F119" s="191">
        <v>113</v>
      </c>
      <c r="G119" s="171">
        <v>89</v>
      </c>
      <c r="H119" s="97"/>
    </row>
    <row r="120" spans="1:8" ht="33.75" customHeight="1">
      <c r="A120" s="263"/>
      <c r="B120" s="265"/>
      <c r="C120" s="262"/>
      <c r="D120" s="153" t="s">
        <v>51</v>
      </c>
      <c r="E120" s="190" t="s">
        <v>351</v>
      </c>
      <c r="F120" s="191">
        <v>114</v>
      </c>
      <c r="G120" s="171">
        <v>73</v>
      </c>
      <c r="H120" s="97"/>
    </row>
    <row r="121" spans="1:8" ht="33.75" customHeight="1">
      <c r="A121" s="263"/>
      <c r="B121" s="265"/>
      <c r="C121" s="262"/>
      <c r="D121" s="153" t="s">
        <v>52</v>
      </c>
      <c r="E121" s="190" t="s">
        <v>352</v>
      </c>
      <c r="F121" s="191">
        <v>115</v>
      </c>
      <c r="G121" s="171">
        <v>12</v>
      </c>
      <c r="H121" s="97"/>
    </row>
    <row r="122" spans="1:8" ht="33.75" customHeight="1">
      <c r="A122" s="263"/>
      <c r="B122" s="265"/>
      <c r="C122" s="256" t="s">
        <v>274</v>
      </c>
      <c r="D122" s="256"/>
      <c r="E122" s="190" t="s">
        <v>353</v>
      </c>
      <c r="F122" s="191">
        <v>116</v>
      </c>
      <c r="G122" s="171">
        <v>36106</v>
      </c>
      <c r="H122" s="97"/>
    </row>
    <row r="123" spans="1:8" ht="33.75" customHeight="1">
      <c r="A123" s="263"/>
      <c r="B123" s="265"/>
      <c r="C123" s="262" t="s">
        <v>19</v>
      </c>
      <c r="D123" s="154" t="s">
        <v>278</v>
      </c>
      <c r="E123" s="190" t="s">
        <v>354</v>
      </c>
      <c r="F123" s="191">
        <v>117</v>
      </c>
      <c r="G123" s="171">
        <v>22976</v>
      </c>
      <c r="H123" s="97"/>
    </row>
    <row r="124" spans="1:8" ht="33.75" customHeight="1">
      <c r="A124" s="263"/>
      <c r="B124" s="265"/>
      <c r="C124" s="262"/>
      <c r="D124" s="154" t="s">
        <v>279</v>
      </c>
      <c r="E124" s="190" t="s">
        <v>355</v>
      </c>
      <c r="F124" s="191">
        <v>118</v>
      </c>
      <c r="G124" s="171">
        <v>6905</v>
      </c>
      <c r="H124" s="97"/>
    </row>
    <row r="125" spans="1:8" ht="33.75" customHeight="1">
      <c r="A125" s="263"/>
      <c r="B125" s="265"/>
      <c r="C125" s="262"/>
      <c r="D125" s="154" t="s">
        <v>280</v>
      </c>
      <c r="E125" s="190" t="s">
        <v>356</v>
      </c>
      <c r="F125" s="191">
        <v>119</v>
      </c>
      <c r="G125" s="171">
        <v>314</v>
      </c>
      <c r="H125" s="97"/>
    </row>
    <row r="126" spans="1:8" ht="33.75" customHeight="1">
      <c r="A126" s="263"/>
      <c r="B126" s="265"/>
      <c r="C126" s="262"/>
      <c r="D126" s="154" t="s">
        <v>282</v>
      </c>
      <c r="E126" s="190" t="s">
        <v>357</v>
      </c>
      <c r="F126" s="191">
        <v>120</v>
      </c>
      <c r="G126" s="171">
        <v>38</v>
      </c>
      <c r="H126" s="97"/>
    </row>
    <row r="127" spans="1:8" ht="33.75" customHeight="1">
      <c r="A127" s="263"/>
      <c r="B127" s="265"/>
      <c r="C127" s="262"/>
      <c r="D127" s="154" t="s">
        <v>283</v>
      </c>
      <c r="E127" s="190" t="s">
        <v>358</v>
      </c>
      <c r="F127" s="191">
        <v>121</v>
      </c>
      <c r="G127" s="171">
        <v>0</v>
      </c>
      <c r="H127" s="97"/>
    </row>
    <row r="128" spans="1:8" ht="33.75" customHeight="1">
      <c r="A128" s="263"/>
      <c r="B128" s="265"/>
      <c r="C128" s="262"/>
      <c r="D128" s="154" t="s">
        <v>292</v>
      </c>
      <c r="E128" s="190" t="s">
        <v>359</v>
      </c>
      <c r="F128" s="191">
        <v>122</v>
      </c>
      <c r="G128" s="171">
        <v>2499</v>
      </c>
      <c r="H128" s="97"/>
    </row>
    <row r="129" spans="1:8" ht="33.75" customHeight="1">
      <c r="A129" s="263"/>
      <c r="B129" s="265"/>
      <c r="C129" s="262"/>
      <c r="D129" s="154" t="s">
        <v>281</v>
      </c>
      <c r="E129" s="190" t="s">
        <v>360</v>
      </c>
      <c r="F129" s="191">
        <v>123</v>
      </c>
      <c r="G129" s="172">
        <v>0</v>
      </c>
      <c r="H129" s="97"/>
    </row>
    <row r="130" spans="1:8" ht="33.75" customHeight="1">
      <c r="A130" s="263"/>
      <c r="B130" s="265"/>
      <c r="C130" s="262" t="s">
        <v>284</v>
      </c>
      <c r="D130" s="154" t="s">
        <v>391</v>
      </c>
      <c r="E130" s="190" t="s">
        <v>409</v>
      </c>
      <c r="F130" s="191">
        <v>124</v>
      </c>
      <c r="G130" s="171">
        <v>7</v>
      </c>
      <c r="H130" s="97"/>
    </row>
    <row r="131" spans="1:8" ht="33.75" customHeight="1">
      <c r="A131" s="263"/>
      <c r="B131" s="265"/>
      <c r="C131" s="262"/>
      <c r="D131" s="154" t="s">
        <v>361</v>
      </c>
      <c r="E131" s="190" t="s">
        <v>908</v>
      </c>
      <c r="F131" s="191">
        <v>125</v>
      </c>
      <c r="G131" s="171">
        <v>2768</v>
      </c>
      <c r="H131" s="97"/>
    </row>
    <row r="132" spans="1:8" ht="33.75" customHeight="1">
      <c r="A132" s="263"/>
      <c r="B132" s="265"/>
      <c r="C132" s="262"/>
      <c r="D132" s="154" t="s">
        <v>41</v>
      </c>
      <c r="E132" s="190" t="s">
        <v>562</v>
      </c>
      <c r="F132" s="191">
        <v>126</v>
      </c>
      <c r="G132" s="171">
        <v>5804</v>
      </c>
      <c r="H132" s="97"/>
    </row>
    <row r="133" spans="1:8" ht="33.75" customHeight="1">
      <c r="A133" s="263"/>
      <c r="B133" s="265"/>
      <c r="C133" s="262"/>
      <c r="D133" s="154" t="s">
        <v>42</v>
      </c>
      <c r="E133" s="190" t="s">
        <v>916</v>
      </c>
      <c r="F133" s="191">
        <v>127</v>
      </c>
      <c r="G133" s="171">
        <v>8355</v>
      </c>
      <c r="H133" s="97"/>
    </row>
    <row r="134" spans="1:8" ht="46.5" customHeight="1" thickBot="1">
      <c r="A134" s="264"/>
      <c r="B134" s="321"/>
      <c r="C134" s="351"/>
      <c r="D134" s="158" t="s">
        <v>285</v>
      </c>
      <c r="E134" s="190" t="s">
        <v>909</v>
      </c>
      <c r="F134" s="191">
        <v>128</v>
      </c>
      <c r="G134" s="174">
        <v>1</v>
      </c>
      <c r="H134" s="97"/>
    </row>
    <row r="135" spans="1:8" ht="33.75" customHeight="1">
      <c r="A135" s="269" t="s">
        <v>383</v>
      </c>
      <c r="B135" s="320" t="s">
        <v>362</v>
      </c>
      <c r="C135" s="307" t="s">
        <v>43</v>
      </c>
      <c r="D135" s="307"/>
      <c r="E135" s="192" t="s">
        <v>917</v>
      </c>
      <c r="F135" s="191">
        <v>129</v>
      </c>
      <c r="G135" s="170">
        <v>396</v>
      </c>
      <c r="H135" s="97"/>
    </row>
    <row r="136" spans="1:8" ht="33.75" customHeight="1">
      <c r="A136" s="263"/>
      <c r="B136" s="265"/>
      <c r="C136" s="256" t="s">
        <v>363</v>
      </c>
      <c r="D136" s="256"/>
      <c r="E136" s="192" t="s">
        <v>918</v>
      </c>
      <c r="F136" s="191">
        <v>130</v>
      </c>
      <c r="G136" s="171">
        <v>7359</v>
      </c>
      <c r="H136" s="97"/>
    </row>
    <row r="137" spans="1:8" ht="33.75" customHeight="1" thickBot="1">
      <c r="A137" s="263"/>
      <c r="B137" s="321"/>
      <c r="C137" s="322" t="s">
        <v>392</v>
      </c>
      <c r="D137" s="322"/>
      <c r="E137" s="192" t="s">
        <v>919</v>
      </c>
      <c r="F137" s="191">
        <v>131</v>
      </c>
      <c r="G137" s="174">
        <v>291</v>
      </c>
      <c r="H137" s="97"/>
    </row>
    <row r="138" spans="1:8" ht="33.75" customHeight="1">
      <c r="A138" s="263"/>
      <c r="B138" s="279" t="s">
        <v>364</v>
      </c>
      <c r="C138" s="332" t="s">
        <v>286</v>
      </c>
      <c r="D138" s="332"/>
      <c r="E138" s="190" t="s">
        <v>365</v>
      </c>
      <c r="F138" s="191">
        <v>132</v>
      </c>
      <c r="G138" s="175">
        <v>0</v>
      </c>
      <c r="H138" s="97"/>
    </row>
    <row r="139" spans="1:8" ht="33.75" customHeight="1">
      <c r="A139" s="263"/>
      <c r="B139" s="280"/>
      <c r="C139" s="262" t="s">
        <v>224</v>
      </c>
      <c r="D139" s="154" t="s">
        <v>21</v>
      </c>
      <c r="E139" s="194" t="s">
        <v>393</v>
      </c>
      <c r="F139" s="191">
        <v>133</v>
      </c>
      <c r="G139" s="172">
        <v>0</v>
      </c>
      <c r="H139" s="97"/>
    </row>
    <row r="140" spans="1:8" ht="33.75" customHeight="1">
      <c r="A140" s="263"/>
      <c r="B140" s="280"/>
      <c r="C140" s="262"/>
      <c r="D140" s="153" t="s">
        <v>9</v>
      </c>
      <c r="E140" s="194" t="s">
        <v>366</v>
      </c>
      <c r="F140" s="191">
        <v>134</v>
      </c>
      <c r="G140" s="172">
        <v>0</v>
      </c>
      <c r="H140" s="97"/>
    </row>
    <row r="141" spans="1:8" ht="33.75" customHeight="1">
      <c r="A141" s="263"/>
      <c r="B141" s="280"/>
      <c r="C141" s="262"/>
      <c r="D141" s="153" t="s">
        <v>310</v>
      </c>
      <c r="E141" s="194" t="s">
        <v>394</v>
      </c>
      <c r="F141" s="191">
        <v>135</v>
      </c>
      <c r="G141" s="172">
        <v>0</v>
      </c>
      <c r="H141" s="97"/>
    </row>
    <row r="142" spans="1:8" ht="33.75" customHeight="1">
      <c r="A142" s="263"/>
      <c r="B142" s="280"/>
      <c r="C142" s="262"/>
      <c r="D142" s="153" t="s">
        <v>311</v>
      </c>
      <c r="E142" s="194" t="s">
        <v>312</v>
      </c>
      <c r="F142" s="191">
        <v>136</v>
      </c>
      <c r="G142" s="172">
        <v>0</v>
      </c>
      <c r="H142" s="97"/>
    </row>
    <row r="143" spans="1:8" ht="33.75" customHeight="1">
      <c r="A143" s="263"/>
      <c r="B143" s="280"/>
      <c r="C143" s="256" t="s">
        <v>367</v>
      </c>
      <c r="D143" s="256"/>
      <c r="E143" s="194" t="s">
        <v>920</v>
      </c>
      <c r="F143" s="191">
        <v>137</v>
      </c>
      <c r="G143" s="173">
        <v>0</v>
      </c>
      <c r="H143" s="97"/>
    </row>
    <row r="144" spans="1:8" ht="33.75" customHeight="1">
      <c r="A144" s="263"/>
      <c r="B144" s="280"/>
      <c r="C144" s="256" t="s">
        <v>368</v>
      </c>
      <c r="D144" s="256"/>
      <c r="E144" s="194" t="s">
        <v>910</v>
      </c>
      <c r="F144" s="191">
        <v>138</v>
      </c>
      <c r="G144" s="173">
        <v>0</v>
      </c>
      <c r="H144" s="97"/>
    </row>
    <row r="145" spans="1:8" ht="33.75" customHeight="1">
      <c r="A145" s="263"/>
      <c r="B145" s="280"/>
      <c r="C145" s="369" t="s">
        <v>169</v>
      </c>
      <c r="D145" s="154" t="s">
        <v>21</v>
      </c>
      <c r="E145" s="190" t="s">
        <v>911</v>
      </c>
      <c r="F145" s="191">
        <v>139</v>
      </c>
      <c r="G145" s="173">
        <v>0</v>
      </c>
      <c r="H145" s="97"/>
    </row>
    <row r="146" spans="1:8" ht="33.75" customHeight="1">
      <c r="A146" s="263"/>
      <c r="B146" s="280"/>
      <c r="C146" s="369"/>
      <c r="D146" s="153" t="s">
        <v>22</v>
      </c>
      <c r="E146" s="190" t="s">
        <v>921</v>
      </c>
      <c r="F146" s="191">
        <v>140</v>
      </c>
      <c r="G146" s="173">
        <v>0</v>
      </c>
      <c r="H146" s="97"/>
    </row>
    <row r="147" spans="1:8" ht="33.75" customHeight="1">
      <c r="A147" s="263"/>
      <c r="B147" s="280"/>
      <c r="C147" s="256" t="s">
        <v>369</v>
      </c>
      <c r="D147" s="256"/>
      <c r="E147" s="190" t="s">
        <v>912</v>
      </c>
      <c r="F147" s="191">
        <v>141</v>
      </c>
      <c r="G147" s="173">
        <v>0</v>
      </c>
      <c r="H147" s="97"/>
    </row>
    <row r="148" spans="1:8" ht="33.75" customHeight="1">
      <c r="A148" s="263"/>
      <c r="B148" s="280"/>
      <c r="C148" s="256" t="s">
        <v>54</v>
      </c>
      <c r="D148" s="256"/>
      <c r="E148" s="190" t="s">
        <v>913</v>
      </c>
      <c r="F148" s="191">
        <v>142</v>
      </c>
      <c r="G148" s="173">
        <v>0</v>
      </c>
      <c r="H148" s="97"/>
    </row>
    <row r="149" spans="1:8" ht="33.75" customHeight="1" thickBot="1">
      <c r="A149" s="263"/>
      <c r="B149" s="281"/>
      <c r="C149" s="360" t="s">
        <v>169</v>
      </c>
      <c r="D149" s="360"/>
      <c r="E149" s="190" t="s">
        <v>914</v>
      </c>
      <c r="F149" s="191">
        <v>143</v>
      </c>
      <c r="G149" s="176">
        <v>0</v>
      </c>
      <c r="H149" s="97"/>
    </row>
    <row r="150" spans="1:8" ht="33.75" customHeight="1">
      <c r="A150" s="263"/>
      <c r="B150" s="366" t="s">
        <v>370</v>
      </c>
      <c r="C150" s="331" t="s">
        <v>48</v>
      </c>
      <c r="D150" s="331"/>
      <c r="E150" s="190" t="s">
        <v>548</v>
      </c>
      <c r="F150" s="191">
        <v>144</v>
      </c>
      <c r="G150" s="177">
        <v>0</v>
      </c>
      <c r="H150" s="97"/>
    </row>
    <row r="151" spans="1:8" ht="33.75" customHeight="1">
      <c r="A151" s="263"/>
      <c r="B151" s="367"/>
      <c r="C151" s="257" t="s">
        <v>164</v>
      </c>
      <c r="D151" s="257"/>
      <c r="E151" s="190" t="s">
        <v>549</v>
      </c>
      <c r="F151" s="191">
        <v>145</v>
      </c>
      <c r="G151" s="173">
        <v>0</v>
      </c>
      <c r="H151" s="97"/>
    </row>
    <row r="152" spans="1:8" ht="33.75" customHeight="1">
      <c r="A152" s="263"/>
      <c r="B152" s="367"/>
      <c r="C152" s="257" t="s">
        <v>165</v>
      </c>
      <c r="D152" s="257"/>
      <c r="E152" s="190" t="s">
        <v>550</v>
      </c>
      <c r="F152" s="191">
        <v>146</v>
      </c>
      <c r="G152" s="173">
        <v>0</v>
      </c>
      <c r="H152" s="97"/>
    </row>
    <row r="153" spans="1:8" ht="33.75" customHeight="1">
      <c r="A153" s="263"/>
      <c r="B153" s="367"/>
      <c r="C153" s="257" t="s">
        <v>166</v>
      </c>
      <c r="D153" s="257"/>
      <c r="E153" s="190" t="s">
        <v>551</v>
      </c>
      <c r="F153" s="191">
        <v>147</v>
      </c>
      <c r="G153" s="173">
        <v>0</v>
      </c>
      <c r="H153" s="97"/>
    </row>
    <row r="154" spans="1:8" ht="33.75" customHeight="1">
      <c r="A154" s="263"/>
      <c r="B154" s="367"/>
      <c r="C154" s="257" t="s">
        <v>167</v>
      </c>
      <c r="D154" s="257"/>
      <c r="E154" s="190" t="s">
        <v>552</v>
      </c>
      <c r="F154" s="191">
        <v>148</v>
      </c>
      <c r="G154" s="173">
        <v>0</v>
      </c>
      <c r="H154" s="97"/>
    </row>
    <row r="155" spans="1:8" ht="33.75" customHeight="1">
      <c r="A155" s="263"/>
      <c r="B155" s="367"/>
      <c r="C155" s="257" t="s">
        <v>168</v>
      </c>
      <c r="D155" s="257"/>
      <c r="E155" s="190" t="s">
        <v>553</v>
      </c>
      <c r="F155" s="191">
        <v>149</v>
      </c>
      <c r="G155" s="173">
        <v>0</v>
      </c>
      <c r="H155" s="97"/>
    </row>
    <row r="156" spans="1:8" ht="33.75" customHeight="1" thickBot="1">
      <c r="A156" s="270"/>
      <c r="B156" s="368"/>
      <c r="C156" s="337" t="s">
        <v>151</v>
      </c>
      <c r="D156" s="337"/>
      <c r="E156" s="190" t="s">
        <v>554</v>
      </c>
      <c r="F156" s="191">
        <v>150</v>
      </c>
      <c r="G156" s="173">
        <v>0</v>
      </c>
      <c r="H156" s="97"/>
    </row>
    <row r="157" spans="1:8" ht="33.75" customHeight="1">
      <c r="A157" s="297" t="s">
        <v>55</v>
      </c>
      <c r="B157" s="282" t="s">
        <v>371</v>
      </c>
      <c r="C157" s="333" t="s">
        <v>170</v>
      </c>
      <c r="D157" s="334"/>
      <c r="E157" s="195" t="s">
        <v>474</v>
      </c>
      <c r="F157" s="191">
        <v>151</v>
      </c>
      <c r="G157" s="173">
        <v>0</v>
      </c>
      <c r="H157" s="97"/>
    </row>
    <row r="158" spans="1:8" ht="33.75" customHeight="1">
      <c r="A158" s="298"/>
      <c r="B158" s="283"/>
      <c r="C158" s="335" t="s">
        <v>171</v>
      </c>
      <c r="D158" s="336"/>
      <c r="E158" s="195" t="s">
        <v>475</v>
      </c>
      <c r="F158" s="191">
        <v>152</v>
      </c>
      <c r="G158" s="173">
        <v>0</v>
      </c>
      <c r="H158" s="97"/>
    </row>
    <row r="159" spans="1:8" ht="33.75" customHeight="1">
      <c r="A159" s="298"/>
      <c r="B159" s="283"/>
      <c r="C159" s="335" t="s">
        <v>24</v>
      </c>
      <c r="D159" s="336"/>
      <c r="E159" s="195" t="s">
        <v>476</v>
      </c>
      <c r="F159" s="191">
        <v>153</v>
      </c>
      <c r="G159" s="173">
        <v>0</v>
      </c>
      <c r="H159" s="97"/>
    </row>
    <row r="160" spans="1:8" ht="33.75" customHeight="1">
      <c r="A160" s="298"/>
      <c r="B160" s="283"/>
      <c r="C160" s="335" t="s">
        <v>172</v>
      </c>
      <c r="D160" s="336"/>
      <c r="E160" s="195" t="s">
        <v>477</v>
      </c>
      <c r="F160" s="191">
        <v>154</v>
      </c>
      <c r="G160" s="173">
        <v>0</v>
      </c>
      <c r="H160" s="97"/>
    </row>
    <row r="161" spans="1:8" ht="33.75" customHeight="1">
      <c r="A161" s="298"/>
      <c r="B161" s="283"/>
      <c r="C161" s="335" t="s">
        <v>20</v>
      </c>
      <c r="D161" s="336"/>
      <c r="E161" s="195" t="s">
        <v>478</v>
      </c>
      <c r="F161" s="191">
        <v>155</v>
      </c>
      <c r="G161" s="173">
        <v>0</v>
      </c>
      <c r="H161" s="97"/>
    </row>
    <row r="162" spans="1:8" ht="33.75" customHeight="1">
      <c r="A162" s="298"/>
      <c r="B162" s="283"/>
      <c r="C162" s="335" t="s">
        <v>296</v>
      </c>
      <c r="D162" s="336"/>
      <c r="E162" s="195" t="s">
        <v>479</v>
      </c>
      <c r="F162" s="191">
        <v>156</v>
      </c>
      <c r="G162" s="173">
        <v>0</v>
      </c>
      <c r="H162" s="97"/>
    </row>
    <row r="163" spans="1:8" ht="33.75" customHeight="1">
      <c r="A163" s="298"/>
      <c r="B163" s="283"/>
      <c r="C163" s="335" t="s">
        <v>173</v>
      </c>
      <c r="D163" s="336"/>
      <c r="E163" s="195" t="s">
        <v>480</v>
      </c>
      <c r="F163" s="191">
        <v>157</v>
      </c>
      <c r="G163" s="173">
        <v>0</v>
      </c>
      <c r="H163" s="97"/>
    </row>
    <row r="164" spans="1:8" ht="33.75" customHeight="1" thickBot="1">
      <c r="A164" s="298"/>
      <c r="B164" s="284"/>
      <c r="C164" s="339" t="s">
        <v>174</v>
      </c>
      <c r="D164" s="340"/>
      <c r="E164" s="195" t="s">
        <v>481</v>
      </c>
      <c r="F164" s="191">
        <v>158</v>
      </c>
      <c r="G164" s="173">
        <v>0</v>
      </c>
      <c r="H164" s="97"/>
    </row>
    <row r="165" spans="1:8" ht="33.75" customHeight="1">
      <c r="A165" s="298"/>
      <c r="B165" s="285" t="s">
        <v>372</v>
      </c>
      <c r="C165" s="341" t="s">
        <v>170</v>
      </c>
      <c r="D165" s="334"/>
      <c r="E165" s="195" t="s">
        <v>482</v>
      </c>
      <c r="F165" s="191">
        <v>159</v>
      </c>
      <c r="G165" s="173">
        <v>0</v>
      </c>
      <c r="H165" s="97"/>
    </row>
    <row r="166" spans="1:8" ht="33.75" customHeight="1">
      <c r="A166" s="298"/>
      <c r="B166" s="286"/>
      <c r="C166" s="338" t="s">
        <v>175</v>
      </c>
      <c r="D166" s="336"/>
      <c r="E166" s="195" t="s">
        <v>483</v>
      </c>
      <c r="F166" s="191">
        <v>160</v>
      </c>
      <c r="G166" s="173">
        <v>0</v>
      </c>
      <c r="H166" s="97"/>
    </row>
    <row r="167" spans="1:8" ht="33.75" customHeight="1">
      <c r="A167" s="298"/>
      <c r="B167" s="286"/>
      <c r="C167" s="338" t="s">
        <v>7</v>
      </c>
      <c r="D167" s="336"/>
      <c r="E167" s="195" t="s">
        <v>484</v>
      </c>
      <c r="F167" s="191">
        <v>161</v>
      </c>
      <c r="G167" s="173">
        <v>0</v>
      </c>
      <c r="H167" s="97"/>
    </row>
    <row r="168" spans="1:8" ht="33.75" customHeight="1">
      <c r="A168" s="298"/>
      <c r="B168" s="286"/>
      <c r="C168" s="338" t="s">
        <v>176</v>
      </c>
      <c r="D168" s="336"/>
      <c r="E168" s="195" t="s">
        <v>485</v>
      </c>
      <c r="F168" s="191">
        <v>162</v>
      </c>
      <c r="G168" s="173">
        <v>0</v>
      </c>
      <c r="H168" s="97"/>
    </row>
    <row r="169" spans="1:8" ht="33.75" customHeight="1">
      <c r="A169" s="298"/>
      <c r="B169" s="286"/>
      <c r="C169" s="338" t="s">
        <v>177</v>
      </c>
      <c r="D169" s="336"/>
      <c r="E169" s="195" t="s">
        <v>486</v>
      </c>
      <c r="F169" s="191">
        <v>163</v>
      </c>
      <c r="G169" s="173">
        <v>0</v>
      </c>
      <c r="H169" s="97"/>
    </row>
    <row r="170" spans="1:8" ht="33.75" customHeight="1" thickBot="1">
      <c r="A170" s="299"/>
      <c r="B170" s="287"/>
      <c r="C170" s="342" t="s">
        <v>178</v>
      </c>
      <c r="D170" s="343"/>
      <c r="E170" s="195" t="s">
        <v>487</v>
      </c>
      <c r="F170" s="191">
        <v>164</v>
      </c>
      <c r="G170" s="173">
        <v>0</v>
      </c>
      <c r="H170" s="97"/>
    </row>
    <row r="171" spans="1:8" ht="33.75" customHeight="1">
      <c r="A171" s="288" t="s">
        <v>563</v>
      </c>
      <c r="B171" s="289"/>
      <c r="C171" s="344" t="s">
        <v>559</v>
      </c>
      <c r="D171" s="345"/>
      <c r="E171" s="190" t="s">
        <v>564</v>
      </c>
      <c r="F171" s="191">
        <v>165</v>
      </c>
      <c r="G171" s="173">
        <v>0</v>
      </c>
      <c r="H171" s="97"/>
    </row>
    <row r="172" spans="1:8" ht="33.75" customHeight="1">
      <c r="A172" s="290"/>
      <c r="B172" s="291"/>
      <c r="C172" s="346" t="s">
        <v>373</v>
      </c>
      <c r="D172" s="254"/>
      <c r="E172" s="190" t="s">
        <v>395</v>
      </c>
      <c r="F172" s="191">
        <v>166</v>
      </c>
      <c r="G172" s="173">
        <v>0</v>
      </c>
      <c r="H172" s="97"/>
    </row>
    <row r="173" spans="1:8" ht="33.75" customHeight="1">
      <c r="A173" s="290"/>
      <c r="B173" s="291"/>
      <c r="C173" s="346" t="s">
        <v>26</v>
      </c>
      <c r="D173" s="254"/>
      <c r="E173" s="190" t="s">
        <v>488</v>
      </c>
      <c r="F173" s="191">
        <v>167</v>
      </c>
      <c r="G173" s="173">
        <v>0</v>
      </c>
      <c r="H173" s="97"/>
    </row>
    <row r="174" spans="1:8" ht="33.75" customHeight="1" thickBot="1">
      <c r="A174" s="292"/>
      <c r="B174" s="293"/>
      <c r="C174" s="347" t="s">
        <v>27</v>
      </c>
      <c r="D174" s="348"/>
      <c r="E174" s="190" t="s">
        <v>565</v>
      </c>
      <c r="F174" s="191">
        <v>168</v>
      </c>
      <c r="G174" s="173">
        <v>0</v>
      </c>
      <c r="H174" s="97"/>
    </row>
    <row r="175" spans="1:8" ht="33.75" customHeight="1">
      <c r="A175" s="285" t="s">
        <v>566</v>
      </c>
      <c r="B175" s="300" t="s">
        <v>371</v>
      </c>
      <c r="C175" s="356" t="s">
        <v>272</v>
      </c>
      <c r="D175" s="364"/>
      <c r="E175" s="194" t="s">
        <v>567</v>
      </c>
      <c r="F175" s="191">
        <v>169</v>
      </c>
      <c r="G175" s="173">
        <v>0</v>
      </c>
      <c r="H175" s="97"/>
    </row>
    <row r="176" spans="1:8" ht="33.75" customHeight="1">
      <c r="A176" s="286"/>
      <c r="B176" s="301"/>
      <c r="C176" s="274" t="s">
        <v>32</v>
      </c>
      <c r="D176" s="312"/>
      <c r="E176" s="194" t="s">
        <v>568</v>
      </c>
      <c r="F176" s="191">
        <v>170</v>
      </c>
      <c r="G176" s="173">
        <v>0</v>
      </c>
      <c r="H176" s="97"/>
    </row>
    <row r="177" spans="1:8" ht="33.75" customHeight="1">
      <c r="A177" s="286"/>
      <c r="B177" s="301"/>
      <c r="C177" s="274" t="s">
        <v>164</v>
      </c>
      <c r="D177" s="312"/>
      <c r="E177" s="194" t="s">
        <v>569</v>
      </c>
      <c r="F177" s="191">
        <v>171</v>
      </c>
      <c r="G177" s="173">
        <v>0</v>
      </c>
      <c r="H177" s="97"/>
    </row>
    <row r="178" spans="1:8" ht="33.75" customHeight="1">
      <c r="A178" s="286"/>
      <c r="B178" s="301"/>
      <c r="C178" s="274" t="s">
        <v>396</v>
      </c>
      <c r="D178" s="312"/>
      <c r="E178" s="194" t="s">
        <v>489</v>
      </c>
      <c r="F178" s="191">
        <v>172</v>
      </c>
      <c r="G178" s="173">
        <v>0</v>
      </c>
      <c r="H178" s="97"/>
    </row>
    <row r="179" spans="1:8" ht="33.75" customHeight="1">
      <c r="A179" s="286"/>
      <c r="B179" s="301"/>
      <c r="C179" s="274" t="s">
        <v>397</v>
      </c>
      <c r="D179" s="312"/>
      <c r="E179" s="194" t="s">
        <v>490</v>
      </c>
      <c r="F179" s="191">
        <v>173</v>
      </c>
      <c r="G179" s="173">
        <v>0</v>
      </c>
      <c r="H179" s="97"/>
    </row>
    <row r="180" spans="1:8" ht="33.75" customHeight="1">
      <c r="A180" s="286"/>
      <c r="B180" s="301"/>
      <c r="C180" s="274" t="s">
        <v>398</v>
      </c>
      <c r="D180" s="312"/>
      <c r="E180" s="194" t="s">
        <v>491</v>
      </c>
      <c r="F180" s="191">
        <v>174</v>
      </c>
      <c r="G180" s="173">
        <v>0</v>
      </c>
      <c r="H180" s="97"/>
    </row>
    <row r="181" spans="1:8" ht="33.75" customHeight="1">
      <c r="A181" s="286"/>
      <c r="B181" s="301"/>
      <c r="C181" s="274" t="s">
        <v>399</v>
      </c>
      <c r="D181" s="312"/>
      <c r="E181" s="194" t="s">
        <v>492</v>
      </c>
      <c r="F181" s="191">
        <v>175</v>
      </c>
      <c r="G181" s="173">
        <v>0</v>
      </c>
      <c r="H181" s="97"/>
    </row>
    <row r="182" spans="1:8" ht="33.75" customHeight="1">
      <c r="A182" s="286"/>
      <c r="B182" s="301"/>
      <c r="C182" s="274" t="s">
        <v>400</v>
      </c>
      <c r="D182" s="312"/>
      <c r="E182" s="194" t="s">
        <v>493</v>
      </c>
      <c r="F182" s="191">
        <v>176</v>
      </c>
      <c r="G182" s="173">
        <v>0</v>
      </c>
      <c r="H182" s="97"/>
    </row>
    <row r="183" spans="1:8" ht="33.75" customHeight="1">
      <c r="A183" s="286"/>
      <c r="B183" s="301"/>
      <c r="C183" s="362" t="s">
        <v>570</v>
      </c>
      <c r="D183" s="365"/>
      <c r="E183" s="194" t="s">
        <v>494</v>
      </c>
      <c r="F183" s="191">
        <v>177</v>
      </c>
      <c r="G183" s="173">
        <v>0</v>
      </c>
      <c r="H183" s="97"/>
    </row>
    <row r="184" spans="1:8" ht="33.75" customHeight="1">
      <c r="A184" s="286"/>
      <c r="B184" s="301"/>
      <c r="C184" s="274" t="s">
        <v>571</v>
      </c>
      <c r="D184" s="312"/>
      <c r="E184" s="192" t="s">
        <v>495</v>
      </c>
      <c r="F184" s="191">
        <v>178</v>
      </c>
      <c r="G184" s="173">
        <v>0</v>
      </c>
      <c r="H184" s="97"/>
    </row>
    <row r="185" spans="1:8" ht="33.75" customHeight="1">
      <c r="A185" s="286"/>
      <c r="B185" s="301"/>
      <c r="C185" s="271" t="s">
        <v>572</v>
      </c>
      <c r="D185" s="272"/>
      <c r="E185" s="194" t="s">
        <v>414</v>
      </c>
      <c r="F185" s="191">
        <v>179</v>
      </c>
      <c r="G185" s="173">
        <v>0</v>
      </c>
      <c r="H185" s="97"/>
    </row>
    <row r="186" spans="1:8" ht="33.75" customHeight="1">
      <c r="A186" s="286"/>
      <c r="B186" s="301"/>
      <c r="C186" s="313" t="s">
        <v>573</v>
      </c>
      <c r="D186" s="274"/>
      <c r="E186" s="194" t="s">
        <v>415</v>
      </c>
      <c r="F186" s="191">
        <v>180</v>
      </c>
      <c r="G186" s="173">
        <v>0</v>
      </c>
      <c r="H186" s="97"/>
    </row>
    <row r="187" spans="1:8" ht="33.75" customHeight="1">
      <c r="A187" s="286"/>
      <c r="B187" s="301"/>
      <c r="C187" s="313" t="s">
        <v>574</v>
      </c>
      <c r="D187" s="274"/>
      <c r="E187" s="194" t="s">
        <v>416</v>
      </c>
      <c r="F187" s="191">
        <v>181</v>
      </c>
      <c r="G187" s="173">
        <v>0</v>
      </c>
      <c r="H187" s="97"/>
    </row>
    <row r="188" spans="1:8" ht="33.75" customHeight="1">
      <c r="A188" s="286"/>
      <c r="B188" s="301"/>
      <c r="C188" s="313" t="s">
        <v>288</v>
      </c>
      <c r="D188" s="274"/>
      <c r="E188" s="194" t="s">
        <v>575</v>
      </c>
      <c r="F188" s="191">
        <v>182</v>
      </c>
      <c r="G188" s="173">
        <v>0</v>
      </c>
      <c r="H188" s="97"/>
    </row>
    <row r="189" spans="1:8" ht="52.5" customHeight="1">
      <c r="A189" s="286"/>
      <c r="B189" s="301"/>
      <c r="C189" s="314" t="s">
        <v>44</v>
      </c>
      <c r="D189" s="315"/>
      <c r="E189" s="196" t="s">
        <v>374</v>
      </c>
      <c r="F189" s="191">
        <v>183</v>
      </c>
      <c r="G189" s="173">
        <v>0</v>
      </c>
      <c r="H189" s="97"/>
    </row>
    <row r="190" spans="1:8" ht="53.25" customHeight="1" thickBot="1">
      <c r="A190" s="286"/>
      <c r="B190" s="302"/>
      <c r="C190" s="349" t="s">
        <v>266</v>
      </c>
      <c r="D190" s="350"/>
      <c r="E190" s="196" t="s">
        <v>401</v>
      </c>
      <c r="F190" s="191">
        <v>184</v>
      </c>
      <c r="G190" s="173">
        <v>0</v>
      </c>
      <c r="H190" s="97"/>
    </row>
    <row r="191" spans="1:8" ht="33.75" customHeight="1">
      <c r="A191" s="286"/>
      <c r="B191" s="285" t="s">
        <v>375</v>
      </c>
      <c r="C191" s="352" t="s">
        <v>8</v>
      </c>
      <c r="D191" s="353"/>
      <c r="E191" s="196" t="s">
        <v>855</v>
      </c>
      <c r="F191" s="191">
        <v>185</v>
      </c>
      <c r="G191" s="173">
        <v>0</v>
      </c>
      <c r="H191" s="97"/>
    </row>
    <row r="192" spans="1:8" ht="33.75" customHeight="1">
      <c r="A192" s="286"/>
      <c r="B192" s="295"/>
      <c r="C192" s="273" t="s">
        <v>33</v>
      </c>
      <c r="D192" s="274"/>
      <c r="E192" s="196" t="s">
        <v>856</v>
      </c>
      <c r="F192" s="191">
        <v>186</v>
      </c>
      <c r="G192" s="173">
        <v>0</v>
      </c>
      <c r="H192" s="97"/>
    </row>
    <row r="193" spans="1:8" ht="33.75" customHeight="1">
      <c r="A193" s="286"/>
      <c r="B193" s="295"/>
      <c r="C193" s="273" t="s">
        <v>143</v>
      </c>
      <c r="D193" s="274"/>
      <c r="E193" s="196" t="s">
        <v>857</v>
      </c>
      <c r="F193" s="191">
        <v>187</v>
      </c>
      <c r="G193" s="173">
        <v>0</v>
      </c>
      <c r="H193" s="97"/>
    </row>
    <row r="194" spans="1:8" ht="33.75" customHeight="1">
      <c r="A194" s="286"/>
      <c r="B194" s="295"/>
      <c r="C194" s="273" t="s">
        <v>576</v>
      </c>
      <c r="D194" s="274"/>
      <c r="E194" s="196" t="s">
        <v>858</v>
      </c>
      <c r="F194" s="191">
        <v>188</v>
      </c>
      <c r="G194" s="173">
        <v>0</v>
      </c>
      <c r="H194" s="97"/>
    </row>
    <row r="195" spans="1:8" ht="33.75" customHeight="1">
      <c r="A195" s="286"/>
      <c r="B195" s="295"/>
      <c r="C195" s="273" t="s">
        <v>577</v>
      </c>
      <c r="D195" s="274"/>
      <c r="E195" s="196" t="s">
        <v>859</v>
      </c>
      <c r="F195" s="191">
        <v>189</v>
      </c>
      <c r="G195" s="173">
        <v>0</v>
      </c>
      <c r="H195" s="97"/>
    </row>
    <row r="196" spans="1:8" ht="33.75" customHeight="1" thickBot="1">
      <c r="A196" s="287"/>
      <c r="B196" s="296"/>
      <c r="C196" s="316" t="s">
        <v>578</v>
      </c>
      <c r="D196" s="317"/>
      <c r="E196" s="196" t="s">
        <v>860</v>
      </c>
      <c r="F196" s="191">
        <v>190</v>
      </c>
      <c r="G196" s="173">
        <v>0</v>
      </c>
      <c r="H196" s="97"/>
    </row>
    <row r="197" spans="1:8" ht="33.75" customHeight="1">
      <c r="A197" s="300" t="s">
        <v>579</v>
      </c>
      <c r="B197" s="294" t="s">
        <v>371</v>
      </c>
      <c r="C197" s="363" t="s">
        <v>36</v>
      </c>
      <c r="D197" s="353"/>
      <c r="E197" s="194" t="s">
        <v>861</v>
      </c>
      <c r="F197" s="191">
        <v>191</v>
      </c>
      <c r="G197" s="173">
        <v>0</v>
      </c>
      <c r="H197" s="97"/>
    </row>
    <row r="198" spans="1:8" ht="33.75" customHeight="1">
      <c r="A198" s="301"/>
      <c r="B198" s="295"/>
      <c r="C198" s="313" t="s">
        <v>37</v>
      </c>
      <c r="D198" s="274"/>
      <c r="E198" s="194" t="s">
        <v>580</v>
      </c>
      <c r="F198" s="191">
        <v>192</v>
      </c>
      <c r="G198" s="173">
        <v>0</v>
      </c>
      <c r="H198" s="97"/>
    </row>
    <row r="199" spans="1:8" ht="33.75" customHeight="1">
      <c r="A199" s="301"/>
      <c r="B199" s="295"/>
      <c r="C199" s="313" t="s">
        <v>46</v>
      </c>
      <c r="D199" s="274"/>
      <c r="E199" s="194" t="s">
        <v>376</v>
      </c>
      <c r="F199" s="191">
        <v>193</v>
      </c>
      <c r="G199" s="173">
        <v>0</v>
      </c>
      <c r="H199" s="97"/>
    </row>
    <row r="200" spans="1:8" ht="33.75" customHeight="1">
      <c r="A200" s="301"/>
      <c r="B200" s="295"/>
      <c r="C200" s="313" t="s">
        <v>47</v>
      </c>
      <c r="D200" s="274"/>
      <c r="E200" s="194" t="s">
        <v>862</v>
      </c>
      <c r="F200" s="191">
        <v>194</v>
      </c>
      <c r="G200" s="173">
        <v>0</v>
      </c>
      <c r="H200" s="97"/>
    </row>
    <row r="201" spans="1:8" ht="33.75" customHeight="1">
      <c r="A201" s="301"/>
      <c r="B201" s="295"/>
      <c r="C201" s="313" t="s">
        <v>581</v>
      </c>
      <c r="D201" s="274"/>
      <c r="E201" s="194" t="s">
        <v>863</v>
      </c>
      <c r="F201" s="191">
        <v>195</v>
      </c>
      <c r="G201" s="173">
        <v>0</v>
      </c>
      <c r="H201" s="97"/>
    </row>
    <row r="202" spans="1:8" ht="47.25" customHeight="1">
      <c r="A202" s="301"/>
      <c r="B202" s="295"/>
      <c r="C202" s="313" t="s">
        <v>582</v>
      </c>
      <c r="D202" s="274"/>
      <c r="E202" s="194" t="s">
        <v>864</v>
      </c>
      <c r="F202" s="191">
        <v>196</v>
      </c>
      <c r="G202" s="173">
        <v>0</v>
      </c>
      <c r="H202" s="97"/>
    </row>
    <row r="203" spans="1:8" ht="33.75" customHeight="1">
      <c r="A203" s="301"/>
      <c r="B203" s="295"/>
      <c r="C203" s="313" t="s">
        <v>583</v>
      </c>
      <c r="D203" s="274"/>
      <c r="E203" s="194" t="s">
        <v>865</v>
      </c>
      <c r="F203" s="191">
        <v>197</v>
      </c>
      <c r="G203" s="173">
        <v>0</v>
      </c>
      <c r="H203" s="97"/>
    </row>
    <row r="204" spans="1:8" ht="33.75" customHeight="1">
      <c r="A204" s="301"/>
      <c r="B204" s="295"/>
      <c r="C204" s="313" t="s">
        <v>584</v>
      </c>
      <c r="D204" s="274"/>
      <c r="E204" s="194" t="s">
        <v>866</v>
      </c>
      <c r="F204" s="191">
        <v>198</v>
      </c>
      <c r="G204" s="173">
        <v>0</v>
      </c>
      <c r="H204" s="97"/>
    </row>
    <row r="205" spans="1:8" ht="33.75" customHeight="1">
      <c r="A205" s="301"/>
      <c r="B205" s="295"/>
      <c r="C205" s="313" t="s">
        <v>585</v>
      </c>
      <c r="D205" s="274"/>
      <c r="E205" s="194" t="s">
        <v>867</v>
      </c>
      <c r="F205" s="191">
        <v>199</v>
      </c>
      <c r="G205" s="173">
        <v>0</v>
      </c>
      <c r="H205" s="97"/>
    </row>
    <row r="206" spans="1:8" ht="33.75" customHeight="1">
      <c r="A206" s="301"/>
      <c r="B206" s="295"/>
      <c r="C206" s="313" t="s">
        <v>586</v>
      </c>
      <c r="D206" s="274"/>
      <c r="E206" s="194" t="s">
        <v>868</v>
      </c>
      <c r="F206" s="191">
        <v>200</v>
      </c>
      <c r="G206" s="173">
        <v>0</v>
      </c>
      <c r="H206" s="97"/>
    </row>
    <row r="207" spans="1:8" ht="33.75" customHeight="1">
      <c r="A207" s="301"/>
      <c r="B207" s="295"/>
      <c r="C207" s="313" t="s">
        <v>587</v>
      </c>
      <c r="D207" s="274"/>
      <c r="E207" s="194" t="s">
        <v>869</v>
      </c>
      <c r="F207" s="191">
        <v>201</v>
      </c>
      <c r="G207" s="173">
        <v>0</v>
      </c>
      <c r="H207" s="97"/>
    </row>
    <row r="208" spans="1:8" ht="33.75" customHeight="1" thickBot="1">
      <c r="A208" s="301"/>
      <c r="B208" s="295"/>
      <c r="C208" s="361" t="s">
        <v>588</v>
      </c>
      <c r="D208" s="362"/>
      <c r="E208" s="194" t="s">
        <v>870</v>
      </c>
      <c r="F208" s="191">
        <v>202</v>
      </c>
      <c r="G208" s="173">
        <v>0</v>
      </c>
      <c r="H208" s="97"/>
    </row>
    <row r="209" spans="1:8" ht="33.75" customHeight="1">
      <c r="A209" s="301"/>
      <c r="B209" s="294" t="s">
        <v>375</v>
      </c>
      <c r="C209" s="363" t="s">
        <v>589</v>
      </c>
      <c r="D209" s="353"/>
      <c r="E209" s="194" t="s">
        <v>871</v>
      </c>
      <c r="F209" s="191">
        <v>203</v>
      </c>
      <c r="G209" s="173">
        <v>0</v>
      </c>
      <c r="H209" s="97"/>
    </row>
    <row r="210" spans="1:8" ht="33.75" customHeight="1">
      <c r="A210" s="301"/>
      <c r="B210" s="295"/>
      <c r="C210" s="313" t="s">
        <v>38</v>
      </c>
      <c r="D210" s="274"/>
      <c r="E210" s="194" t="s">
        <v>872</v>
      </c>
      <c r="F210" s="191">
        <v>204</v>
      </c>
      <c r="G210" s="173">
        <v>0</v>
      </c>
      <c r="H210" s="97"/>
    </row>
    <row r="211" spans="1:8" ht="33.75" customHeight="1">
      <c r="A211" s="301"/>
      <c r="B211" s="295"/>
      <c r="C211" s="313" t="s">
        <v>590</v>
      </c>
      <c r="D211" s="274"/>
      <c r="E211" s="194" t="s">
        <v>873</v>
      </c>
      <c r="F211" s="191">
        <v>205</v>
      </c>
      <c r="G211" s="173">
        <v>0</v>
      </c>
      <c r="H211" s="97"/>
    </row>
    <row r="212" spans="1:8" ht="33.75" customHeight="1">
      <c r="A212" s="301"/>
      <c r="B212" s="295"/>
      <c r="C212" s="313" t="s">
        <v>591</v>
      </c>
      <c r="D212" s="274"/>
      <c r="E212" s="194" t="s">
        <v>874</v>
      </c>
      <c r="F212" s="191">
        <v>206</v>
      </c>
      <c r="G212" s="173">
        <v>0</v>
      </c>
      <c r="H212" s="97"/>
    </row>
    <row r="213" spans="1:8" ht="33.75" customHeight="1">
      <c r="A213" s="301"/>
      <c r="B213" s="295"/>
      <c r="C213" s="313" t="s">
        <v>592</v>
      </c>
      <c r="D213" s="274"/>
      <c r="E213" s="194" t="s">
        <v>875</v>
      </c>
      <c r="F213" s="191">
        <v>207</v>
      </c>
      <c r="G213" s="173">
        <v>0</v>
      </c>
      <c r="H213" s="97"/>
    </row>
    <row r="214" spans="1:8" ht="33.75" customHeight="1">
      <c r="A214" s="301"/>
      <c r="B214" s="295"/>
      <c r="C214" s="313" t="s">
        <v>593</v>
      </c>
      <c r="D214" s="274"/>
      <c r="E214" s="194" t="s">
        <v>876</v>
      </c>
      <c r="F214" s="191">
        <v>208</v>
      </c>
      <c r="G214" s="173">
        <v>0</v>
      </c>
      <c r="H214" s="97"/>
    </row>
    <row r="215" spans="1:8" ht="33.75" customHeight="1" thickBot="1">
      <c r="A215" s="302"/>
      <c r="B215" s="296"/>
      <c r="C215" s="354" t="s">
        <v>594</v>
      </c>
      <c r="D215" s="317"/>
      <c r="E215" s="194" t="s">
        <v>877</v>
      </c>
      <c r="F215" s="191">
        <v>209</v>
      </c>
      <c r="G215" s="173">
        <v>0</v>
      </c>
      <c r="H215" s="97"/>
    </row>
    <row r="216" spans="1:8" ht="33.75" customHeight="1">
      <c r="A216" s="275" t="s">
        <v>595</v>
      </c>
      <c r="B216" s="276"/>
      <c r="C216" s="355" t="s">
        <v>596</v>
      </c>
      <c r="D216" s="356"/>
      <c r="E216" s="190" t="s">
        <v>496</v>
      </c>
      <c r="F216" s="191">
        <v>210</v>
      </c>
      <c r="G216" s="173">
        <v>0</v>
      </c>
      <c r="H216" s="97"/>
    </row>
    <row r="217" spans="1:8" ht="33.75" customHeight="1" thickBot="1">
      <c r="A217" s="277"/>
      <c r="B217" s="278"/>
      <c r="C217" s="357" t="s">
        <v>30</v>
      </c>
      <c r="D217" s="358"/>
      <c r="E217" s="190" t="s">
        <v>497</v>
      </c>
      <c r="F217" s="191">
        <v>211</v>
      </c>
      <c r="G217" s="176">
        <v>0</v>
      </c>
      <c r="H217" s="97"/>
    </row>
    <row r="218" spans="1:8" ht="33.75" customHeight="1">
      <c r="A218" s="370" t="s">
        <v>597</v>
      </c>
      <c r="B218" s="371"/>
      <c r="C218" s="353" t="s">
        <v>172</v>
      </c>
      <c r="D218" s="359"/>
      <c r="E218" s="196" t="s">
        <v>498</v>
      </c>
      <c r="F218" s="191">
        <v>212</v>
      </c>
      <c r="G218" s="177">
        <v>0</v>
      </c>
      <c r="H218" s="97"/>
    </row>
    <row r="219" spans="1:8" ht="33.75" customHeight="1">
      <c r="A219" s="372"/>
      <c r="B219" s="373"/>
      <c r="C219" s="274" t="s">
        <v>173</v>
      </c>
      <c r="D219" s="312"/>
      <c r="E219" s="196" t="s">
        <v>499</v>
      </c>
      <c r="F219" s="191">
        <v>213</v>
      </c>
      <c r="G219" s="173">
        <v>0</v>
      </c>
      <c r="H219" s="97"/>
    </row>
    <row r="220" spans="1:95" ht="33.75" customHeight="1" thickBot="1">
      <c r="A220" s="328"/>
      <c r="B220" s="374"/>
      <c r="C220" s="317" t="s">
        <v>174</v>
      </c>
      <c r="D220" s="375"/>
      <c r="E220" s="196" t="s">
        <v>500</v>
      </c>
      <c r="F220" s="191">
        <v>214</v>
      </c>
      <c r="G220" s="176">
        <v>0</v>
      </c>
      <c r="H220" s="97"/>
      <c r="CQ220" s="112"/>
    </row>
    <row r="221" spans="1:7" ht="28.5" customHeight="1">
      <c r="A221" s="376" t="s">
        <v>598</v>
      </c>
      <c r="B221" s="377"/>
      <c r="C221" s="363" t="s">
        <v>599</v>
      </c>
      <c r="D221" s="384"/>
      <c r="E221" s="196" t="s">
        <v>600</v>
      </c>
      <c r="F221" s="191">
        <v>215</v>
      </c>
      <c r="G221" s="177">
        <v>0</v>
      </c>
    </row>
    <row r="222" spans="1:7" ht="18.75">
      <c r="A222" s="378"/>
      <c r="B222" s="379"/>
      <c r="C222" s="313" t="s">
        <v>164</v>
      </c>
      <c r="D222" s="385"/>
      <c r="E222" s="196" t="s">
        <v>601</v>
      </c>
      <c r="F222" s="191">
        <v>216</v>
      </c>
      <c r="G222" s="173">
        <v>0</v>
      </c>
    </row>
    <row r="223" spans="1:7" ht="18.75">
      <c r="A223" s="378"/>
      <c r="B223" s="379"/>
      <c r="C223" s="386" t="s">
        <v>602</v>
      </c>
      <c r="D223" s="161" t="s">
        <v>603</v>
      </c>
      <c r="E223" s="196" t="s">
        <v>604</v>
      </c>
      <c r="F223" s="191">
        <v>217</v>
      </c>
      <c r="G223" s="173">
        <v>0</v>
      </c>
    </row>
    <row r="224" spans="1:7" ht="18.75" customHeight="1">
      <c r="A224" s="378"/>
      <c r="B224" s="379"/>
      <c r="C224" s="387"/>
      <c r="D224" s="161" t="s">
        <v>605</v>
      </c>
      <c r="E224" s="196" t="s">
        <v>606</v>
      </c>
      <c r="F224" s="191">
        <v>218</v>
      </c>
      <c r="G224" s="173">
        <v>0</v>
      </c>
    </row>
    <row r="225" spans="1:7" ht="18.75" customHeight="1">
      <c r="A225" s="378"/>
      <c r="B225" s="379"/>
      <c r="C225" s="388"/>
      <c r="D225" s="161" t="s">
        <v>607</v>
      </c>
      <c r="E225" s="196" t="s">
        <v>608</v>
      </c>
      <c r="F225" s="191">
        <v>219</v>
      </c>
      <c r="G225" s="173">
        <v>0</v>
      </c>
    </row>
    <row r="226" spans="1:7" ht="18.75" customHeight="1">
      <c r="A226" s="378"/>
      <c r="B226" s="379"/>
      <c r="C226" s="313" t="s">
        <v>609</v>
      </c>
      <c r="D226" s="274"/>
      <c r="E226" s="196" t="s">
        <v>610</v>
      </c>
      <c r="F226" s="191">
        <v>220</v>
      </c>
      <c r="G226" s="173">
        <v>0</v>
      </c>
    </row>
    <row r="227" spans="1:7" ht="24" customHeight="1">
      <c r="A227" s="380"/>
      <c r="B227" s="381"/>
      <c r="C227" s="314" t="s">
        <v>611</v>
      </c>
      <c r="D227" s="315"/>
      <c r="E227" s="196" t="s">
        <v>612</v>
      </c>
      <c r="F227" s="191">
        <v>221</v>
      </c>
      <c r="G227" s="173">
        <v>0</v>
      </c>
    </row>
    <row r="228" spans="1:7" ht="24" customHeight="1" thickBot="1">
      <c r="A228" s="382"/>
      <c r="B228" s="383"/>
      <c r="C228" s="357" t="s">
        <v>613</v>
      </c>
      <c r="D228" s="358"/>
      <c r="E228" s="196" t="s">
        <v>614</v>
      </c>
      <c r="F228" s="191">
        <v>222</v>
      </c>
      <c r="G228" s="176">
        <v>0</v>
      </c>
    </row>
    <row r="229" spans="1:7" ht="18.75" customHeight="1">
      <c r="A229" s="53"/>
      <c r="B229" s="53"/>
      <c r="C229" s="125"/>
      <c r="D229" s="125"/>
      <c r="E229" s="124"/>
      <c r="F229" s="55"/>
      <c r="G229" s="121"/>
    </row>
    <row r="230" spans="1:7" ht="18.75" customHeight="1">
      <c r="A230" s="53"/>
      <c r="B230" s="53"/>
      <c r="C230" s="123"/>
      <c r="D230" s="123"/>
      <c r="E230" s="124"/>
      <c r="F230" s="55"/>
      <c r="G230" s="121"/>
    </row>
    <row r="231" spans="1:7" ht="25.5" customHeight="1">
      <c r="A231" s="53"/>
      <c r="B231" s="53"/>
      <c r="C231" s="125"/>
      <c r="D231" s="125"/>
      <c r="E231" s="124"/>
      <c r="F231" s="55"/>
      <c r="G231" s="121"/>
    </row>
    <row r="232" spans="1:7" ht="18.75" customHeight="1">
      <c r="A232" s="53"/>
      <c r="B232" s="53"/>
      <c r="C232" s="125"/>
      <c r="D232" s="125"/>
      <c r="E232" s="124"/>
      <c r="F232" s="55"/>
      <c r="G232" s="121"/>
    </row>
    <row r="233" spans="1:7" ht="18.75" customHeight="1">
      <c r="A233" s="53"/>
      <c r="B233" s="53"/>
      <c r="C233" s="123"/>
      <c r="D233" s="123"/>
      <c r="E233" s="124"/>
      <c r="F233" s="55"/>
      <c r="G233" s="121"/>
    </row>
    <row r="234" spans="1:7" ht="25.5" customHeight="1">
      <c r="A234" s="53"/>
      <c r="B234" s="53"/>
      <c r="C234" s="125"/>
      <c r="D234" s="125"/>
      <c r="E234" s="124"/>
      <c r="F234" s="55"/>
      <c r="G234" s="121"/>
    </row>
    <row r="235" spans="1:7" ht="18.75" customHeight="1">
      <c r="A235" s="53"/>
      <c r="B235" s="53"/>
      <c r="C235" s="122"/>
      <c r="D235" s="123"/>
      <c r="E235" s="124"/>
      <c r="F235" s="55"/>
      <c r="G235" s="121"/>
    </row>
    <row r="236" spans="1:7" ht="15.75">
      <c r="A236" s="53"/>
      <c r="B236" s="53"/>
      <c r="C236" s="122"/>
      <c r="D236" s="123"/>
      <c r="E236" s="124"/>
      <c r="F236" s="55"/>
      <c r="G236" s="121"/>
    </row>
    <row r="237" spans="1:7" ht="15.75">
      <c r="A237" s="53"/>
      <c r="B237" s="53"/>
      <c r="C237" s="122"/>
      <c r="D237" s="123"/>
      <c r="E237" s="124"/>
      <c r="F237" s="55"/>
      <c r="G237" s="121"/>
    </row>
    <row r="238" spans="1:7" ht="18.75" customHeight="1">
      <c r="A238" s="53"/>
      <c r="B238" s="126"/>
      <c r="C238" s="123"/>
      <c r="D238" s="123"/>
      <c r="E238" s="124"/>
      <c r="F238" s="55"/>
      <c r="G238" s="121"/>
    </row>
    <row r="239" spans="1:7" ht="18.75" customHeight="1">
      <c r="A239" s="53"/>
      <c r="B239" s="126"/>
      <c r="C239" s="123"/>
      <c r="D239" s="123"/>
      <c r="E239" s="124"/>
      <c r="F239" s="55"/>
      <c r="G239" s="121"/>
    </row>
    <row r="240" spans="1:7" ht="15.75">
      <c r="A240" s="53"/>
      <c r="B240" s="126"/>
      <c r="C240" s="122"/>
      <c r="D240" s="123"/>
      <c r="E240" s="124"/>
      <c r="F240" s="55"/>
      <c r="G240" s="121"/>
    </row>
    <row r="241" spans="1:7" ht="15.75">
      <c r="A241" s="53"/>
      <c r="B241" s="126"/>
      <c r="C241" s="122"/>
      <c r="D241" s="123"/>
      <c r="E241" s="124"/>
      <c r="F241" s="55"/>
      <c r="G241" s="121"/>
    </row>
    <row r="242" spans="1:7" ht="15.75">
      <c r="A242" s="53"/>
      <c r="B242" s="126"/>
      <c r="C242" s="122"/>
      <c r="D242" s="123"/>
      <c r="E242" s="124"/>
      <c r="F242" s="55"/>
      <c r="G242" s="121"/>
    </row>
    <row r="243" spans="1:7" ht="15.75">
      <c r="A243" s="53"/>
      <c r="B243" s="126"/>
      <c r="C243" s="122"/>
      <c r="D243" s="123"/>
      <c r="E243" s="124"/>
      <c r="F243" s="55"/>
      <c r="G243" s="121"/>
    </row>
    <row r="244" spans="1:7" ht="15.75">
      <c r="A244" s="53"/>
      <c r="B244" s="126"/>
      <c r="C244" s="122"/>
      <c r="D244" s="123"/>
      <c r="E244" s="124"/>
      <c r="F244" s="55"/>
      <c r="G244" s="121"/>
    </row>
    <row r="245" spans="1:7" ht="15.75">
      <c r="A245" s="53"/>
      <c r="B245" s="126"/>
      <c r="C245" s="122"/>
      <c r="D245" s="123"/>
      <c r="E245" s="124"/>
      <c r="F245" s="55"/>
      <c r="G245" s="121"/>
    </row>
    <row r="246" spans="1:7" ht="15.75">
      <c r="A246" s="53"/>
      <c r="B246" s="126"/>
      <c r="C246" s="122"/>
      <c r="D246" s="123"/>
      <c r="E246" s="124"/>
      <c r="F246" s="55"/>
      <c r="G246" s="121"/>
    </row>
    <row r="247" spans="1:7" ht="18.75" customHeight="1">
      <c r="A247" s="53"/>
      <c r="B247" s="126"/>
      <c r="C247" s="122"/>
      <c r="D247" s="123"/>
      <c r="E247" s="124"/>
      <c r="F247" s="55"/>
      <c r="G247" s="121"/>
    </row>
    <row r="248" spans="1:7" ht="15.75">
      <c r="A248" s="53"/>
      <c r="B248" s="126"/>
      <c r="C248" s="122"/>
      <c r="D248" s="123"/>
      <c r="E248" s="124"/>
      <c r="F248" s="55"/>
      <c r="G248" s="121"/>
    </row>
    <row r="249" spans="1:7" ht="15.75">
      <c r="A249" s="53"/>
      <c r="B249" s="126"/>
      <c r="C249" s="122"/>
      <c r="D249" s="123"/>
      <c r="E249" s="124"/>
      <c r="F249" s="55"/>
      <c r="G249" s="121"/>
    </row>
    <row r="250" spans="1:7" ht="15.75">
      <c r="A250" s="53"/>
      <c r="B250" s="126"/>
      <c r="C250" s="122"/>
      <c r="D250" s="123"/>
      <c r="E250" s="124"/>
      <c r="F250" s="55"/>
      <c r="G250" s="121"/>
    </row>
    <row r="251" spans="1:7" ht="15.75">
      <c r="A251" s="53"/>
      <c r="B251" s="126"/>
      <c r="C251" s="122"/>
      <c r="D251" s="123"/>
      <c r="E251" s="124"/>
      <c r="F251" s="55"/>
      <c r="G251" s="121"/>
    </row>
    <row r="252" spans="1:7" ht="15.75">
      <c r="A252" s="53"/>
      <c r="B252" s="126"/>
      <c r="C252" s="122"/>
      <c r="D252" s="123"/>
      <c r="E252" s="124"/>
      <c r="F252" s="55"/>
      <c r="G252" s="121"/>
    </row>
    <row r="253" spans="1:7" ht="15.75">
      <c r="A253" s="53"/>
      <c r="B253" s="126"/>
      <c r="C253" s="122"/>
      <c r="D253" s="123"/>
      <c r="E253" s="124"/>
      <c r="F253" s="55"/>
      <c r="G253" s="121"/>
    </row>
    <row r="254" spans="1:7" ht="15.75">
      <c r="A254" s="53"/>
      <c r="B254" s="126"/>
      <c r="C254" s="122"/>
      <c r="D254" s="123"/>
      <c r="E254" s="124"/>
      <c r="F254" s="55"/>
      <c r="G254" s="121"/>
    </row>
    <row r="255" spans="1:7" ht="15.75">
      <c r="A255" s="53"/>
      <c r="B255" s="126"/>
      <c r="C255" s="122"/>
      <c r="D255" s="123"/>
      <c r="E255" s="124"/>
      <c r="F255" s="55"/>
      <c r="G255" s="121"/>
    </row>
    <row r="256" spans="1:7" ht="15.75">
      <c r="A256" s="53"/>
      <c r="B256" s="126"/>
      <c r="C256" s="122"/>
      <c r="D256" s="123"/>
      <c r="E256" s="124"/>
      <c r="F256" s="55"/>
      <c r="G256" s="121"/>
    </row>
    <row r="257" spans="1:7" ht="18.75" customHeight="1">
      <c r="A257" s="53"/>
      <c r="B257" s="126"/>
      <c r="C257" s="125"/>
      <c r="D257" s="125"/>
      <c r="E257" s="124"/>
      <c r="F257" s="55"/>
      <c r="G257" s="121"/>
    </row>
    <row r="258" spans="1:7" ht="30" customHeight="1">
      <c r="A258" s="53"/>
      <c r="B258" s="126"/>
      <c r="C258" s="122"/>
      <c r="D258" s="123"/>
      <c r="E258" s="124"/>
      <c r="F258" s="55"/>
      <c r="G258" s="121"/>
    </row>
    <row r="259" spans="1:7" ht="15.75">
      <c r="A259" s="53"/>
      <c r="B259" s="126"/>
      <c r="C259" s="122"/>
      <c r="D259" s="123"/>
      <c r="E259" s="124"/>
      <c r="F259" s="55"/>
      <c r="G259" s="121"/>
    </row>
    <row r="260" spans="1:7" ht="15.75">
      <c r="A260" s="53"/>
      <c r="B260" s="126"/>
      <c r="C260" s="122"/>
      <c r="D260" s="123"/>
      <c r="E260" s="124"/>
      <c r="F260" s="55"/>
      <c r="G260" s="121"/>
    </row>
    <row r="261" spans="1:7" ht="15.75">
      <c r="A261" s="53"/>
      <c r="B261" s="126"/>
      <c r="C261" s="122"/>
      <c r="D261" s="123"/>
      <c r="E261" s="124"/>
      <c r="F261" s="55"/>
      <c r="G261" s="121"/>
    </row>
    <row r="262" spans="1:7" ht="15.75">
      <c r="A262" s="53"/>
      <c r="B262" s="126"/>
      <c r="C262" s="122"/>
      <c r="D262" s="123"/>
      <c r="E262" s="124"/>
      <c r="F262" s="55"/>
      <c r="G262" s="121"/>
    </row>
    <row r="263" spans="1:7" ht="18.75" customHeight="1">
      <c r="A263" s="53"/>
      <c r="B263" s="126"/>
      <c r="C263" s="125"/>
      <c r="D263" s="125"/>
      <c r="E263" s="124"/>
      <c r="F263" s="55"/>
      <c r="G263" s="121"/>
    </row>
    <row r="264" spans="1:7" ht="18.75" customHeight="1">
      <c r="A264" s="53"/>
      <c r="B264" s="126"/>
      <c r="C264" s="125"/>
      <c r="D264" s="125"/>
      <c r="E264" s="124"/>
      <c r="F264" s="55"/>
      <c r="G264" s="121"/>
    </row>
    <row r="265" spans="1:7" ht="18.75" customHeight="1">
      <c r="A265" s="53"/>
      <c r="B265" s="126"/>
      <c r="C265" s="125"/>
      <c r="D265" s="125"/>
      <c r="E265" s="124"/>
      <c r="F265" s="55"/>
      <c r="G265" s="121"/>
    </row>
    <row r="266" spans="1:7" ht="18.75" customHeight="1">
      <c r="A266" s="53"/>
      <c r="B266" s="126"/>
      <c r="C266" s="125"/>
      <c r="D266" s="125"/>
      <c r="E266" s="124"/>
      <c r="F266" s="55"/>
      <c r="G266" s="121"/>
    </row>
    <row r="267" spans="1:7" ht="18.75" customHeight="1">
      <c r="A267" s="53"/>
      <c r="B267" s="53"/>
      <c r="C267" s="125"/>
      <c r="D267" s="125"/>
      <c r="E267" s="124"/>
      <c r="F267" s="55"/>
      <c r="G267" s="121"/>
    </row>
    <row r="268" spans="1:7" ht="18.75" customHeight="1">
      <c r="A268" s="53"/>
      <c r="B268" s="53"/>
      <c r="C268" s="125"/>
      <c r="D268" s="125"/>
      <c r="E268" s="124"/>
      <c r="F268" s="55"/>
      <c r="G268" s="121"/>
    </row>
    <row r="269" spans="1:7" ht="18.75" customHeight="1">
      <c r="A269" s="53"/>
      <c r="B269" s="53"/>
      <c r="C269" s="123"/>
      <c r="D269" s="123"/>
      <c r="E269" s="124"/>
      <c r="F269" s="55"/>
      <c r="G269" s="121"/>
    </row>
    <row r="270" spans="1:7" ht="18.75" customHeight="1">
      <c r="A270" s="53"/>
      <c r="B270" s="53"/>
      <c r="C270" s="125"/>
      <c r="D270" s="125"/>
      <c r="E270" s="124"/>
      <c r="F270" s="55"/>
      <c r="G270" s="121"/>
    </row>
    <row r="271" spans="1:7" ht="15.75">
      <c r="A271" s="53"/>
      <c r="B271" s="53"/>
      <c r="C271" s="122"/>
      <c r="D271" s="123"/>
      <c r="E271" s="124"/>
      <c r="F271" s="55"/>
      <c r="G271" s="121"/>
    </row>
    <row r="272" spans="1:7" ht="15.75">
      <c r="A272" s="53"/>
      <c r="B272" s="53"/>
      <c r="C272" s="122"/>
      <c r="D272" s="123"/>
      <c r="E272" s="124"/>
      <c r="F272" s="55"/>
      <c r="G272" s="121"/>
    </row>
    <row r="273" spans="1:7" ht="15.75">
      <c r="A273" s="53"/>
      <c r="B273" s="53"/>
      <c r="C273" s="122"/>
      <c r="D273" s="123"/>
      <c r="E273" s="124"/>
      <c r="F273" s="55"/>
      <c r="G273" s="121"/>
    </row>
    <row r="274" spans="1:7" ht="18.75" customHeight="1">
      <c r="A274" s="53"/>
      <c r="B274" s="53"/>
      <c r="C274" s="125"/>
      <c r="D274" s="125"/>
      <c r="E274" s="124"/>
      <c r="F274" s="55"/>
      <c r="G274" s="121"/>
    </row>
    <row r="275" spans="1:7" ht="18.75" customHeight="1">
      <c r="A275" s="53"/>
      <c r="B275" s="53"/>
      <c r="C275" s="122"/>
      <c r="D275" s="125"/>
      <c r="E275" s="124"/>
      <c r="F275" s="55"/>
      <c r="G275" s="121"/>
    </row>
    <row r="276" spans="1:7" ht="15.75">
      <c r="A276" s="53"/>
      <c r="B276" s="53"/>
      <c r="C276" s="122"/>
      <c r="D276" s="125"/>
      <c r="E276" s="124"/>
      <c r="F276" s="55"/>
      <c r="G276" s="121"/>
    </row>
    <row r="277" spans="1:7" ht="15.75">
      <c r="A277" s="53"/>
      <c r="B277" s="53"/>
      <c r="C277" s="122"/>
      <c r="D277" s="125"/>
      <c r="E277" s="124"/>
      <c r="F277" s="55"/>
      <c r="G277" s="121"/>
    </row>
    <row r="278" spans="1:7" ht="15.75">
      <c r="A278" s="53"/>
      <c r="B278" s="53"/>
      <c r="C278" s="122"/>
      <c r="D278" s="125"/>
      <c r="E278" s="124"/>
      <c r="F278" s="55"/>
      <c r="G278" s="121"/>
    </row>
    <row r="279" spans="1:7" ht="15.75">
      <c r="A279" s="53"/>
      <c r="B279" s="53"/>
      <c r="C279" s="122"/>
      <c r="D279" s="125"/>
      <c r="E279" s="124"/>
      <c r="F279" s="55"/>
      <c r="G279" s="121"/>
    </row>
    <row r="280" spans="1:7" ht="15.75">
      <c r="A280" s="53"/>
      <c r="B280" s="53"/>
      <c r="C280" s="122"/>
      <c r="D280" s="125"/>
      <c r="E280" s="124"/>
      <c r="F280" s="55"/>
      <c r="G280" s="121"/>
    </row>
    <row r="281" spans="1:7" ht="15.75">
      <c r="A281" s="53"/>
      <c r="B281" s="53"/>
      <c r="C281" s="122"/>
      <c r="D281" s="125"/>
      <c r="E281" s="124"/>
      <c r="F281" s="55"/>
      <c r="G281" s="121"/>
    </row>
    <row r="282" spans="1:95" ht="45" customHeight="1">
      <c r="A282" s="53"/>
      <c r="B282" s="53"/>
      <c r="C282" s="122"/>
      <c r="D282" s="125"/>
      <c r="E282" s="55"/>
      <c r="F282" s="121"/>
      <c r="G282" s="117"/>
      <c r="CQ282" s="112"/>
    </row>
    <row r="283" spans="1:7" ht="15.75">
      <c r="A283" s="53"/>
      <c r="B283" s="53"/>
      <c r="C283" s="122"/>
      <c r="D283" s="125"/>
      <c r="E283" s="124"/>
      <c r="F283" s="55"/>
      <c r="G283" s="121"/>
    </row>
    <row r="284" spans="1:7" ht="15.75">
      <c r="A284" s="53"/>
      <c r="B284" s="53"/>
      <c r="C284" s="122"/>
      <c r="D284" s="125"/>
      <c r="E284" s="124"/>
      <c r="F284" s="55"/>
      <c r="G284" s="121"/>
    </row>
    <row r="285" spans="1:7" ht="15.75">
      <c r="A285" s="53"/>
      <c r="B285" s="53"/>
      <c r="C285" s="122"/>
      <c r="D285" s="125"/>
      <c r="E285" s="124"/>
      <c r="F285" s="55"/>
      <c r="G285" s="121"/>
    </row>
    <row r="286" spans="1:7" ht="18.75" customHeight="1">
      <c r="A286" s="53"/>
      <c r="B286" s="54"/>
      <c r="C286" s="125"/>
      <c r="D286" s="125"/>
      <c r="E286" s="124"/>
      <c r="F286" s="55"/>
      <c r="G286" s="121"/>
    </row>
    <row r="287" spans="1:7" ht="25.5" customHeight="1">
      <c r="A287" s="53"/>
      <c r="B287" s="54"/>
      <c r="C287" s="125"/>
      <c r="D287" s="125"/>
      <c r="E287" s="124"/>
      <c r="F287" s="55"/>
      <c r="G287" s="121"/>
    </row>
    <row r="288" spans="1:7" ht="18.75" customHeight="1">
      <c r="A288" s="53"/>
      <c r="B288" s="54"/>
      <c r="C288" s="125"/>
      <c r="D288" s="125"/>
      <c r="E288" s="124"/>
      <c r="F288" s="55"/>
      <c r="G288" s="121"/>
    </row>
    <row r="289" spans="1:7" ht="18.75" customHeight="1">
      <c r="A289" s="53"/>
      <c r="B289" s="54"/>
      <c r="C289" s="125"/>
      <c r="D289" s="125"/>
      <c r="E289" s="124"/>
      <c r="F289" s="55"/>
      <c r="G289" s="121"/>
    </row>
    <row r="290" spans="1:7" ht="15.75">
      <c r="A290" s="53"/>
      <c r="B290" s="54"/>
      <c r="C290" s="122"/>
      <c r="D290" s="125"/>
      <c r="E290" s="124"/>
      <c r="F290" s="55"/>
      <c r="G290" s="121"/>
    </row>
    <row r="291" spans="1:7" ht="15.75">
      <c r="A291" s="53"/>
      <c r="B291" s="54"/>
      <c r="C291" s="122"/>
      <c r="D291" s="123"/>
      <c r="E291" s="124"/>
      <c r="F291" s="55"/>
      <c r="G291" s="121"/>
    </row>
    <row r="292" spans="1:7" ht="18.75" customHeight="1">
      <c r="A292" s="53"/>
      <c r="B292" s="54"/>
      <c r="C292" s="125"/>
      <c r="D292" s="125"/>
      <c r="E292" s="124"/>
      <c r="F292" s="55"/>
      <c r="G292" s="121"/>
    </row>
    <row r="293" spans="1:7" ht="18.75" customHeight="1">
      <c r="A293" s="53"/>
      <c r="B293" s="54"/>
      <c r="C293" s="125"/>
      <c r="D293" s="125"/>
      <c r="E293" s="124"/>
      <c r="F293" s="55"/>
      <c r="G293" s="121"/>
    </row>
    <row r="294" spans="1:7" ht="18.75" customHeight="1">
      <c r="A294" s="53"/>
      <c r="B294" s="54"/>
      <c r="C294" s="122"/>
      <c r="D294" s="125"/>
      <c r="E294" s="124"/>
      <c r="F294" s="55"/>
      <c r="G294" s="121"/>
    </row>
    <row r="295" spans="1:7" ht="15.75">
      <c r="A295" s="53"/>
      <c r="B295" s="54"/>
      <c r="C295" s="122"/>
      <c r="D295" s="123"/>
      <c r="E295" s="124"/>
      <c r="F295" s="55"/>
      <c r="G295" s="121"/>
    </row>
    <row r="296" spans="1:7" ht="18.75" customHeight="1">
      <c r="A296" s="53"/>
      <c r="B296" s="54"/>
      <c r="C296" s="125"/>
      <c r="D296" s="125"/>
      <c r="E296" s="124"/>
      <c r="F296" s="55"/>
      <c r="G296" s="121"/>
    </row>
    <row r="297" spans="1:7" ht="18.75" customHeight="1">
      <c r="A297" s="53"/>
      <c r="B297" s="54"/>
      <c r="C297" s="125"/>
      <c r="D297" s="125"/>
      <c r="E297" s="124"/>
      <c r="F297" s="55"/>
      <c r="G297" s="121"/>
    </row>
    <row r="298" spans="1:7" ht="18.75" customHeight="1">
      <c r="A298" s="53"/>
      <c r="B298" s="54"/>
      <c r="C298" s="125"/>
      <c r="D298" s="125"/>
      <c r="E298" s="124"/>
      <c r="F298" s="55"/>
      <c r="G298" s="121"/>
    </row>
    <row r="299" spans="1:7" ht="18.75" customHeight="1">
      <c r="A299" s="53"/>
      <c r="B299" s="127"/>
      <c r="C299" s="123"/>
      <c r="D299" s="123"/>
      <c r="E299" s="124"/>
      <c r="F299" s="55"/>
      <c r="G299" s="121"/>
    </row>
    <row r="300" spans="1:7" ht="18.75" customHeight="1">
      <c r="A300" s="53"/>
      <c r="B300" s="127"/>
      <c r="C300" s="123"/>
      <c r="D300" s="123"/>
      <c r="E300" s="124"/>
      <c r="F300" s="55"/>
      <c r="G300" s="121"/>
    </row>
    <row r="301" spans="1:7" ht="18.75" customHeight="1">
      <c r="A301" s="53"/>
      <c r="B301" s="127"/>
      <c r="C301" s="123"/>
      <c r="D301" s="123"/>
      <c r="E301" s="124"/>
      <c r="F301" s="55"/>
      <c r="G301" s="121"/>
    </row>
    <row r="302" spans="1:7" ht="18.75" customHeight="1">
      <c r="A302" s="53"/>
      <c r="B302" s="127"/>
      <c r="C302" s="123"/>
      <c r="D302" s="123"/>
      <c r="E302" s="124"/>
      <c r="F302" s="55"/>
      <c r="G302" s="121"/>
    </row>
    <row r="303" spans="1:7" ht="18.75" customHeight="1">
      <c r="A303" s="53"/>
      <c r="B303" s="127"/>
      <c r="C303" s="123"/>
      <c r="D303" s="123"/>
      <c r="E303" s="124"/>
      <c r="F303" s="55"/>
      <c r="G303" s="121"/>
    </row>
    <row r="304" spans="1:7" ht="18.75" customHeight="1">
      <c r="A304" s="53"/>
      <c r="B304" s="127"/>
      <c r="C304" s="123"/>
      <c r="D304" s="123"/>
      <c r="E304" s="124"/>
      <c r="F304" s="55"/>
      <c r="G304" s="121"/>
    </row>
    <row r="305" spans="1:7" ht="18.75" customHeight="1">
      <c r="A305" s="53"/>
      <c r="B305" s="127"/>
      <c r="C305" s="123"/>
      <c r="D305" s="123"/>
      <c r="E305" s="124"/>
      <c r="F305" s="55"/>
      <c r="G305" s="121"/>
    </row>
    <row r="306" spans="1:6" ht="25.5" customHeight="1">
      <c r="A306" s="53"/>
      <c r="B306" s="127"/>
      <c r="C306" s="128"/>
      <c r="D306" s="128"/>
      <c r="E306" s="129"/>
      <c r="F306" s="55"/>
    </row>
    <row r="307" spans="1:6" ht="25.5" customHeight="1">
      <c r="A307" s="53"/>
      <c r="B307" s="127"/>
      <c r="C307" s="128"/>
      <c r="D307" s="128"/>
      <c r="E307" s="129"/>
      <c r="F307" s="55"/>
    </row>
    <row r="308" spans="1:6" ht="25.5" customHeight="1">
      <c r="A308" s="53"/>
      <c r="B308" s="127"/>
      <c r="C308" s="128"/>
      <c r="D308" s="128"/>
      <c r="E308" s="129"/>
      <c r="F308" s="55"/>
    </row>
    <row r="309" spans="1:6" ht="25.5" customHeight="1">
      <c r="A309" s="53"/>
      <c r="B309" s="127"/>
      <c r="C309" s="128"/>
      <c r="D309" s="128"/>
      <c r="E309" s="129"/>
      <c r="F309" s="55"/>
    </row>
    <row r="310" spans="1:6" ht="25.5" customHeight="1">
      <c r="A310" s="53"/>
      <c r="B310" s="127"/>
      <c r="C310" s="128"/>
      <c r="D310" s="128"/>
      <c r="E310" s="129"/>
      <c r="F310" s="55"/>
    </row>
    <row r="311" spans="1:6" ht="25.5" customHeight="1">
      <c r="A311" s="53"/>
      <c r="B311" s="127"/>
      <c r="C311" s="128"/>
      <c r="D311" s="128"/>
      <c r="E311" s="129"/>
      <c r="F311" s="55"/>
    </row>
    <row r="312" spans="1:6" ht="25.5" customHeight="1">
      <c r="A312" s="53"/>
      <c r="B312" s="127"/>
      <c r="C312" s="128"/>
      <c r="D312" s="128"/>
      <c r="E312" s="129"/>
      <c r="F312" s="55"/>
    </row>
    <row r="313" spans="1:6" ht="25.5" customHeight="1">
      <c r="A313" s="53"/>
      <c r="B313" s="127"/>
      <c r="C313" s="128"/>
      <c r="D313" s="128"/>
      <c r="E313" s="129"/>
      <c r="F313" s="55"/>
    </row>
    <row r="314" spans="1:6" ht="25.5" customHeight="1">
      <c r="A314" s="53"/>
      <c r="B314" s="54"/>
      <c r="C314" s="128"/>
      <c r="D314" s="128"/>
      <c r="E314" s="129"/>
      <c r="F314" s="55"/>
    </row>
    <row r="315" spans="1:6" ht="25.5" customHeight="1">
      <c r="A315" s="53"/>
      <c r="B315" s="54"/>
      <c r="C315" s="128"/>
      <c r="D315" s="128"/>
      <c r="E315" s="129"/>
      <c r="F315" s="55"/>
    </row>
    <row r="316" spans="1:6" ht="25.5" customHeight="1">
      <c r="A316" s="53"/>
      <c r="B316" s="54"/>
      <c r="C316" s="128"/>
      <c r="D316" s="128"/>
      <c r="E316" s="129"/>
      <c r="F316" s="55"/>
    </row>
    <row r="317" spans="1:6" ht="25.5" customHeight="1">
      <c r="A317" s="53"/>
      <c r="B317" s="54"/>
      <c r="C317" s="128"/>
      <c r="D317" s="128"/>
      <c r="E317" s="129"/>
      <c r="F317" s="55"/>
    </row>
    <row r="318" spans="1:6" ht="25.5" customHeight="1">
      <c r="A318" s="53"/>
      <c r="B318" s="54"/>
      <c r="C318" s="128"/>
      <c r="D318" s="128"/>
      <c r="E318" s="129"/>
      <c r="F318" s="55"/>
    </row>
    <row r="319" spans="1:6" ht="25.5" customHeight="1">
      <c r="A319" s="53"/>
      <c r="B319" s="54"/>
      <c r="C319" s="128"/>
      <c r="D319" s="128"/>
      <c r="E319" s="129"/>
      <c r="F319" s="55"/>
    </row>
    <row r="320" spans="1:6" ht="15" customHeight="1">
      <c r="A320" s="54"/>
      <c r="B320" s="54"/>
      <c r="C320" s="123"/>
      <c r="D320" s="123"/>
      <c r="E320" s="124"/>
      <c r="F320" s="55"/>
    </row>
    <row r="321" spans="1:6" ht="15" customHeight="1">
      <c r="A321" s="54"/>
      <c r="B321" s="54"/>
      <c r="C321" s="125"/>
      <c r="D321" s="125"/>
      <c r="E321" s="124"/>
      <c r="F321" s="55"/>
    </row>
    <row r="322" spans="1:6" ht="15" customHeight="1">
      <c r="A322" s="54"/>
      <c r="B322" s="54"/>
      <c r="C322" s="125"/>
      <c r="D322" s="125"/>
      <c r="E322" s="124"/>
      <c r="F322" s="55"/>
    </row>
    <row r="323" spans="1:6" ht="25.5" customHeight="1">
      <c r="A323" s="54"/>
      <c r="B323" s="54"/>
      <c r="C323" s="125"/>
      <c r="D323" s="125"/>
      <c r="E323" s="124"/>
      <c r="F323" s="55"/>
    </row>
    <row r="324" spans="1:6" ht="25.5" customHeight="1">
      <c r="A324" s="54"/>
      <c r="B324" s="53"/>
      <c r="C324" s="125"/>
      <c r="D324" s="125"/>
      <c r="E324" s="124"/>
      <c r="F324" s="55"/>
    </row>
    <row r="325" spans="1:6" ht="25.5" customHeight="1">
      <c r="A325" s="54"/>
      <c r="B325" s="53"/>
      <c r="C325" s="123"/>
      <c r="D325" s="123"/>
      <c r="E325" s="124"/>
      <c r="F325" s="55"/>
    </row>
    <row r="326" spans="1:6" ht="25.5" customHeight="1">
      <c r="A326" s="54"/>
      <c r="B326" s="53"/>
      <c r="C326" s="123"/>
      <c r="D326" s="123"/>
      <c r="E326" s="124"/>
      <c r="F326" s="55"/>
    </row>
    <row r="327" spans="1:6" ht="38.25" customHeight="1">
      <c r="A327" s="54"/>
      <c r="B327" s="53"/>
      <c r="C327" s="123"/>
      <c r="D327" s="123"/>
      <c r="E327" s="124"/>
      <c r="F327" s="55"/>
    </row>
    <row r="328" spans="1:6" ht="25.5" customHeight="1">
      <c r="A328" s="54"/>
      <c r="B328" s="53"/>
      <c r="C328" s="123"/>
      <c r="D328" s="123"/>
      <c r="E328" s="124"/>
      <c r="F328" s="55"/>
    </row>
    <row r="329" spans="1:6" ht="25.5" customHeight="1">
      <c r="A329" s="54"/>
      <c r="B329" s="53"/>
      <c r="C329" s="123"/>
      <c r="D329" s="123"/>
      <c r="E329" s="124"/>
      <c r="F329" s="55"/>
    </row>
    <row r="330" spans="1:6" ht="25.5" customHeight="1">
      <c r="A330" s="54"/>
      <c r="B330" s="53"/>
      <c r="C330" s="123"/>
      <c r="D330" s="123"/>
      <c r="E330" s="124"/>
      <c r="F330" s="55"/>
    </row>
    <row r="331" spans="1:6" ht="25.5" customHeight="1">
      <c r="A331" s="54"/>
      <c r="B331" s="53"/>
      <c r="C331" s="123"/>
      <c r="D331" s="123"/>
      <c r="E331" s="124"/>
      <c r="F331" s="55"/>
    </row>
    <row r="332" spans="1:6" ht="38.25" customHeight="1">
      <c r="A332" s="54"/>
      <c r="B332" s="53"/>
      <c r="C332" s="123"/>
      <c r="D332" s="123"/>
      <c r="E332" s="124"/>
      <c r="F332" s="55"/>
    </row>
    <row r="333" spans="1:6" ht="25.5" customHeight="1">
      <c r="A333" s="54"/>
      <c r="B333" s="53"/>
      <c r="C333" s="123"/>
      <c r="D333" s="123"/>
      <c r="E333" s="124"/>
      <c r="F333" s="55"/>
    </row>
    <row r="334" spans="1:6" ht="25.5" customHeight="1">
      <c r="A334" s="54"/>
      <c r="B334" s="53"/>
      <c r="C334" s="123"/>
      <c r="D334" s="123"/>
      <c r="E334" s="124"/>
      <c r="F334" s="55"/>
    </row>
    <row r="335" spans="1:6" ht="25.5" customHeight="1">
      <c r="A335" s="54"/>
      <c r="B335" s="53"/>
      <c r="C335" s="123"/>
      <c r="D335" s="123"/>
      <c r="E335" s="124"/>
      <c r="F335" s="55"/>
    </row>
    <row r="336" spans="1:6" ht="25.5" customHeight="1">
      <c r="A336" s="54"/>
      <c r="B336" s="53"/>
      <c r="C336" s="123"/>
      <c r="D336" s="123"/>
      <c r="E336" s="124"/>
      <c r="F336" s="55"/>
    </row>
    <row r="337" spans="1:6" ht="25.5" customHeight="1">
      <c r="A337" s="54"/>
      <c r="B337" s="53"/>
      <c r="C337" s="123"/>
      <c r="D337" s="123"/>
      <c r="E337" s="130"/>
      <c r="F337" s="55"/>
    </row>
    <row r="338" spans="1:6" ht="25.5" customHeight="1">
      <c r="A338" s="54"/>
      <c r="B338" s="53"/>
      <c r="C338" s="125"/>
      <c r="D338" s="125"/>
      <c r="E338" s="130"/>
      <c r="F338" s="55"/>
    </row>
    <row r="339" spans="1:6" ht="25.5" customHeight="1">
      <c r="A339" s="54"/>
      <c r="B339" s="53"/>
      <c r="C339" s="125"/>
      <c r="D339" s="125"/>
      <c r="E339" s="130"/>
      <c r="F339" s="55"/>
    </row>
    <row r="340" spans="1:6" ht="25.5" customHeight="1">
      <c r="A340" s="54"/>
      <c r="B340" s="54"/>
      <c r="C340" s="123"/>
      <c r="D340" s="123"/>
      <c r="E340" s="130"/>
      <c r="F340" s="55"/>
    </row>
    <row r="341" spans="1:6" ht="25.5" customHeight="1">
      <c r="A341" s="54"/>
      <c r="B341" s="54"/>
      <c r="C341" s="123"/>
      <c r="D341" s="123"/>
      <c r="E341" s="130"/>
      <c r="F341" s="55"/>
    </row>
    <row r="342" spans="1:6" ht="25.5" customHeight="1">
      <c r="A342" s="54"/>
      <c r="B342" s="54"/>
      <c r="C342" s="123"/>
      <c r="D342" s="123"/>
      <c r="E342" s="130"/>
      <c r="F342" s="55"/>
    </row>
    <row r="343" spans="1:6" ht="25.5" customHeight="1">
      <c r="A343" s="54"/>
      <c r="B343" s="54"/>
      <c r="C343" s="123"/>
      <c r="D343" s="123"/>
      <c r="E343" s="130"/>
      <c r="F343" s="55"/>
    </row>
    <row r="344" spans="1:6" ht="25.5" customHeight="1">
      <c r="A344" s="54"/>
      <c r="B344" s="54"/>
      <c r="C344" s="123"/>
      <c r="D344" s="123"/>
      <c r="E344" s="130"/>
      <c r="F344" s="55"/>
    </row>
    <row r="345" spans="1:6" ht="25.5" customHeight="1">
      <c r="A345" s="54"/>
      <c r="B345" s="54"/>
      <c r="C345" s="123"/>
      <c r="D345" s="123"/>
      <c r="E345" s="130"/>
      <c r="F345" s="55"/>
    </row>
    <row r="346" spans="1:6" ht="25.5" customHeight="1">
      <c r="A346" s="131"/>
      <c r="B346" s="53"/>
      <c r="C346" s="123"/>
      <c r="D346" s="123"/>
      <c r="E346" s="124"/>
      <c r="F346" s="55"/>
    </row>
    <row r="347" spans="1:6" ht="25.5" customHeight="1">
      <c r="A347" s="131"/>
      <c r="B347" s="53"/>
      <c r="C347" s="123"/>
      <c r="D347" s="123"/>
      <c r="E347" s="124"/>
      <c r="F347" s="55"/>
    </row>
    <row r="348" spans="1:6" ht="25.5" customHeight="1">
      <c r="A348" s="131"/>
      <c r="B348" s="53"/>
      <c r="C348" s="123"/>
      <c r="D348" s="123"/>
      <c r="E348" s="124"/>
      <c r="F348" s="55"/>
    </row>
    <row r="349" spans="1:6" ht="38.25" customHeight="1">
      <c r="A349" s="131"/>
      <c r="B349" s="53"/>
      <c r="C349" s="123"/>
      <c r="D349" s="123"/>
      <c r="E349" s="124"/>
      <c r="F349" s="55"/>
    </row>
    <row r="350" spans="1:6" ht="38.25" customHeight="1">
      <c r="A350" s="131"/>
      <c r="B350" s="53"/>
      <c r="C350" s="123"/>
      <c r="D350" s="123"/>
      <c r="E350" s="124"/>
      <c r="F350" s="55"/>
    </row>
    <row r="351" spans="1:6" ht="38.25" customHeight="1">
      <c r="A351" s="131"/>
      <c r="B351" s="53"/>
      <c r="C351" s="123"/>
      <c r="D351" s="123"/>
      <c r="E351" s="124"/>
      <c r="F351" s="55"/>
    </row>
    <row r="352" spans="1:6" ht="38.25" customHeight="1">
      <c r="A352" s="131"/>
      <c r="B352" s="53"/>
      <c r="C352" s="123"/>
      <c r="D352" s="123"/>
      <c r="E352" s="124"/>
      <c r="F352" s="55"/>
    </row>
    <row r="353" spans="1:6" ht="38.25" customHeight="1">
      <c r="A353" s="131"/>
      <c r="B353" s="53"/>
      <c r="C353" s="123"/>
      <c r="D353" s="123"/>
      <c r="E353" s="124"/>
      <c r="F353" s="55"/>
    </row>
    <row r="354" spans="1:6" ht="38.25" customHeight="1">
      <c r="A354" s="131"/>
      <c r="B354" s="53"/>
      <c r="C354" s="123"/>
      <c r="D354" s="123"/>
      <c r="E354" s="124"/>
      <c r="F354" s="55"/>
    </row>
    <row r="355" spans="1:6" ht="38.25" customHeight="1">
      <c r="A355" s="131"/>
      <c r="B355" s="53"/>
      <c r="C355" s="123"/>
      <c r="D355" s="123"/>
      <c r="E355" s="124"/>
      <c r="F355" s="55"/>
    </row>
    <row r="356" spans="1:6" ht="38.25" customHeight="1">
      <c r="A356" s="131"/>
      <c r="B356" s="53"/>
      <c r="C356" s="123"/>
      <c r="D356" s="123"/>
      <c r="E356" s="124"/>
      <c r="F356" s="55"/>
    </row>
    <row r="357" spans="1:6" ht="38.25" customHeight="1">
      <c r="A357" s="131"/>
      <c r="B357" s="53"/>
      <c r="C357" s="123"/>
      <c r="D357" s="123"/>
      <c r="E357" s="124"/>
      <c r="F357" s="55"/>
    </row>
    <row r="358" spans="1:6" ht="25.5" customHeight="1">
      <c r="A358" s="131"/>
      <c r="B358" s="53"/>
      <c r="C358" s="123"/>
      <c r="D358" s="123"/>
      <c r="E358" s="124"/>
      <c r="F358" s="55"/>
    </row>
    <row r="359" spans="1:6" ht="25.5" customHeight="1">
      <c r="A359" s="131"/>
      <c r="B359" s="53"/>
      <c r="C359" s="123"/>
      <c r="D359" s="123"/>
      <c r="E359" s="124"/>
      <c r="F359" s="55"/>
    </row>
    <row r="360" spans="1:6" ht="38.25" customHeight="1">
      <c r="A360" s="131"/>
      <c r="B360" s="53"/>
      <c r="C360" s="123"/>
      <c r="D360" s="123"/>
      <c r="E360" s="124"/>
      <c r="F360" s="55"/>
    </row>
    <row r="361" spans="1:6" ht="38.25" customHeight="1">
      <c r="A361" s="131"/>
      <c r="B361" s="53"/>
      <c r="C361" s="123"/>
      <c r="D361" s="123"/>
      <c r="E361" s="124"/>
      <c r="F361" s="55"/>
    </row>
    <row r="362" spans="1:6" ht="25.5" customHeight="1">
      <c r="A362" s="131"/>
      <c r="B362" s="53"/>
      <c r="C362" s="123"/>
      <c r="D362" s="123"/>
      <c r="E362" s="124"/>
      <c r="F362" s="55"/>
    </row>
    <row r="363" spans="1:6" ht="25.5" customHeight="1">
      <c r="A363" s="131"/>
      <c r="B363" s="53"/>
      <c r="C363" s="123"/>
      <c r="D363" s="123"/>
      <c r="E363" s="124"/>
      <c r="F363" s="55"/>
    </row>
    <row r="364" spans="1:6" ht="25.5" customHeight="1">
      <c r="A364" s="131"/>
      <c r="B364" s="53"/>
      <c r="C364" s="123"/>
      <c r="D364" s="123"/>
      <c r="E364" s="124"/>
      <c r="F364" s="55"/>
    </row>
    <row r="365" spans="1:6" ht="25.5" customHeight="1">
      <c r="A365" s="131"/>
      <c r="B365" s="54"/>
      <c r="C365" s="125"/>
      <c r="D365" s="125"/>
      <c r="E365" s="124"/>
      <c r="F365" s="55"/>
    </row>
    <row r="366" spans="1:6" ht="21" customHeight="1">
      <c r="A366" s="131"/>
      <c r="B366" s="54"/>
      <c r="C366" s="125"/>
      <c r="D366" s="125"/>
      <c r="E366" s="124"/>
      <c r="F366" s="55"/>
    </row>
    <row r="367" spans="1:6" ht="15" customHeight="1">
      <c r="A367" s="55"/>
      <c r="B367" s="55"/>
      <c r="C367" s="123"/>
      <c r="D367" s="123"/>
      <c r="E367" s="130"/>
      <c r="F367" s="55"/>
    </row>
    <row r="368" spans="1:6" ht="15" customHeight="1">
      <c r="A368" s="55"/>
      <c r="B368" s="55"/>
      <c r="C368" s="123"/>
      <c r="D368" s="123"/>
      <c r="E368" s="130"/>
      <c r="F368" s="55"/>
    </row>
    <row r="369" spans="1:6" ht="15" customHeight="1">
      <c r="A369" s="55"/>
      <c r="B369" s="55"/>
      <c r="C369" s="123"/>
      <c r="D369" s="123"/>
      <c r="E369" s="130"/>
      <c r="F369" s="55"/>
    </row>
    <row r="370" spans="1:6" ht="29.25" customHeight="1">
      <c r="A370" s="311"/>
      <c r="B370" s="311"/>
      <c r="C370" s="311"/>
      <c r="D370" s="311"/>
      <c r="E370" s="311"/>
      <c r="F370" s="139"/>
    </row>
    <row r="371" spans="1:5" ht="15.75">
      <c r="A371" s="117"/>
      <c r="B371" s="56"/>
      <c r="C371" s="132"/>
      <c r="D371" s="98"/>
      <c r="E371" s="57"/>
    </row>
    <row r="372" spans="1:5" ht="15.75">
      <c r="A372" s="117"/>
      <c r="B372" s="56"/>
      <c r="C372" s="132"/>
      <c r="D372" s="98"/>
      <c r="E372" s="57"/>
    </row>
    <row r="373" spans="1:5" ht="15.75">
      <c r="A373" s="117"/>
      <c r="B373" s="56"/>
      <c r="C373" s="132"/>
      <c r="D373" s="98"/>
      <c r="E373" s="57"/>
    </row>
    <row r="374" spans="1:5" ht="15.75">
      <c r="A374" s="117"/>
      <c r="B374" s="56"/>
      <c r="C374" s="132"/>
      <c r="D374" s="98"/>
      <c r="E374" s="57"/>
    </row>
    <row r="375" spans="1:5" ht="15.75">
      <c r="A375" s="117"/>
      <c r="B375" s="56"/>
      <c r="C375" s="132"/>
      <c r="D375" s="98"/>
      <c r="E375" s="57"/>
    </row>
    <row r="376" spans="1:5" ht="15.75">
      <c r="A376" s="117"/>
      <c r="B376" s="56"/>
      <c r="C376" s="132"/>
      <c r="D376" s="98"/>
      <c r="E376" s="57"/>
    </row>
    <row r="377" spans="1:5" ht="15.75">
      <c r="A377" s="117"/>
      <c r="B377" s="56"/>
      <c r="C377" s="132"/>
      <c r="D377" s="98"/>
      <c r="E377" s="57"/>
    </row>
    <row r="378" spans="1:5" ht="15.75">
      <c r="A378" s="117"/>
      <c r="B378" s="56"/>
      <c r="C378" s="132"/>
      <c r="D378" s="98"/>
      <c r="E378" s="57"/>
    </row>
    <row r="379" spans="1:5" ht="15.75">
      <c r="A379" s="117"/>
      <c r="B379" s="56"/>
      <c r="C379" s="132"/>
      <c r="D379" s="98"/>
      <c r="E379" s="57"/>
    </row>
    <row r="380" spans="1:5" ht="15.75">
      <c r="A380" s="117"/>
      <c r="B380" s="56"/>
      <c r="C380" s="132"/>
      <c r="D380" s="98"/>
      <c r="E380" s="57"/>
    </row>
    <row r="381" spans="1:5" ht="15.75">
      <c r="A381" s="117"/>
      <c r="B381" s="56"/>
      <c r="C381" s="132"/>
      <c r="D381" s="98"/>
      <c r="E381" s="57"/>
    </row>
    <row r="382" spans="1:5" ht="15.75">
      <c r="A382" s="117"/>
      <c r="B382" s="56"/>
      <c r="C382" s="132"/>
      <c r="D382" s="98"/>
      <c r="E382" s="57"/>
    </row>
    <row r="383" spans="1:5" ht="15.75">
      <c r="A383" s="117"/>
      <c r="B383" s="56"/>
      <c r="C383" s="132"/>
      <c r="D383" s="98"/>
      <c r="E383" s="57"/>
    </row>
    <row r="384" spans="1:5" ht="15.75">
      <c r="A384" s="117"/>
      <c r="B384" s="56"/>
      <c r="C384" s="132"/>
      <c r="D384" s="98"/>
      <c r="E384" s="57"/>
    </row>
    <row r="385" spans="1:5" ht="15.75">
      <c r="A385" s="117"/>
      <c r="B385" s="56"/>
      <c r="C385" s="132"/>
      <c r="D385" s="98"/>
      <c r="E385" s="57"/>
    </row>
    <row r="386" spans="1:5" ht="15.75">
      <c r="A386" s="117"/>
      <c r="B386" s="56"/>
      <c r="C386" s="132"/>
      <c r="D386" s="98"/>
      <c r="E386" s="57"/>
    </row>
    <row r="387" spans="1:5" ht="15.75">
      <c r="A387" s="117"/>
      <c r="B387" s="56"/>
      <c r="C387" s="132"/>
      <c r="D387" s="98"/>
      <c r="E387" s="57"/>
    </row>
    <row r="388" spans="1:5" ht="15.75">
      <c r="A388" s="117"/>
      <c r="B388" s="56"/>
      <c r="C388" s="132"/>
      <c r="D388" s="98"/>
      <c r="E388" s="57"/>
    </row>
    <row r="389" spans="1:5" ht="15.75">
      <c r="A389" s="117"/>
      <c r="B389" s="56"/>
      <c r="C389" s="132"/>
      <c r="D389" s="98"/>
      <c r="E389" s="57"/>
    </row>
    <row r="390" spans="1:5" ht="15.75">
      <c r="A390" s="117"/>
      <c r="B390" s="56"/>
      <c r="C390" s="132"/>
      <c r="D390" s="98"/>
      <c r="E390" s="57"/>
    </row>
    <row r="391" spans="1:5" ht="15.75">
      <c r="A391" s="117"/>
      <c r="B391" s="56"/>
      <c r="C391" s="132"/>
      <c r="D391" s="98"/>
      <c r="E391" s="57"/>
    </row>
  </sheetData>
  <sheetProtection/>
  <mergeCells count="299">
    <mergeCell ref="A218:B220"/>
    <mergeCell ref="C220:D220"/>
    <mergeCell ref="C75:D75"/>
    <mergeCell ref="C79:D79"/>
    <mergeCell ref="B197:B208"/>
    <mergeCell ref="A221:B228"/>
    <mergeCell ref="C221:D221"/>
    <mergeCell ref="C222:D222"/>
    <mergeCell ref="C223:C225"/>
    <mergeCell ref="C226:D226"/>
    <mergeCell ref="C227:D227"/>
    <mergeCell ref="C228:D228"/>
    <mergeCell ref="C209:D209"/>
    <mergeCell ref="C210:D210"/>
    <mergeCell ref="C50:D50"/>
    <mergeCell ref="B191:B196"/>
    <mergeCell ref="C138:D138"/>
    <mergeCell ref="C139:C142"/>
    <mergeCell ref="C144:D144"/>
    <mergeCell ref="C145:C146"/>
    <mergeCell ref="B150:B156"/>
    <mergeCell ref="C74:D74"/>
    <mergeCell ref="B115:B134"/>
    <mergeCell ref="C118:D118"/>
    <mergeCell ref="C119:C121"/>
    <mergeCell ref="C122:D122"/>
    <mergeCell ref="C116:D116"/>
    <mergeCell ref="C117:D117"/>
    <mergeCell ref="C148:D148"/>
    <mergeCell ref="C150:D150"/>
    <mergeCell ref="C203:D203"/>
    <mergeCell ref="C197:D197"/>
    <mergeCell ref="C200:D200"/>
    <mergeCell ref="C175:D175"/>
    <mergeCell ref="C198:D198"/>
    <mergeCell ref="C199:D199"/>
    <mergeCell ref="C192:D192"/>
    <mergeCell ref="C183:D183"/>
    <mergeCell ref="C186:D186"/>
    <mergeCell ref="C202:D202"/>
    <mergeCell ref="C211:D211"/>
    <mergeCell ref="B83:B114"/>
    <mergeCell ref="C84:D84"/>
    <mergeCell ref="C85:C91"/>
    <mergeCell ref="C92:C102"/>
    <mergeCell ref="C109:D109"/>
    <mergeCell ref="C149:D149"/>
    <mergeCell ref="C103:D103"/>
    <mergeCell ref="C208:D208"/>
    <mergeCell ref="C205:D205"/>
    <mergeCell ref="C219:D219"/>
    <mergeCell ref="C215:D215"/>
    <mergeCell ref="C216:D216"/>
    <mergeCell ref="C217:D217"/>
    <mergeCell ref="C218:D218"/>
    <mergeCell ref="C206:D206"/>
    <mergeCell ref="C212:D212"/>
    <mergeCell ref="C213:D213"/>
    <mergeCell ref="C214:D214"/>
    <mergeCell ref="C207:D207"/>
    <mergeCell ref="C187:D187"/>
    <mergeCell ref="C190:D190"/>
    <mergeCell ref="C123:C129"/>
    <mergeCell ref="C130:C134"/>
    <mergeCell ref="C194:D194"/>
    <mergeCell ref="C193:D193"/>
    <mergeCell ref="C191:D191"/>
    <mergeCell ref="C160:D160"/>
    <mergeCell ref="C168:D168"/>
    <mergeCell ref="C169:D169"/>
    <mergeCell ref="C201:D201"/>
    <mergeCell ref="C166:D166"/>
    <mergeCell ref="C184:D184"/>
    <mergeCell ref="C170:D170"/>
    <mergeCell ref="C171:D171"/>
    <mergeCell ref="C173:D173"/>
    <mergeCell ref="C174:D174"/>
    <mergeCell ref="C177:D177"/>
    <mergeCell ref="C176:D176"/>
    <mergeCell ref="C172:D172"/>
    <mergeCell ref="C162:D162"/>
    <mergeCell ref="C163:D163"/>
    <mergeCell ref="C167:D167"/>
    <mergeCell ref="C161:D161"/>
    <mergeCell ref="C164:D164"/>
    <mergeCell ref="C165:D165"/>
    <mergeCell ref="C158:D158"/>
    <mergeCell ref="C159:D159"/>
    <mergeCell ref="C155:D155"/>
    <mergeCell ref="C156:D156"/>
    <mergeCell ref="C152:D152"/>
    <mergeCell ref="C153:D153"/>
    <mergeCell ref="C154:D154"/>
    <mergeCell ref="C111:D111"/>
    <mergeCell ref="C115:D115"/>
    <mergeCell ref="C110:D110"/>
    <mergeCell ref="C72:D72"/>
    <mergeCell ref="C157:D157"/>
    <mergeCell ref="C151:D151"/>
    <mergeCell ref="B5:D5"/>
    <mergeCell ref="A6:D6"/>
    <mergeCell ref="C136:D136"/>
    <mergeCell ref="C51:D51"/>
    <mergeCell ref="C83:D83"/>
    <mergeCell ref="C104:C108"/>
    <mergeCell ref="C73:D73"/>
    <mergeCell ref="C66:D66"/>
    <mergeCell ref="C7:D7"/>
    <mergeCell ref="C11:D11"/>
    <mergeCell ref="F1:G1"/>
    <mergeCell ref="A4:G4"/>
    <mergeCell ref="B135:B137"/>
    <mergeCell ref="C114:D114"/>
    <mergeCell ref="C10:D10"/>
    <mergeCell ref="C65:D65"/>
    <mergeCell ref="C19:D19"/>
    <mergeCell ref="C137:D137"/>
    <mergeCell ref="C24:C25"/>
    <mergeCell ref="C80:C82"/>
    <mergeCell ref="C12:C17"/>
    <mergeCell ref="C52:D52"/>
    <mergeCell ref="C54:C55"/>
    <mergeCell ref="C18:D18"/>
    <mergeCell ref="C71:D71"/>
    <mergeCell ref="C67:D67"/>
    <mergeCell ref="C68:D68"/>
    <mergeCell ref="C69:D69"/>
    <mergeCell ref="C46:D46"/>
    <mergeCell ref="C70:D70"/>
    <mergeCell ref="A370:E370"/>
    <mergeCell ref="C178:D178"/>
    <mergeCell ref="C179:D179"/>
    <mergeCell ref="C180:D180"/>
    <mergeCell ref="C181:D181"/>
    <mergeCell ref="C182:D182"/>
    <mergeCell ref="C188:D188"/>
    <mergeCell ref="C189:D189"/>
    <mergeCell ref="C204:D204"/>
    <mergeCell ref="C196:D196"/>
    <mergeCell ref="A175:A196"/>
    <mergeCell ref="B175:B190"/>
    <mergeCell ref="C53:D53"/>
    <mergeCell ref="C47:D47"/>
    <mergeCell ref="C61:D61"/>
    <mergeCell ref="C62:C64"/>
    <mergeCell ref="C135:D135"/>
    <mergeCell ref="C56:C59"/>
    <mergeCell ref="C60:D60"/>
    <mergeCell ref="C147:D147"/>
    <mergeCell ref="C185:D185"/>
    <mergeCell ref="C195:D195"/>
    <mergeCell ref="A216:B217"/>
    <mergeCell ref="B138:B149"/>
    <mergeCell ref="B157:B164"/>
    <mergeCell ref="B165:B170"/>
    <mergeCell ref="A171:B174"/>
    <mergeCell ref="B209:B215"/>
    <mergeCell ref="A157:A170"/>
    <mergeCell ref="A197:A215"/>
    <mergeCell ref="A135:A156"/>
    <mergeCell ref="C143:D143"/>
    <mergeCell ref="Y77:Z77"/>
    <mergeCell ref="AC77:AD77"/>
    <mergeCell ref="AG77:AH77"/>
    <mergeCell ref="AK77:AL77"/>
    <mergeCell ref="I77:J77"/>
    <mergeCell ref="M77:N77"/>
    <mergeCell ref="Q77:R77"/>
    <mergeCell ref="U77:V77"/>
    <mergeCell ref="AO77:AP77"/>
    <mergeCell ref="AS77:AT77"/>
    <mergeCell ref="AW77:AX77"/>
    <mergeCell ref="BA77:BB77"/>
    <mergeCell ref="BE77:BF77"/>
    <mergeCell ref="BI77:BJ77"/>
    <mergeCell ref="BM77:BN77"/>
    <mergeCell ref="BQ77:BR77"/>
    <mergeCell ref="BU77:BV77"/>
    <mergeCell ref="BY77:BZ77"/>
    <mergeCell ref="CC77:CD77"/>
    <mergeCell ref="CG77:CH77"/>
    <mergeCell ref="CK77:CL77"/>
    <mergeCell ref="CO77:CP77"/>
    <mergeCell ref="CS77:CT77"/>
    <mergeCell ref="CW77:CX77"/>
    <mergeCell ref="DA77:DB77"/>
    <mergeCell ref="DE77:DF77"/>
    <mergeCell ref="DI77:DJ77"/>
    <mergeCell ref="DM77:DN77"/>
    <mergeCell ref="DQ77:DR77"/>
    <mergeCell ref="DU77:DV77"/>
    <mergeCell ref="DY77:DZ77"/>
    <mergeCell ref="EC77:ED77"/>
    <mergeCell ref="EG77:EH77"/>
    <mergeCell ref="EK77:EL77"/>
    <mergeCell ref="EO77:EP77"/>
    <mergeCell ref="ES77:ET77"/>
    <mergeCell ref="EW77:EX77"/>
    <mergeCell ref="FA77:FB77"/>
    <mergeCell ref="FE77:FF77"/>
    <mergeCell ref="FI77:FJ77"/>
    <mergeCell ref="FM77:FN77"/>
    <mergeCell ref="FQ77:FR77"/>
    <mergeCell ref="HM77:HN77"/>
    <mergeCell ref="FU77:FV77"/>
    <mergeCell ref="FY77:FZ77"/>
    <mergeCell ref="GC77:GD77"/>
    <mergeCell ref="GG77:GH77"/>
    <mergeCell ref="GK77:GL77"/>
    <mergeCell ref="GO77:GP77"/>
    <mergeCell ref="HU77:HV77"/>
    <mergeCell ref="HY77:HZ77"/>
    <mergeCell ref="IC77:ID77"/>
    <mergeCell ref="IG77:IH77"/>
    <mergeCell ref="IK77:IL77"/>
    <mergeCell ref="GS77:GT77"/>
    <mergeCell ref="GW77:GX77"/>
    <mergeCell ref="HA77:HB77"/>
    <mergeCell ref="HE77:HF77"/>
    <mergeCell ref="HI77:HJ77"/>
    <mergeCell ref="IO77:IP77"/>
    <mergeCell ref="IS77:IT77"/>
    <mergeCell ref="I78:J78"/>
    <mergeCell ref="M78:N78"/>
    <mergeCell ref="Q78:R78"/>
    <mergeCell ref="U78:V78"/>
    <mergeCell ref="Y78:Z78"/>
    <mergeCell ref="AC78:AD78"/>
    <mergeCell ref="AG78:AH78"/>
    <mergeCell ref="HQ77:HR77"/>
    <mergeCell ref="AK78:AL78"/>
    <mergeCell ref="AO78:AP78"/>
    <mergeCell ref="AS78:AT78"/>
    <mergeCell ref="AW78:AX78"/>
    <mergeCell ref="BA78:BB78"/>
    <mergeCell ref="BE78:BF78"/>
    <mergeCell ref="BI78:BJ78"/>
    <mergeCell ref="BM78:BN78"/>
    <mergeCell ref="BQ78:BR78"/>
    <mergeCell ref="BU78:BV78"/>
    <mergeCell ref="BY78:BZ78"/>
    <mergeCell ref="CC78:CD78"/>
    <mergeCell ref="CG78:CH78"/>
    <mergeCell ref="CK78:CL78"/>
    <mergeCell ref="CO78:CP78"/>
    <mergeCell ref="CS78:CT78"/>
    <mergeCell ref="CW78:CX78"/>
    <mergeCell ref="DA78:DB78"/>
    <mergeCell ref="DE78:DF78"/>
    <mergeCell ref="DI78:DJ78"/>
    <mergeCell ref="DM78:DN78"/>
    <mergeCell ref="DQ78:DR78"/>
    <mergeCell ref="DU78:DV78"/>
    <mergeCell ref="DY78:DZ78"/>
    <mergeCell ref="EC78:ED78"/>
    <mergeCell ref="EG78:EH78"/>
    <mergeCell ref="EK78:EL78"/>
    <mergeCell ref="EO78:EP78"/>
    <mergeCell ref="ES78:ET78"/>
    <mergeCell ref="EW78:EX78"/>
    <mergeCell ref="FA78:FB78"/>
    <mergeCell ref="FE78:FF78"/>
    <mergeCell ref="FI78:FJ78"/>
    <mergeCell ref="FM78:FN78"/>
    <mergeCell ref="FQ78:FR78"/>
    <mergeCell ref="FU78:FV78"/>
    <mergeCell ref="FY78:FZ78"/>
    <mergeCell ref="GC78:GD78"/>
    <mergeCell ref="GG78:GH78"/>
    <mergeCell ref="GK78:GL78"/>
    <mergeCell ref="GO78:GP78"/>
    <mergeCell ref="GS78:GT78"/>
    <mergeCell ref="IK78:IL78"/>
    <mergeCell ref="IO78:IP78"/>
    <mergeCell ref="GW78:GX78"/>
    <mergeCell ref="HA78:HB78"/>
    <mergeCell ref="HE78:HF78"/>
    <mergeCell ref="HI78:HJ78"/>
    <mergeCell ref="HM78:HN78"/>
    <mergeCell ref="HQ78:HR78"/>
    <mergeCell ref="A7:A73"/>
    <mergeCell ref="B7:B73"/>
    <mergeCell ref="C8:C9"/>
    <mergeCell ref="C48:C49"/>
    <mergeCell ref="A74:A134"/>
    <mergeCell ref="B74:B82"/>
    <mergeCell ref="C20:C23"/>
    <mergeCell ref="C45:D45"/>
    <mergeCell ref="C76:D76"/>
    <mergeCell ref="C26:C44"/>
    <mergeCell ref="C113:D113"/>
    <mergeCell ref="IS78:IT78"/>
    <mergeCell ref="C77:D77"/>
    <mergeCell ref="C78:D78"/>
    <mergeCell ref="C112:D112"/>
    <mergeCell ref="HU78:HV78"/>
    <mergeCell ref="HY78:HZ78"/>
    <mergeCell ref="IC78:ID78"/>
    <mergeCell ref="IG78:IH78"/>
  </mergeCells>
  <conditionalFormatting sqref="F229:F266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5905511811023623" right="0" top="0.5905511811023623" bottom="0.1968503937007874" header="0" footer="0"/>
  <pageSetup fitToHeight="4" fitToWidth="1" horizontalDpi="600" verticalDpi="600" orientation="portrait" paperSize="9" scale="42" r:id="rId3"/>
  <rowBreaks count="3" manualBreakCount="3">
    <brk id="79" max="6" man="1"/>
    <brk id="137" max="6" man="1"/>
    <brk id="19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DN56"/>
  <sheetViews>
    <sheetView showGridLines="0" tabSelected="1" zoomScale="70" zoomScaleNormal="70" zoomScalePageLayoutView="0" workbookViewId="0" topLeftCell="A40">
      <selection activeCell="F7" sqref="F7"/>
    </sheetView>
  </sheetViews>
  <sheetFormatPr defaultColWidth="9.140625" defaultRowHeight="12.75"/>
  <cols>
    <col min="1" max="1" width="10.140625" style="84" customWidth="1"/>
    <col min="2" max="2" width="15.140625" style="84" customWidth="1"/>
    <col min="3" max="3" width="122.7109375" style="100" customWidth="1"/>
    <col min="4" max="4" width="50.421875" style="84" customWidth="1"/>
    <col min="5" max="5" width="7.421875" style="84" customWidth="1"/>
    <col min="6" max="6" width="24.8515625" style="84" customWidth="1"/>
    <col min="7" max="8" width="14.57421875" style="84" customWidth="1"/>
    <col min="9" max="16384" width="9.140625" style="84" customWidth="1"/>
  </cols>
  <sheetData>
    <row r="1" ht="11.25" customHeight="1"/>
    <row r="2" spans="1:6" s="86" customFormat="1" ht="16.5" customHeight="1">
      <c r="A2" s="107" t="s">
        <v>138</v>
      </c>
      <c r="C2" s="101"/>
      <c r="D2" s="108" t="str">
        <f>IF('Титул ф.01'!D23=0," ",'Титул ф.01'!D23)</f>
        <v>УСД в Забайкальском крае</v>
      </c>
      <c r="E2" s="80"/>
      <c r="F2" s="81"/>
    </row>
    <row r="3" spans="3:8" s="86" customFormat="1" ht="10.5" customHeight="1">
      <c r="C3" s="102"/>
      <c r="D3" s="85"/>
      <c r="E3" s="87"/>
      <c r="F3" s="87"/>
      <c r="G3" s="87"/>
      <c r="H3" s="88"/>
    </row>
    <row r="4" spans="1:118" s="2" customFormat="1" ht="57" customHeight="1">
      <c r="A4" s="413" t="s">
        <v>18</v>
      </c>
      <c r="B4" s="413"/>
      <c r="C4" s="413"/>
      <c r="D4" s="413"/>
      <c r="E4" s="413"/>
      <c r="F4" s="413"/>
      <c r="G4" s="77"/>
      <c r="H4" s="77"/>
      <c r="I4" s="8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409" t="s">
        <v>300</v>
      </c>
      <c r="B5" s="410"/>
      <c r="C5" s="411"/>
      <c r="D5" s="109" t="s">
        <v>140</v>
      </c>
      <c r="E5" s="110" t="s">
        <v>220</v>
      </c>
      <c r="F5" s="111"/>
      <c r="G5" s="8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92" customFormat="1" ht="18" customHeight="1">
      <c r="A6" s="404" t="s">
        <v>179</v>
      </c>
      <c r="B6" s="404"/>
      <c r="C6" s="404"/>
      <c r="D6" s="149" t="s">
        <v>180</v>
      </c>
      <c r="E6" s="78"/>
      <c r="F6" s="79">
        <v>1</v>
      </c>
      <c r="G6" s="90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</row>
    <row r="7" spans="1:115" s="2" customFormat="1" ht="34.5" customHeight="1">
      <c r="A7" s="396" t="s">
        <v>377</v>
      </c>
      <c r="B7" s="396"/>
      <c r="C7" s="396"/>
      <c r="D7" s="162" t="s">
        <v>501</v>
      </c>
      <c r="E7" s="163">
        <v>1</v>
      </c>
      <c r="F7" s="82">
        <v>19928</v>
      </c>
      <c r="G7" s="8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4.5" customHeight="1">
      <c r="A8" s="396" t="s">
        <v>181</v>
      </c>
      <c r="B8" s="396"/>
      <c r="C8" s="396"/>
      <c r="D8" s="162" t="s">
        <v>502</v>
      </c>
      <c r="E8" s="163">
        <v>2</v>
      </c>
      <c r="F8" s="82">
        <v>19928</v>
      </c>
      <c r="G8" s="8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4.5" customHeight="1">
      <c r="A9" s="396" t="s">
        <v>182</v>
      </c>
      <c r="B9" s="396"/>
      <c r="C9" s="396"/>
      <c r="D9" s="162" t="s">
        <v>503</v>
      </c>
      <c r="E9" s="163">
        <v>3</v>
      </c>
      <c r="F9" s="82">
        <v>1</v>
      </c>
      <c r="G9" s="8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4.5" customHeight="1">
      <c r="A10" s="396" t="s">
        <v>58</v>
      </c>
      <c r="B10" s="396"/>
      <c r="C10" s="396"/>
      <c r="D10" s="162" t="s">
        <v>504</v>
      </c>
      <c r="E10" s="163">
        <v>4</v>
      </c>
      <c r="F10" s="82">
        <v>19928</v>
      </c>
      <c r="G10" s="8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4.5" customHeight="1">
      <c r="A11" s="396" t="s">
        <v>169</v>
      </c>
      <c r="B11" s="396"/>
      <c r="C11" s="396"/>
      <c r="D11" s="162" t="s">
        <v>505</v>
      </c>
      <c r="E11" s="163">
        <v>5</v>
      </c>
      <c r="F11" s="82">
        <v>19928</v>
      </c>
      <c r="G11" s="8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75.75" customHeight="1">
      <c r="A12" s="405" t="s">
        <v>17</v>
      </c>
      <c r="B12" s="394" t="s">
        <v>380</v>
      </c>
      <c r="C12" s="395"/>
      <c r="D12" s="162" t="s">
        <v>878</v>
      </c>
      <c r="E12" s="163">
        <v>6</v>
      </c>
      <c r="F12" s="83">
        <v>0</v>
      </c>
      <c r="G12" s="8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4.5" customHeight="1">
      <c r="A13" s="405"/>
      <c r="B13" s="401" t="s">
        <v>417</v>
      </c>
      <c r="C13" s="151" t="s">
        <v>381</v>
      </c>
      <c r="D13" s="162" t="s">
        <v>615</v>
      </c>
      <c r="E13" s="163">
        <v>7</v>
      </c>
      <c r="F13" s="83">
        <v>0</v>
      </c>
      <c r="G13" s="8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53.25" customHeight="1">
      <c r="A14" s="405"/>
      <c r="B14" s="401"/>
      <c r="C14" s="151" t="s">
        <v>616</v>
      </c>
      <c r="D14" s="162" t="s">
        <v>555</v>
      </c>
      <c r="E14" s="163">
        <v>8</v>
      </c>
      <c r="F14" s="83">
        <v>0</v>
      </c>
      <c r="G14" s="8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4.5" customHeight="1">
      <c r="A15" s="405"/>
      <c r="B15" s="401"/>
      <c r="C15" s="151" t="s">
        <v>382</v>
      </c>
      <c r="D15" s="162" t="s">
        <v>617</v>
      </c>
      <c r="E15" s="163">
        <v>9</v>
      </c>
      <c r="F15" s="83">
        <v>0</v>
      </c>
      <c r="G15" s="8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48.75" customHeight="1">
      <c r="A16" s="405"/>
      <c r="B16" s="401"/>
      <c r="C16" s="151" t="s">
        <v>618</v>
      </c>
      <c r="D16" s="162" t="s">
        <v>556</v>
      </c>
      <c r="E16" s="163">
        <v>10</v>
      </c>
      <c r="F16" s="83">
        <v>0</v>
      </c>
      <c r="G16" s="8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34.5" customHeight="1">
      <c r="A17" s="405"/>
      <c r="B17" s="406" t="s">
        <v>529</v>
      </c>
      <c r="C17" s="406"/>
      <c r="D17" s="162" t="s">
        <v>879</v>
      </c>
      <c r="E17" s="163">
        <v>11</v>
      </c>
      <c r="F17" s="83">
        <v>0</v>
      </c>
      <c r="G17" s="8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4.5" customHeight="1">
      <c r="A18" s="405"/>
      <c r="B18" s="401" t="s">
        <v>418</v>
      </c>
      <c r="C18" s="151" t="s">
        <v>381</v>
      </c>
      <c r="D18" s="162" t="s">
        <v>880</v>
      </c>
      <c r="E18" s="163">
        <v>12</v>
      </c>
      <c r="F18" s="83">
        <v>0</v>
      </c>
      <c r="G18" s="8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48" customHeight="1">
      <c r="A19" s="405"/>
      <c r="B19" s="401"/>
      <c r="C19" s="151" t="s">
        <v>619</v>
      </c>
      <c r="D19" s="162" t="s">
        <v>557</v>
      </c>
      <c r="E19" s="163">
        <v>13</v>
      </c>
      <c r="F19" s="83">
        <v>0</v>
      </c>
      <c r="G19" s="8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4.5" customHeight="1">
      <c r="A20" s="405"/>
      <c r="B20" s="401"/>
      <c r="C20" s="151" t="s">
        <v>382</v>
      </c>
      <c r="D20" s="162" t="s">
        <v>881</v>
      </c>
      <c r="E20" s="163">
        <v>14</v>
      </c>
      <c r="F20" s="83">
        <v>0</v>
      </c>
      <c r="G20" s="8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51" customHeight="1">
      <c r="A21" s="405"/>
      <c r="B21" s="401"/>
      <c r="C21" s="151" t="s">
        <v>616</v>
      </c>
      <c r="D21" s="162" t="s">
        <v>558</v>
      </c>
      <c r="E21" s="163">
        <v>15</v>
      </c>
      <c r="F21" s="83">
        <v>0</v>
      </c>
      <c r="G21" s="8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85.5" customHeight="1">
      <c r="A22" s="405"/>
      <c r="B22" s="402" t="s">
        <v>419</v>
      </c>
      <c r="C22" s="403"/>
      <c r="D22" s="162" t="s">
        <v>882</v>
      </c>
      <c r="E22" s="163">
        <v>16</v>
      </c>
      <c r="F22" s="82">
        <v>0</v>
      </c>
      <c r="G22" s="8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4.5" customHeight="1">
      <c r="A23" s="405"/>
      <c r="B23" s="394" t="s">
        <v>530</v>
      </c>
      <c r="C23" s="395"/>
      <c r="D23" s="162" t="s">
        <v>883</v>
      </c>
      <c r="E23" s="163">
        <v>17</v>
      </c>
      <c r="F23" s="82">
        <v>0</v>
      </c>
      <c r="G23" s="8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51" customHeight="1">
      <c r="A24" s="405"/>
      <c r="B24" s="394" t="s">
        <v>11</v>
      </c>
      <c r="C24" s="395"/>
      <c r="D24" s="162" t="s">
        <v>884</v>
      </c>
      <c r="E24" s="163">
        <v>18</v>
      </c>
      <c r="F24" s="106">
        <v>0</v>
      </c>
      <c r="G24" s="8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4.5" customHeight="1">
      <c r="A25" s="405"/>
      <c r="B25" s="394" t="s">
        <v>531</v>
      </c>
      <c r="C25" s="395"/>
      <c r="D25" s="162" t="s">
        <v>885</v>
      </c>
      <c r="E25" s="163">
        <v>19</v>
      </c>
      <c r="F25" s="106">
        <v>0</v>
      </c>
      <c r="G25" s="8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45.75" customHeight="1">
      <c r="A26" s="405"/>
      <c r="B26" s="394" t="s">
        <v>10</v>
      </c>
      <c r="C26" s="395"/>
      <c r="D26" s="162" t="s">
        <v>886</v>
      </c>
      <c r="E26" s="163">
        <v>20</v>
      </c>
      <c r="F26" s="106">
        <v>0</v>
      </c>
      <c r="G26" s="8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4.5" customHeight="1">
      <c r="A27" s="405"/>
      <c r="B27" s="394" t="s">
        <v>532</v>
      </c>
      <c r="C27" s="395"/>
      <c r="D27" s="162" t="s">
        <v>887</v>
      </c>
      <c r="E27" s="163">
        <v>21</v>
      </c>
      <c r="F27" s="106">
        <v>0</v>
      </c>
      <c r="G27" s="8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4.5" customHeight="1">
      <c r="A28" s="405"/>
      <c r="B28" s="394" t="s">
        <v>420</v>
      </c>
      <c r="C28" s="395"/>
      <c r="D28" s="162" t="s">
        <v>888</v>
      </c>
      <c r="E28" s="163">
        <v>22</v>
      </c>
      <c r="F28" s="106">
        <v>0</v>
      </c>
      <c r="G28" s="8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4.5" customHeight="1">
      <c r="A29" s="405"/>
      <c r="B29" s="394" t="s">
        <v>533</v>
      </c>
      <c r="C29" s="395"/>
      <c r="D29" s="162" t="s">
        <v>889</v>
      </c>
      <c r="E29" s="163">
        <v>23</v>
      </c>
      <c r="F29" s="106">
        <v>0</v>
      </c>
      <c r="G29" s="8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51" customHeight="1">
      <c r="A30" s="405"/>
      <c r="B30" s="394" t="s">
        <v>12</v>
      </c>
      <c r="C30" s="395"/>
      <c r="D30" s="162" t="s">
        <v>890</v>
      </c>
      <c r="E30" s="163">
        <v>24</v>
      </c>
      <c r="F30" s="106">
        <v>0</v>
      </c>
      <c r="G30" s="8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4.5" customHeight="1">
      <c r="A31" s="405"/>
      <c r="B31" s="394" t="s">
        <v>534</v>
      </c>
      <c r="C31" s="395"/>
      <c r="D31" s="162" t="s">
        <v>891</v>
      </c>
      <c r="E31" s="163">
        <v>25</v>
      </c>
      <c r="F31" s="106">
        <v>0</v>
      </c>
      <c r="G31" s="8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120" customHeight="1">
      <c r="A32" s="405"/>
      <c r="B32" s="402" t="s">
        <v>378</v>
      </c>
      <c r="C32" s="403"/>
      <c r="D32" s="162" t="s">
        <v>514</v>
      </c>
      <c r="E32" s="163">
        <v>26</v>
      </c>
      <c r="F32" s="106">
        <v>0</v>
      </c>
      <c r="G32" s="8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4.5" customHeight="1">
      <c r="A33" s="405"/>
      <c r="B33" s="394" t="s">
        <v>535</v>
      </c>
      <c r="C33" s="395"/>
      <c r="D33" s="162" t="s">
        <v>515</v>
      </c>
      <c r="E33" s="163">
        <v>27</v>
      </c>
      <c r="F33" s="106">
        <v>0</v>
      </c>
      <c r="G33" s="8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102" customHeight="1">
      <c r="A34" s="405"/>
      <c r="B34" s="407" t="s">
        <v>421</v>
      </c>
      <c r="C34" s="408"/>
      <c r="D34" s="162" t="s">
        <v>516</v>
      </c>
      <c r="E34" s="163">
        <v>28</v>
      </c>
      <c r="F34" s="82">
        <v>0</v>
      </c>
      <c r="G34" s="8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4.5" customHeight="1">
      <c r="A35" s="405"/>
      <c r="B35" s="394" t="s">
        <v>536</v>
      </c>
      <c r="C35" s="395"/>
      <c r="D35" s="162" t="s">
        <v>517</v>
      </c>
      <c r="E35" s="163">
        <v>29</v>
      </c>
      <c r="F35" s="82">
        <v>0</v>
      </c>
      <c r="G35" s="8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42.75" customHeight="1">
      <c r="A36" s="405"/>
      <c r="B36" s="394" t="s">
        <v>13</v>
      </c>
      <c r="C36" s="395"/>
      <c r="D36" s="162" t="s">
        <v>518</v>
      </c>
      <c r="E36" s="163">
        <v>30</v>
      </c>
      <c r="F36" s="82">
        <v>0</v>
      </c>
      <c r="G36" s="8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4.5" customHeight="1">
      <c r="A37" s="405"/>
      <c r="B37" s="394" t="s">
        <v>537</v>
      </c>
      <c r="C37" s="395"/>
      <c r="D37" s="162" t="s">
        <v>519</v>
      </c>
      <c r="E37" s="163">
        <v>31</v>
      </c>
      <c r="F37" s="82">
        <v>0</v>
      </c>
      <c r="G37" s="8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96.75" customHeight="1">
      <c r="A38" s="405"/>
      <c r="B38" s="402" t="s">
        <v>14</v>
      </c>
      <c r="C38" s="403"/>
      <c r="D38" s="162" t="s">
        <v>520</v>
      </c>
      <c r="E38" s="163">
        <v>32</v>
      </c>
      <c r="F38" s="82">
        <v>0</v>
      </c>
      <c r="G38" s="8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4.5" customHeight="1">
      <c r="A39" s="405"/>
      <c r="B39" s="394" t="s">
        <v>538</v>
      </c>
      <c r="C39" s="395"/>
      <c r="D39" s="162" t="s">
        <v>521</v>
      </c>
      <c r="E39" s="163">
        <v>33</v>
      </c>
      <c r="F39" s="82">
        <v>0</v>
      </c>
      <c r="G39" s="8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51" customHeight="1">
      <c r="A40" s="405"/>
      <c r="B40" s="407" t="s">
        <v>15</v>
      </c>
      <c r="C40" s="408"/>
      <c r="D40" s="162" t="s">
        <v>522</v>
      </c>
      <c r="E40" s="163">
        <v>34</v>
      </c>
      <c r="F40" s="82">
        <v>0</v>
      </c>
      <c r="G40" s="8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4.5" customHeight="1">
      <c r="A41" s="405"/>
      <c r="B41" s="394" t="s">
        <v>539</v>
      </c>
      <c r="C41" s="395"/>
      <c r="D41" s="162" t="s">
        <v>523</v>
      </c>
      <c r="E41" s="163">
        <v>35</v>
      </c>
      <c r="F41" s="82">
        <v>0</v>
      </c>
      <c r="G41" s="8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8.25" customHeight="1">
      <c r="A42" s="405"/>
      <c r="B42" s="402" t="s">
        <v>422</v>
      </c>
      <c r="C42" s="403"/>
      <c r="D42" s="162" t="s">
        <v>524</v>
      </c>
      <c r="E42" s="163">
        <v>36</v>
      </c>
      <c r="F42" s="82">
        <v>19928</v>
      </c>
      <c r="G42" s="8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4.5" customHeight="1">
      <c r="A43" s="405"/>
      <c r="B43" s="394" t="s">
        <v>540</v>
      </c>
      <c r="C43" s="395"/>
      <c r="D43" s="162" t="s">
        <v>525</v>
      </c>
      <c r="E43" s="163">
        <v>37</v>
      </c>
      <c r="F43" s="82">
        <v>19928</v>
      </c>
      <c r="G43" s="8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73.5" customHeight="1">
      <c r="A44" s="405"/>
      <c r="B44" s="402" t="s">
        <v>16</v>
      </c>
      <c r="C44" s="403"/>
      <c r="D44" s="162" t="s">
        <v>526</v>
      </c>
      <c r="E44" s="163">
        <v>38</v>
      </c>
      <c r="F44" s="106">
        <v>0</v>
      </c>
      <c r="G44" s="8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4.5" customHeight="1">
      <c r="A45" s="405"/>
      <c r="B45" s="394" t="s">
        <v>541</v>
      </c>
      <c r="C45" s="395"/>
      <c r="D45" s="162" t="s">
        <v>527</v>
      </c>
      <c r="E45" s="163">
        <v>39</v>
      </c>
      <c r="F45" s="106">
        <v>0</v>
      </c>
      <c r="G45" s="8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4.5" customHeight="1">
      <c r="A46" s="406" t="s">
        <v>59</v>
      </c>
      <c r="B46" s="406"/>
      <c r="C46" s="406"/>
      <c r="D46" s="162" t="s">
        <v>506</v>
      </c>
      <c r="E46" s="163">
        <v>40</v>
      </c>
      <c r="F46" s="82">
        <v>0</v>
      </c>
      <c r="G46" s="8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4.5" customHeight="1">
      <c r="A47" s="406" t="s">
        <v>57</v>
      </c>
      <c r="B47" s="406"/>
      <c r="C47" s="406"/>
      <c r="D47" s="162" t="s">
        <v>507</v>
      </c>
      <c r="E47" s="163">
        <v>41</v>
      </c>
      <c r="F47" s="82">
        <v>0</v>
      </c>
      <c r="G47" s="8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9.25" customHeight="1">
      <c r="A48" s="412" t="s">
        <v>508</v>
      </c>
      <c r="B48" s="412"/>
      <c r="C48" s="412"/>
      <c r="D48" s="197" t="s">
        <v>892</v>
      </c>
      <c r="E48" s="163">
        <v>42</v>
      </c>
      <c r="F48" s="82">
        <v>655</v>
      </c>
      <c r="G48" s="8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3:118" s="2" customFormat="1" ht="38.25" customHeight="1">
      <c r="C49" s="103"/>
      <c r="I49" s="8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6" ht="24" customHeight="1">
      <c r="A50" s="397" t="s">
        <v>56</v>
      </c>
      <c r="B50" s="398"/>
      <c r="C50" s="389"/>
      <c r="D50" s="389"/>
      <c r="E50" s="389"/>
      <c r="F50" s="389"/>
    </row>
    <row r="51" spans="1:6" ht="24" customHeight="1">
      <c r="A51" s="399" t="s">
        <v>186</v>
      </c>
      <c r="B51" s="400"/>
      <c r="C51" s="390" t="s">
        <v>60</v>
      </c>
      <c r="D51" s="390"/>
      <c r="E51" s="390"/>
      <c r="F51" s="390"/>
    </row>
    <row r="52" spans="1:6" ht="27" customHeight="1">
      <c r="A52" s="399"/>
      <c r="B52" s="400"/>
      <c r="C52" s="391"/>
      <c r="D52" s="391"/>
      <c r="E52" s="391"/>
      <c r="F52" s="391"/>
    </row>
    <row r="53" spans="1:6" ht="23.25">
      <c r="A53" s="399"/>
      <c r="B53" s="400"/>
      <c r="C53" s="391"/>
      <c r="D53" s="391"/>
      <c r="E53" s="391"/>
      <c r="F53" s="391"/>
    </row>
    <row r="54" spans="1:6" ht="24" customHeight="1">
      <c r="A54" s="399"/>
      <c r="B54" s="400"/>
      <c r="C54" s="390" t="s">
        <v>60</v>
      </c>
      <c r="D54" s="390"/>
      <c r="E54" s="390"/>
      <c r="F54" s="390"/>
    </row>
    <row r="55" spans="1:6" ht="19.5" customHeight="1">
      <c r="A55" s="104"/>
      <c r="C55" s="150"/>
      <c r="D55" s="393"/>
      <c r="E55" s="393"/>
      <c r="F55" s="393"/>
    </row>
    <row r="56" spans="3:8" ht="21" customHeight="1">
      <c r="C56" s="105" t="s">
        <v>299</v>
      </c>
      <c r="D56" s="392" t="s">
        <v>379</v>
      </c>
      <c r="E56" s="392"/>
      <c r="F56" s="392"/>
      <c r="H56" s="86"/>
    </row>
  </sheetData>
  <sheetProtection/>
  <mergeCells count="49"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  <mergeCell ref="B35:C35"/>
    <mergeCell ref="B36:C36"/>
    <mergeCell ref="B37:C37"/>
    <mergeCell ref="B38:C38"/>
    <mergeCell ref="B33:C33"/>
    <mergeCell ref="B34:C34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A50:B50"/>
    <mergeCell ref="A51:B54"/>
    <mergeCell ref="B12:C12"/>
    <mergeCell ref="B13:B16"/>
    <mergeCell ref="B31:C31"/>
    <mergeCell ref="B32:C32"/>
    <mergeCell ref="B29:C29"/>
    <mergeCell ref="B30:C30"/>
    <mergeCell ref="B41:C41"/>
    <mergeCell ref="B42:C42"/>
    <mergeCell ref="B27:C27"/>
    <mergeCell ref="B28:C28"/>
    <mergeCell ref="A7:C7"/>
    <mergeCell ref="A8:C8"/>
    <mergeCell ref="A9:C9"/>
    <mergeCell ref="A10:C10"/>
    <mergeCell ref="C50:F50"/>
    <mergeCell ref="C51:F51"/>
    <mergeCell ref="C52:F52"/>
    <mergeCell ref="C53:F53"/>
    <mergeCell ref="C54:F54"/>
    <mergeCell ref="D56:F56"/>
    <mergeCell ref="D55:F55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5905511811023623" bottom="0.3937007874015748" header="0" footer="0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68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2.7109375" style="147" customWidth="1"/>
    <col min="2" max="2" width="13.8515625" style="137" customWidth="1"/>
    <col min="3" max="3" width="49.421875" style="93" customWidth="1"/>
    <col min="4" max="4" width="61.00390625" style="93" customWidth="1"/>
    <col min="5" max="5" width="13.28125" style="145" customWidth="1"/>
    <col min="6" max="6" width="11.57421875" style="3" customWidth="1"/>
    <col min="7" max="7" width="22.28125" style="3" customWidth="1"/>
    <col min="8" max="16384" width="9.140625" style="3" customWidth="1"/>
  </cols>
  <sheetData>
    <row r="1" spans="1:7" s="6" customFormat="1" ht="33" customHeight="1" thickBot="1">
      <c r="A1" s="185" t="s">
        <v>403</v>
      </c>
      <c r="B1" s="185" t="s">
        <v>404</v>
      </c>
      <c r="C1" s="186" t="s">
        <v>405</v>
      </c>
      <c r="D1" s="186" t="s">
        <v>406</v>
      </c>
      <c r="E1" s="186" t="s">
        <v>407</v>
      </c>
      <c r="F1" s="186" t="s">
        <v>510</v>
      </c>
      <c r="G1" s="184"/>
    </row>
    <row r="2" spans="1:7" ht="44.25" customHeight="1">
      <c r="A2" s="188">
        <f>IF((SUM('Раздел 1'!G62:G62)=0),"","Неверно!")</f>
      </c>
      <c r="B2" s="189" t="s">
        <v>509</v>
      </c>
      <c r="C2" s="187" t="s">
        <v>661</v>
      </c>
      <c r="D2" s="187" t="s">
        <v>662</v>
      </c>
      <c r="E2" s="187" t="str">
        <f>CONCATENATE(SUM('Раздел 1'!G62:G62),"=",0)</f>
        <v>0=0</v>
      </c>
      <c r="F2" s="181"/>
      <c r="G2" s="183"/>
    </row>
    <row r="3" spans="1:7" ht="39">
      <c r="A3" s="188">
        <f>IF((SUM('Раздел 1'!G63:G63)=0),"","Неверно!")</f>
      </c>
      <c r="B3" s="189" t="s">
        <v>509</v>
      </c>
      <c r="C3" s="187" t="s">
        <v>661</v>
      </c>
      <c r="D3" s="187" t="s">
        <v>662</v>
      </c>
      <c r="E3" s="187" t="str">
        <f>CONCATENATE(SUM('Раздел 1'!G63:G63),"=",0)</f>
        <v>0=0</v>
      </c>
      <c r="F3" s="181"/>
      <c r="G3" s="182"/>
    </row>
    <row r="4" spans="1:7" ht="77.25">
      <c r="A4" s="188">
        <f>IF((SUM('Раздел 2'!F42:F42)&gt;=SUM('Раздел 1'!G95:G96)),"","Неверно!")</f>
      </c>
      <c r="B4" s="189" t="s">
        <v>663</v>
      </c>
      <c r="C4" s="187" t="s">
        <v>664</v>
      </c>
      <c r="D4" s="187" t="s">
        <v>665</v>
      </c>
      <c r="E4" s="187" t="str">
        <f>CONCATENATE(SUM('Раздел 2'!F42:F42),"&gt;=",SUM('Раздел 1'!G95:G96))</f>
        <v>19928&gt;=19923</v>
      </c>
      <c r="F4" s="181"/>
      <c r="G4" s="182"/>
    </row>
    <row r="5" spans="1:7" ht="39">
      <c r="A5" s="188">
        <f>IF((SUM('Раздел 1'!G123:G129)&lt;=SUM('Раздел 1'!G122:G122)),"","Неверно!")</f>
      </c>
      <c r="B5" s="189" t="s">
        <v>666</v>
      </c>
      <c r="C5" s="187" t="s">
        <v>667</v>
      </c>
      <c r="D5" s="187" t="s">
        <v>668</v>
      </c>
      <c r="E5" s="187" t="str">
        <f>CONCATENATE(SUM('Раздел 1'!G123:G129),"&lt;=",SUM('Раздел 1'!G122:G122))</f>
        <v>32732&lt;=36106</v>
      </c>
      <c r="F5" s="181"/>
      <c r="G5" s="182"/>
    </row>
    <row r="6" spans="1:7" ht="42" customHeight="1">
      <c r="A6" s="188">
        <f>IF((SUM('Раздел 1'!G130:G134)&lt;=SUM('Раздел 1'!G122:G122)),"","Неверно!")</f>
      </c>
      <c r="B6" s="189" t="s">
        <v>669</v>
      </c>
      <c r="C6" s="187" t="s">
        <v>670</v>
      </c>
      <c r="D6" s="187" t="s">
        <v>671</v>
      </c>
      <c r="E6" s="187" t="str">
        <f>CONCATENATE(SUM('Раздел 1'!G130:G134),"&lt;=",SUM('Раздел 1'!G122:G122))</f>
        <v>16935&lt;=36106</v>
      </c>
      <c r="F6" s="181"/>
      <c r="G6" s="182"/>
    </row>
    <row r="7" spans="1:7" ht="39">
      <c r="A7" s="188">
        <f>IF((SUM('Раздел 1'!G46:G46)&lt;=SUM('Раздел 1'!G45:G45)),"","Неверно!")</f>
      </c>
      <c r="B7" s="189" t="s">
        <v>672</v>
      </c>
      <c r="C7" s="187" t="s">
        <v>673</v>
      </c>
      <c r="D7" s="187" t="s">
        <v>674</v>
      </c>
      <c r="E7" s="187" t="str">
        <f>CONCATENATE(SUM('Раздел 1'!G46:G46),"&lt;=",SUM('Раздел 1'!G45:G45))</f>
        <v>0&lt;=8</v>
      </c>
      <c r="F7" s="181"/>
      <c r="G7" s="182"/>
    </row>
    <row r="8" spans="1:7" ht="39">
      <c r="A8" s="188">
        <f>IF((SUM('Раздел 1'!G122:G122)&lt;=SUM('Раздел 1'!G118:G118)),"","Неверно!")</f>
      </c>
      <c r="B8" s="189" t="s">
        <v>675</v>
      </c>
      <c r="C8" s="187" t="s">
        <v>676</v>
      </c>
      <c r="D8" s="187" t="s">
        <v>677</v>
      </c>
      <c r="E8" s="187" t="str">
        <f>CONCATENATE(SUM('Раздел 1'!G122:G122),"&lt;=",SUM('Раздел 1'!G118:G118))</f>
        <v>36106&lt;=38742</v>
      </c>
      <c r="F8" s="181"/>
      <c r="G8" s="182"/>
    </row>
    <row r="9" spans="1:7" ht="39">
      <c r="A9" s="188">
        <f>IF((SUM('Раздел 1'!G119:G119)&lt;=SUM('Раздел 1'!G118:G118)),"","Неверно!")</f>
      </c>
      <c r="B9" s="189" t="s">
        <v>678</v>
      </c>
      <c r="C9" s="187" t="s">
        <v>679</v>
      </c>
      <c r="D9" s="187" t="s">
        <v>680</v>
      </c>
      <c r="E9" s="187" t="str">
        <f>CONCATENATE(SUM('Раздел 1'!G119:G119),"&lt;=",SUM('Раздел 1'!G118:G118))</f>
        <v>89&lt;=38742</v>
      </c>
      <c r="F9" s="181"/>
      <c r="G9" s="182"/>
    </row>
    <row r="10" spans="1:7" ht="39">
      <c r="A10" s="188">
        <f>IF((SUM('Раздел 1'!G117:G117)&lt;=SUM('Раздел 1'!G116:G116)),"","Неверно!")</f>
      </c>
      <c r="B10" s="189" t="s">
        <v>681</v>
      </c>
      <c r="C10" s="187" t="s">
        <v>682</v>
      </c>
      <c r="D10" s="187" t="s">
        <v>683</v>
      </c>
      <c r="E10" s="187" t="str">
        <f>CONCATENATE(SUM('Раздел 1'!G117:G117),"&lt;=",SUM('Раздел 1'!G116:G116))</f>
        <v>303&lt;=39888</v>
      </c>
      <c r="F10" s="181"/>
      <c r="G10" s="182"/>
    </row>
    <row r="11" spans="1:7" ht="39">
      <c r="A11" s="188">
        <f>IF((SUM('Раздел 1'!G143:G228)=0),"","Неверно!")</f>
      </c>
      <c r="B11" s="189" t="s">
        <v>684</v>
      </c>
      <c r="C11" s="187" t="s">
        <v>685</v>
      </c>
      <c r="D11" s="187" t="s">
        <v>686</v>
      </c>
      <c r="E11" s="187" t="str">
        <f>CONCATENATE(SUM('Раздел 1'!G143:G228),"=",0)</f>
        <v>0=0</v>
      </c>
      <c r="F11" s="181"/>
      <c r="G11" s="182"/>
    </row>
    <row r="12" spans="1:7" ht="39">
      <c r="A12" s="188">
        <f>IF((SUM('Раздел 2'!F7:F48)&gt;0),"","Неверно!")</f>
      </c>
      <c r="B12" s="189" t="s">
        <v>687</v>
      </c>
      <c r="C12" s="187" t="s">
        <v>688</v>
      </c>
      <c r="D12" s="187" t="s">
        <v>689</v>
      </c>
      <c r="E12" s="187" t="str">
        <f>CONCATENATE(SUM('Раздел 2'!F7:F48),"&gt;",0)</f>
        <v>120224&gt;0</v>
      </c>
      <c r="F12" s="181"/>
      <c r="G12" s="182"/>
    </row>
    <row r="13" spans="1:7" ht="39">
      <c r="A13" s="188">
        <f>IF((SUM('Раздел 2'!F41:F41)&lt;=SUM('Раздел 2'!F40:F40)),"","Неверно!")</f>
      </c>
      <c r="B13" s="189" t="s">
        <v>690</v>
      </c>
      <c r="C13" s="187" t="s">
        <v>691</v>
      </c>
      <c r="D13" s="187" t="s">
        <v>692</v>
      </c>
      <c r="E13" s="187" t="str">
        <f>CONCATENATE(SUM('Раздел 2'!F41:F41),"&lt;=",SUM('Раздел 2'!F40:F40))</f>
        <v>0&lt;=0</v>
      </c>
      <c r="F13" s="181"/>
      <c r="G13" s="182"/>
    </row>
    <row r="14" spans="1:7" ht="39">
      <c r="A14" s="188">
        <f>IF((SUM('Раздел 2'!F46:F46)&lt;=SUM('Раздел 2'!F8:F8)),"","Неверно!")</f>
      </c>
      <c r="B14" s="189" t="s">
        <v>693</v>
      </c>
      <c r="C14" s="187" t="s">
        <v>694</v>
      </c>
      <c r="D14" s="187" t="s">
        <v>695</v>
      </c>
      <c r="E14" s="187" t="str">
        <f>CONCATENATE(SUM('Раздел 2'!F46:F46),"&lt;=",SUM('Раздел 2'!F8:F8))</f>
        <v>0&lt;=19928</v>
      </c>
      <c r="F14" s="181"/>
      <c r="G14" s="182"/>
    </row>
    <row r="15" spans="1:7" ht="24.75" customHeight="1">
      <c r="A15" s="188">
        <f>IF((SUM('Раздел 2'!F14:F14)&lt;=SUM('Раздел 2'!F13:F13)),"","Неверно!")</f>
      </c>
      <c r="B15" s="189" t="s">
        <v>696</v>
      </c>
      <c r="C15" s="187" t="s">
        <v>697</v>
      </c>
      <c r="D15" s="187" t="s">
        <v>698</v>
      </c>
      <c r="E15" s="187" t="str">
        <f>CONCATENATE(SUM('Раздел 2'!F14:F14),"&lt;=",SUM('Раздел 2'!F13:F13))</f>
        <v>0&lt;=0</v>
      </c>
      <c r="F15" s="181"/>
      <c r="G15" s="182"/>
    </row>
    <row r="16" spans="1:7" ht="24.75" customHeight="1">
      <c r="A16" s="188">
        <f>IF((SUM('Раздел 2'!F31:F31)&lt;=SUM('Раздел 2'!F30:F30)),"","Неверно!")</f>
      </c>
      <c r="B16" s="189" t="s">
        <v>699</v>
      </c>
      <c r="C16" s="187" t="s">
        <v>700</v>
      </c>
      <c r="D16" s="187" t="s">
        <v>701</v>
      </c>
      <c r="E16" s="187" t="str">
        <f>CONCATENATE(SUM('Раздел 2'!F31:F31),"&lt;=",SUM('Раздел 2'!F30:F30))</f>
        <v>0&lt;=0</v>
      </c>
      <c r="F16" s="181"/>
      <c r="G16" s="182"/>
    </row>
    <row r="17" spans="1:7" ht="39">
      <c r="A17" s="188">
        <f>IF((SUM('Раздел 2'!F24:F25)=0),"","Неверно!")</f>
      </c>
      <c r="B17" s="189" t="s">
        <v>702</v>
      </c>
      <c r="C17" s="187" t="s">
        <v>703</v>
      </c>
      <c r="D17" s="187" t="s">
        <v>704</v>
      </c>
      <c r="E17" s="187" t="str">
        <f>CONCATENATE(SUM('Раздел 2'!F24:F25),"=",0)</f>
        <v>0=0</v>
      </c>
      <c r="F17" s="181"/>
      <c r="G17" s="182"/>
    </row>
    <row r="18" spans="1:7" ht="64.5">
      <c r="A18" s="188">
        <f>IF((SUM('Раздел 2'!F17:F17)&gt;=SUM('Раздел 2'!F18:F18)+SUM('Раздел 2'!F20:F20)),"","Неверно!")</f>
      </c>
      <c r="B18" s="189" t="s">
        <v>705</v>
      </c>
      <c r="C18" s="187" t="s">
        <v>706</v>
      </c>
      <c r="D18" s="187" t="s">
        <v>707</v>
      </c>
      <c r="E18" s="187" t="str">
        <f>CONCATENATE(SUM('Раздел 2'!F17:F17),"&gt;=",SUM('Раздел 2'!F18:F18),"+",SUM('Раздел 2'!F20:F20))</f>
        <v>0&gt;=0+0</v>
      </c>
      <c r="F18" s="181"/>
      <c r="G18" s="182"/>
    </row>
    <row r="19" spans="1:7" ht="39">
      <c r="A19" s="188">
        <f>IF((SUM('Раздел 2'!F23:F23)&lt;=SUM('Раздел 2'!F22:F22)),"","Неверно!")</f>
      </c>
      <c r="B19" s="189" t="s">
        <v>708</v>
      </c>
      <c r="C19" s="187" t="s">
        <v>709</v>
      </c>
      <c r="D19" s="187" t="s">
        <v>710</v>
      </c>
      <c r="E19" s="187" t="str">
        <f>CONCATENATE(SUM('Раздел 2'!F23:F23),"&lt;=",SUM('Раздел 2'!F22:F22))</f>
        <v>0&lt;=0</v>
      </c>
      <c r="F19" s="181"/>
      <c r="G19" s="182"/>
    </row>
    <row r="20" spans="1:7" ht="39">
      <c r="A20" s="188">
        <f>IF((SUM('Раздел 2'!F12:F12)=SUM('Раздел 1'!G100:G100)),"","Неверно!")</f>
      </c>
      <c r="B20" s="189" t="s">
        <v>711</v>
      </c>
      <c r="C20" s="187" t="s">
        <v>712</v>
      </c>
      <c r="D20" s="187" t="s">
        <v>713</v>
      </c>
      <c r="E20" s="187" t="str">
        <f>CONCATENATE(SUM('Раздел 2'!F12:F12),"=",SUM('Раздел 1'!G100:G100))</f>
        <v>0=0</v>
      </c>
      <c r="F20" s="181"/>
      <c r="G20" s="182"/>
    </row>
    <row r="21" spans="1:7" ht="39">
      <c r="A21" s="188">
        <f>IF((SUM('Раздел 2'!F17:F17)&lt;=SUM('Раздел 2'!F12:F12)),"","Неверно!")</f>
      </c>
      <c r="B21" s="189" t="s">
        <v>714</v>
      </c>
      <c r="C21" s="187" t="s">
        <v>715</v>
      </c>
      <c r="D21" s="187" t="s">
        <v>716</v>
      </c>
      <c r="E21" s="187" t="str">
        <f>CONCATENATE(SUM('Раздел 2'!F17:F17),"&lt;=",SUM('Раздел 2'!F12:F12))</f>
        <v>0&lt;=0</v>
      </c>
      <c r="F21" s="181"/>
      <c r="G21" s="182"/>
    </row>
    <row r="22" spans="1:7" ht="370.5">
      <c r="A22" s="188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22" s="189" t="s">
        <v>717</v>
      </c>
      <c r="C22" s="187" t="s">
        <v>718</v>
      </c>
      <c r="D22" s="187" t="s">
        <v>719</v>
      </c>
      <c r="E22" s="187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(0+0+0+0+0+0+0+0+0+0+0+19928+0)&lt;=19928</v>
      </c>
      <c r="F22" s="181"/>
      <c r="G22" s="182"/>
    </row>
    <row r="23" spans="1:7" ht="39">
      <c r="A23" s="188">
        <f>IF((SUM('Раздел 2'!F37:F37)&lt;=SUM('Раздел 2'!F36:F36)),"","Неверно!")</f>
      </c>
      <c r="B23" s="189" t="s">
        <v>720</v>
      </c>
      <c r="C23" s="187" t="s">
        <v>721</v>
      </c>
      <c r="D23" s="187" t="s">
        <v>722</v>
      </c>
      <c r="E23" s="187" t="str">
        <f>CONCATENATE(SUM('Раздел 2'!F37:F37),"&lt;=",SUM('Раздел 2'!F36:F36))</f>
        <v>0&lt;=0</v>
      </c>
      <c r="F23" s="181"/>
      <c r="G23" s="182"/>
    </row>
    <row r="24" spans="1:7" ht="39">
      <c r="A24" s="188">
        <f>IF((SUM('Раздел 2'!F16:F16)&lt;=SUM('Раздел 2'!F15:F15)),"","Неверно!")</f>
      </c>
      <c r="B24" s="189" t="s">
        <v>723</v>
      </c>
      <c r="C24" s="187" t="s">
        <v>724</v>
      </c>
      <c r="D24" s="187" t="s">
        <v>725</v>
      </c>
      <c r="E24" s="187" t="str">
        <f>CONCATENATE(SUM('Раздел 2'!F16:F16),"&lt;=",SUM('Раздел 2'!F15:F15))</f>
        <v>0&lt;=0</v>
      </c>
      <c r="F24" s="181"/>
      <c r="G24" s="182"/>
    </row>
    <row r="25" spans="1:7" ht="39">
      <c r="A25" s="188">
        <f>IF((SUM('Раздел 2'!F9:F9)&lt;=SUM('Раздел 2'!F8:F8)),"","Неверно!")</f>
      </c>
      <c r="B25" s="189" t="s">
        <v>726</v>
      </c>
      <c r="C25" s="187" t="s">
        <v>727</v>
      </c>
      <c r="D25" s="187" t="s">
        <v>728</v>
      </c>
      <c r="E25" s="187" t="str">
        <f>CONCATENATE(SUM('Раздел 2'!F9:F9),"&lt;=",SUM('Раздел 2'!F8:F8))</f>
        <v>1&lt;=19928</v>
      </c>
      <c r="F25" s="181"/>
      <c r="G25" s="182"/>
    </row>
    <row r="26" spans="1:7" ht="39">
      <c r="A26" s="188">
        <f>IF((SUM('Раздел 2'!F19:F19)&lt;=SUM('Раздел 2'!F18:F18)),"","Неверно!")</f>
      </c>
      <c r="B26" s="189" t="s">
        <v>729</v>
      </c>
      <c r="C26" s="187" t="s">
        <v>730</v>
      </c>
      <c r="D26" s="187" t="s">
        <v>731</v>
      </c>
      <c r="E26" s="187" t="str">
        <f>CONCATENATE(SUM('Раздел 2'!F19:F19),"&lt;=",SUM('Раздел 2'!F18:F18))</f>
        <v>0&lt;=0</v>
      </c>
      <c r="F26" s="181"/>
      <c r="G26" s="182"/>
    </row>
    <row r="27" spans="1:7" ht="39">
      <c r="A27" s="188">
        <f>IF((SUM('Раздел 2'!F21:F21)&lt;=SUM('Раздел 2'!F20:F20)),"","Неверно!")</f>
      </c>
      <c r="B27" s="189" t="s">
        <v>732</v>
      </c>
      <c r="C27" s="187" t="s">
        <v>733</v>
      </c>
      <c r="D27" s="187" t="s">
        <v>734</v>
      </c>
      <c r="E27" s="187" t="str">
        <f>CONCATENATE(SUM('Раздел 2'!F21:F21),"&lt;=",SUM('Раздел 2'!F20:F20))</f>
        <v>0&lt;=0</v>
      </c>
      <c r="F27" s="181"/>
      <c r="G27" s="182"/>
    </row>
    <row r="28" spans="1:7" ht="39">
      <c r="A28" s="188">
        <f>IF((SUM('Раздел 2'!F35:F35)&lt;=SUM('Раздел 2'!F34:F34)),"","Неверно!")</f>
      </c>
      <c r="B28" s="189" t="s">
        <v>735</v>
      </c>
      <c r="C28" s="187" t="s">
        <v>736</v>
      </c>
      <c r="D28" s="187" t="s">
        <v>737</v>
      </c>
      <c r="E28" s="187" t="str">
        <f>CONCATENATE(SUM('Раздел 2'!F35:F35),"&lt;=",SUM('Раздел 2'!F34:F34))</f>
        <v>0&lt;=0</v>
      </c>
      <c r="F28" s="181"/>
      <c r="G28" s="182"/>
    </row>
    <row r="29" spans="1:7" ht="39">
      <c r="A29" s="188">
        <f>IF((SUM('Раздел 2'!F48:F48)&lt;=SUM('Раздел 1'!G136:G136)),"","Неверно!")</f>
      </c>
      <c r="B29" s="189" t="s">
        <v>738</v>
      </c>
      <c r="C29" s="187" t="s">
        <v>739</v>
      </c>
      <c r="D29" s="187" t="s">
        <v>740</v>
      </c>
      <c r="E29" s="187" t="str">
        <f>CONCATENATE(SUM('Раздел 2'!F48:F48),"&lt;=",SUM('Раздел 1'!G136:G136))</f>
        <v>655&lt;=7359</v>
      </c>
      <c r="F29" s="181"/>
      <c r="G29" s="182"/>
    </row>
    <row r="30" spans="1:7" ht="39">
      <c r="A30" s="188">
        <f>IF((SUM('Раздел 2'!F10:F10)&lt;=SUM('Раздел 2'!F8:F8)),"","Неверно!")</f>
      </c>
      <c r="B30" s="189" t="s">
        <v>741</v>
      </c>
      <c r="C30" s="187" t="s">
        <v>742</v>
      </c>
      <c r="D30" s="187" t="s">
        <v>743</v>
      </c>
      <c r="E30" s="187" t="str">
        <f>CONCATENATE(SUM('Раздел 2'!F10:F10),"&lt;=",SUM('Раздел 2'!F8:F8))</f>
        <v>19928&lt;=19928</v>
      </c>
      <c r="F30" s="181"/>
      <c r="G30" s="182"/>
    </row>
    <row r="31" spans="1:7" ht="39">
      <c r="A31" s="188">
        <f>IF((SUM('Раздел 2'!F45:F45)&lt;=SUM('Раздел 2'!F44:F44)),"","Неверно!")</f>
      </c>
      <c r="B31" s="189" t="s">
        <v>744</v>
      </c>
      <c r="C31" s="187" t="s">
        <v>745</v>
      </c>
      <c r="D31" s="187" t="s">
        <v>746</v>
      </c>
      <c r="E31" s="187" t="str">
        <f>CONCATENATE(SUM('Раздел 2'!F45:F45),"&lt;=",SUM('Раздел 2'!F44:F44))</f>
        <v>0&lt;=0</v>
      </c>
      <c r="F31" s="181"/>
      <c r="G31" s="182"/>
    </row>
    <row r="32" spans="1:7" ht="39">
      <c r="A32" s="188">
        <f>IF((SUM('Раздел 2'!F39:F39)&lt;=SUM('Раздел 2'!F38:F38)),"","Неверно!")</f>
      </c>
      <c r="B32" s="189" t="s">
        <v>747</v>
      </c>
      <c r="C32" s="187" t="s">
        <v>748</v>
      </c>
      <c r="D32" s="187" t="s">
        <v>749</v>
      </c>
      <c r="E32" s="187" t="str">
        <f>CONCATENATE(SUM('Раздел 2'!F39:F39),"&lt;=",SUM('Раздел 2'!F38:F38))</f>
        <v>0&lt;=0</v>
      </c>
      <c r="F32" s="181"/>
      <c r="G32" s="182"/>
    </row>
    <row r="33" spans="1:7" ht="30" customHeight="1">
      <c r="A33" s="188">
        <f>IF((SUM('Раздел 2'!F43:F43)&lt;=SUM('Раздел 2'!F42:F42)),"","Неверно!")</f>
      </c>
      <c r="B33" s="189" t="s">
        <v>750</v>
      </c>
      <c r="C33" s="187" t="s">
        <v>751</v>
      </c>
      <c r="D33" s="187" t="s">
        <v>752</v>
      </c>
      <c r="E33" s="187" t="str">
        <f>CONCATENATE(SUM('Раздел 2'!F43:F43),"&lt;=",SUM('Раздел 2'!F42:F42))</f>
        <v>19928&lt;=19928</v>
      </c>
      <c r="F33" s="143"/>
      <c r="G33" s="182"/>
    </row>
    <row r="34" spans="1:7" ht="64.5">
      <c r="A34" s="188">
        <f>IF((SUM('Раздел 2'!F12:F12)&gt;=SUM('Раздел 2'!F13:F13)+SUM('Раздел 2'!F15:F15)),"","Неверно!")</f>
      </c>
      <c r="B34" s="189" t="s">
        <v>753</v>
      </c>
      <c r="C34" s="187" t="s">
        <v>754</v>
      </c>
      <c r="D34" s="187" t="s">
        <v>755</v>
      </c>
      <c r="E34" s="187" t="str">
        <f>CONCATENATE(SUM('Раздел 2'!F12:F12),"&gt;=",SUM('Раздел 2'!F13:F13),"+",SUM('Раздел 2'!F15:F15))</f>
        <v>0&gt;=0+0</v>
      </c>
      <c r="F34" s="143"/>
      <c r="G34" s="182"/>
    </row>
    <row r="35" spans="1:7" ht="51.75">
      <c r="A35" s="188">
        <f>IF((SUM('Раздел 2'!F22:F22)=SUM('Раздел 1'!G101:G101)),"","Неверно!")</f>
      </c>
      <c r="B35" s="189" t="s">
        <v>756</v>
      </c>
      <c r="C35" s="187" t="s">
        <v>757</v>
      </c>
      <c r="D35" s="187" t="s">
        <v>758</v>
      </c>
      <c r="E35" s="187" t="str">
        <f>CONCATENATE(SUM('Раздел 2'!F22:F22),"=",SUM('Раздел 1'!G101:G101))</f>
        <v>0=0</v>
      </c>
      <c r="F35" s="143"/>
      <c r="G35" s="182"/>
    </row>
    <row r="36" spans="1:7" ht="39">
      <c r="A36" s="188">
        <f>IF((SUM('Раздел 2'!F11:F11)&lt;=SUM('Раздел 2'!F10:F10)),"","Неверно!")</f>
      </c>
      <c r="B36" s="189" t="s">
        <v>759</v>
      </c>
      <c r="C36" s="187" t="s">
        <v>760</v>
      </c>
      <c r="D36" s="187" t="s">
        <v>761</v>
      </c>
      <c r="E36" s="187" t="str">
        <f>CONCATENATE(SUM('Раздел 2'!F11:F11),"&lt;=",SUM('Раздел 2'!F10:F10))</f>
        <v>19928&lt;=19928</v>
      </c>
      <c r="F36" s="143"/>
      <c r="G36" s="182"/>
    </row>
    <row r="37" spans="1:7" ht="39">
      <c r="A37" s="188">
        <f>IF((SUM('Раздел 1'!G114:G114)&lt;=SUM('Раздел 1'!G85:G85)),"","Неверно!")</f>
      </c>
      <c r="B37" s="189" t="s">
        <v>762</v>
      </c>
      <c r="C37" s="187" t="s">
        <v>763</v>
      </c>
      <c r="D37" s="187" t="s">
        <v>764</v>
      </c>
      <c r="E37" s="187" t="str">
        <f>CONCATENATE(SUM('Раздел 1'!G114:G114),"&lt;=",SUM('Раздел 1'!G85:G85))</f>
        <v>0&lt;=176800</v>
      </c>
      <c r="F37" s="143"/>
      <c r="G37" s="182"/>
    </row>
    <row r="38" spans="1:7" ht="39">
      <c r="A38" s="188">
        <f>IF((SUM('Раздел 1'!G12:G12)&lt;=SUM('Раздел 1'!G11:G11)),"","Неверно!")</f>
      </c>
      <c r="B38" s="189" t="s">
        <v>765</v>
      </c>
      <c r="C38" s="187" t="s">
        <v>766</v>
      </c>
      <c r="D38" s="187" t="s">
        <v>767</v>
      </c>
      <c r="E38" s="187" t="str">
        <f>CONCATENATE(SUM('Раздел 1'!G12:G12),"&lt;=",SUM('Раздел 1'!G11:G11))</f>
        <v>1586&lt;=2611</v>
      </c>
      <c r="F38" s="143"/>
      <c r="G38" s="182"/>
    </row>
    <row r="39" spans="1:7" ht="39">
      <c r="A39" s="188">
        <f>IF((SUM('Раздел 1'!G13:G13)&lt;=SUM('Раздел 1'!G11:G11)),"","Неверно!")</f>
      </c>
      <c r="B39" s="189" t="s">
        <v>768</v>
      </c>
      <c r="C39" s="187" t="s">
        <v>769</v>
      </c>
      <c r="D39" s="187" t="s">
        <v>770</v>
      </c>
      <c r="E39" s="187" t="str">
        <f>CONCATENATE(SUM('Раздел 1'!G13:G13),"&lt;=",SUM('Раздел 1'!G11:G11))</f>
        <v>3&lt;=2611</v>
      </c>
      <c r="F39" s="143"/>
      <c r="G39" s="182"/>
    </row>
    <row r="40" spans="1:7" ht="39">
      <c r="A40" s="188">
        <f>IF((SUM('Раздел 1'!G84:G84)&gt;=SUM('Раздел 1'!G86:G86)),"","Неверно!")</f>
      </c>
      <c r="B40" s="189" t="s">
        <v>771</v>
      </c>
      <c r="C40" s="187" t="s">
        <v>772</v>
      </c>
      <c r="D40" s="187" t="s">
        <v>773</v>
      </c>
      <c r="E40" s="187" t="str">
        <f>CONCATENATE(SUM('Раздел 1'!G84:G84),"&gt;=",SUM('Раздел 1'!G86:G86))</f>
        <v>180175&gt;=375</v>
      </c>
      <c r="F40" s="143"/>
      <c r="G40" s="182"/>
    </row>
    <row r="41" spans="1:7" ht="39">
      <c r="A41" s="188">
        <f>IF((SUM('Раздел 1'!G19:G19)&gt;=SUM('Раздел 1'!G26:G44)),"","Неверно!")</f>
      </c>
      <c r="B41" s="189" t="s">
        <v>774</v>
      </c>
      <c r="C41" s="187" t="s">
        <v>775</v>
      </c>
      <c r="D41" s="187" t="s">
        <v>776</v>
      </c>
      <c r="E41" s="187" t="str">
        <f>CONCATENATE(SUM('Раздел 1'!G19:G19),"&gt;=",SUM('Раздел 1'!G26:G44))</f>
        <v>1318&gt;=350</v>
      </c>
      <c r="F41" s="143"/>
      <c r="G41" s="182"/>
    </row>
    <row r="42" spans="1:7" ht="39">
      <c r="A42" s="188">
        <f>IF((SUM('Раздел 1'!G18:G18)&gt;=SUM('Раздел 1'!G19:G19)),"","Неверно!")</f>
      </c>
      <c r="B42" s="189" t="s">
        <v>777</v>
      </c>
      <c r="C42" s="187" t="s">
        <v>778</v>
      </c>
      <c r="D42" s="187" t="s">
        <v>779</v>
      </c>
      <c r="E42" s="187" t="str">
        <f>CONCATENATE(SUM('Раздел 1'!G18:G18),"&gt;=",SUM('Раздел 1'!G19:G19))</f>
        <v>2333&gt;=1318</v>
      </c>
      <c r="F42" s="143"/>
      <c r="G42" s="182"/>
    </row>
    <row r="43" spans="1:7" ht="39">
      <c r="A43" s="188">
        <f>IF((SUM('Раздел 1'!G14:G17)&lt;=SUM('Раздел 1'!G11:G11)),"","Неверно!")</f>
      </c>
      <c r="B43" s="189" t="s">
        <v>780</v>
      </c>
      <c r="C43" s="187" t="s">
        <v>781</v>
      </c>
      <c r="D43" s="187" t="s">
        <v>782</v>
      </c>
      <c r="E43" s="187" t="str">
        <f>CONCATENATE(SUM('Раздел 1'!G14:G17),"&lt;=",SUM('Раздел 1'!G11:G11))</f>
        <v>148&lt;=2611</v>
      </c>
      <c r="F43" s="143"/>
      <c r="G43" s="182"/>
    </row>
    <row r="44" spans="1:7" ht="39">
      <c r="A44" s="188">
        <f>IF((SUM('Раздел 1'!G18:G18)&gt;=SUM('Раздел 1'!G51:G51)),"","Неверно!")</f>
      </c>
      <c r="B44" s="189" t="s">
        <v>783</v>
      </c>
      <c r="C44" s="187" t="s">
        <v>784</v>
      </c>
      <c r="D44" s="187" t="s">
        <v>785</v>
      </c>
      <c r="E44" s="187" t="str">
        <f>CONCATENATE(SUM('Раздел 1'!G18:G18),"&gt;=",SUM('Раздел 1'!G51:G51))</f>
        <v>2333&gt;=26</v>
      </c>
      <c r="F44" s="143"/>
      <c r="G44" s="182"/>
    </row>
    <row r="45" spans="1:7" ht="39">
      <c r="A45" s="188">
        <f>IF((SUM('Раздел 1'!G19:G19)=SUM('Раздел 1'!G20:G23)),"","Неверно!")</f>
      </c>
      <c r="B45" s="189" t="s">
        <v>786</v>
      </c>
      <c r="C45" s="187" t="s">
        <v>787</v>
      </c>
      <c r="D45" s="187" t="s">
        <v>788</v>
      </c>
      <c r="E45" s="187" t="str">
        <f>CONCATENATE(SUM('Раздел 1'!G19:G19),"=",SUM('Раздел 1'!G20:G23))</f>
        <v>1318=1318</v>
      </c>
      <c r="F45" s="143"/>
      <c r="G45" s="182"/>
    </row>
    <row r="46" spans="1:7" ht="39">
      <c r="A46" s="188">
        <f>IF((SUM('Раздел 1'!G19:G19)&gt;=SUM('Раздел 1'!G24:G24)),"","Неверно!")</f>
      </c>
      <c r="B46" s="189" t="s">
        <v>789</v>
      </c>
      <c r="C46" s="187" t="s">
        <v>790</v>
      </c>
      <c r="D46" s="187" t="s">
        <v>791</v>
      </c>
      <c r="E46" s="187" t="str">
        <f>CONCATENATE(SUM('Раздел 1'!G19:G19),"&gt;=",SUM('Раздел 1'!G24:G24))</f>
        <v>1318&gt;=914</v>
      </c>
      <c r="F46" s="143"/>
      <c r="G46" s="182"/>
    </row>
    <row r="47" spans="1:7" ht="39">
      <c r="A47" s="188">
        <f>IF((SUM('Раздел 1'!G85:G85)&lt;=SUM('Раздел 1'!G84:G84)),"","Неверно!")</f>
      </c>
      <c r="B47" s="189" t="s">
        <v>792</v>
      </c>
      <c r="C47" s="187" t="s">
        <v>793</v>
      </c>
      <c r="D47" s="187" t="s">
        <v>794</v>
      </c>
      <c r="E47" s="187" t="str">
        <f>CONCATENATE(SUM('Раздел 1'!G85:G85),"&lt;=",SUM('Раздел 1'!G84:G84))</f>
        <v>176800&lt;=180175</v>
      </c>
      <c r="F47" s="143"/>
      <c r="G47" s="182"/>
    </row>
    <row r="48" spans="1:7" ht="39">
      <c r="A48" s="188">
        <f>IF((SUM('Раздел 1'!G18:G18)&gt;=SUM('Раздел 1'!G45:G45)),"","Неверно!")</f>
      </c>
      <c r="B48" s="189" t="s">
        <v>795</v>
      </c>
      <c r="C48" s="187" t="s">
        <v>796</v>
      </c>
      <c r="D48" s="187" t="s">
        <v>797</v>
      </c>
      <c r="E48" s="187" t="str">
        <f>CONCATENATE(SUM('Раздел 1'!G18:G18),"&gt;=",SUM('Раздел 1'!G45:G45))</f>
        <v>2333&gt;=8</v>
      </c>
      <c r="F48" s="143"/>
      <c r="G48" s="182"/>
    </row>
    <row r="49" spans="1:7" ht="39">
      <c r="A49" s="188">
        <f>IF((SUM('Раздел 1'!G7:G143)&gt;0),"","Неверно!")</f>
      </c>
      <c r="B49" s="189" t="s">
        <v>798</v>
      </c>
      <c r="C49" s="187" t="s">
        <v>799</v>
      </c>
      <c r="D49" s="187" t="s">
        <v>800</v>
      </c>
      <c r="E49" s="187" t="str">
        <f>CONCATENATE(SUM('Раздел 1'!G7:G143),"&gt;",0)</f>
        <v>1033570&gt;0</v>
      </c>
      <c r="F49" s="181"/>
      <c r="G49" s="182"/>
    </row>
    <row r="50" spans="1:7" ht="39">
      <c r="A50" s="188">
        <f>IF((SUM('Раздел 1'!G85:G85)&gt;=SUM('Раздел 1'!G92:G102)),"","Неверно!")</f>
      </c>
      <c r="B50" s="189" t="s">
        <v>801</v>
      </c>
      <c r="C50" s="187" t="s">
        <v>802</v>
      </c>
      <c r="D50" s="187" t="s">
        <v>803</v>
      </c>
      <c r="E50" s="187" t="str">
        <f>CONCATENATE(SUM('Раздел 1'!G85:G85),"&gt;=",SUM('Раздел 1'!G92:G102))</f>
        <v>176800&gt;=112589</v>
      </c>
      <c r="F50" s="181"/>
      <c r="G50" s="182"/>
    </row>
    <row r="51" spans="1:7" ht="39">
      <c r="A51" s="188">
        <f>IF((SUM('Раздел 1'!G54:G55)&lt;=SUM('Раздел 1'!G53:G53)),"","Неверно!")</f>
      </c>
      <c r="B51" s="189" t="s">
        <v>804</v>
      </c>
      <c r="C51" s="187" t="s">
        <v>805</v>
      </c>
      <c r="D51" s="187" t="s">
        <v>806</v>
      </c>
      <c r="E51" s="187" t="str">
        <f>CONCATENATE(SUM('Раздел 1'!G54:G55),"&lt;=",SUM('Раздел 1'!G53:G53))</f>
        <v>50&lt;=378</v>
      </c>
      <c r="F51" s="181"/>
      <c r="G51" s="182"/>
    </row>
    <row r="52" spans="1:7" ht="39">
      <c r="A52" s="188">
        <f>IF((SUM('Раздел 1'!G120:G120)&lt;=SUM('Раздел 1'!G118:G118)),"","Неверно!")</f>
      </c>
      <c r="B52" s="189" t="s">
        <v>807</v>
      </c>
      <c r="C52" s="187" t="s">
        <v>808</v>
      </c>
      <c r="D52" s="187" t="s">
        <v>809</v>
      </c>
      <c r="E52" s="187" t="str">
        <f>CONCATENATE(SUM('Раздел 1'!G120:G120),"&lt;=",SUM('Раздел 1'!G118:G118))</f>
        <v>73&lt;=38742</v>
      </c>
      <c r="F52" s="181"/>
      <c r="G52" s="182"/>
    </row>
    <row r="53" spans="1:7" ht="39">
      <c r="A53" s="188">
        <f>IF((SUM('Раздел 1'!G121:G121)&lt;=SUM('Раздел 1'!G118:G118)),"","Неверно!")</f>
      </c>
      <c r="B53" s="189" t="s">
        <v>807</v>
      </c>
      <c r="C53" s="187" t="s">
        <v>808</v>
      </c>
      <c r="D53" s="187" t="s">
        <v>809</v>
      </c>
      <c r="E53" s="187" t="str">
        <f>CONCATENATE(SUM('Раздел 1'!G121:G121),"&lt;=",SUM('Раздел 1'!G118:G118))</f>
        <v>12&lt;=38742</v>
      </c>
      <c r="F53" s="181"/>
      <c r="G53" s="182"/>
    </row>
    <row r="54" spans="1:7" ht="39">
      <c r="A54" s="188">
        <f>IF((SUM('Раздел 1'!G60:G60)&lt;=SUM('Раздел 1'!G64:G64)),"","Неверно!")</f>
      </c>
      <c r="B54" s="189" t="s">
        <v>810</v>
      </c>
      <c r="C54" s="187" t="s">
        <v>811</v>
      </c>
      <c r="D54" s="187" t="s">
        <v>812</v>
      </c>
      <c r="E54" s="187" t="str">
        <f>CONCATENATE(SUM('Раздел 1'!G60:G60),"&lt;=",SUM('Раздел 1'!G64:G64))</f>
        <v>92&lt;=135</v>
      </c>
      <c r="F54" s="181"/>
      <c r="G54" s="182"/>
    </row>
    <row r="55" spans="1:7" ht="39">
      <c r="A55" s="188">
        <f>IF((SUM('Раздел 1'!G19:G19)&gt;=SUM('Раздел 1'!G62:G64)),"","Неверно!")</f>
      </c>
      <c r="B55" s="189" t="s">
        <v>813</v>
      </c>
      <c r="C55" s="187" t="s">
        <v>814</v>
      </c>
      <c r="D55" s="187" t="s">
        <v>815</v>
      </c>
      <c r="E55" s="187" t="str">
        <f>CONCATENATE(SUM('Раздел 1'!G19:G19),"&gt;=",SUM('Раздел 1'!G62:G64))</f>
        <v>1318&gt;=135</v>
      </c>
      <c r="F55" s="181"/>
      <c r="G55" s="182"/>
    </row>
    <row r="56" spans="1:7" ht="39">
      <c r="A56" s="188">
        <f>IF((SUM('Раздел 1'!G47:G47)&gt;=SUM('Раздел 1'!G49:G49)),"","Неверно!")</f>
      </c>
      <c r="B56" s="189" t="s">
        <v>816</v>
      </c>
      <c r="C56" s="187" t="s">
        <v>817</v>
      </c>
      <c r="D56" s="187" t="s">
        <v>818</v>
      </c>
      <c r="E56" s="187" t="str">
        <f>CONCATENATE(SUM('Раздел 1'!G47:G47),"&gt;=",SUM('Раздел 1'!G49:G49))</f>
        <v>995&gt;=82</v>
      </c>
      <c r="F56" s="181"/>
      <c r="G56" s="182"/>
    </row>
    <row r="57" spans="1:7" ht="39">
      <c r="A57" s="188">
        <f>IF((SUM('Раздел 1'!G104:G108)&lt;=SUM('Раздел 1'!G103:G103)),"","Неверно!")</f>
      </c>
      <c r="B57" s="189" t="s">
        <v>819</v>
      </c>
      <c r="C57" s="187" t="s">
        <v>820</v>
      </c>
      <c r="D57" s="187" t="s">
        <v>821</v>
      </c>
      <c r="E57" s="187" t="str">
        <f>CONCATENATE(SUM('Раздел 1'!G104:G108),"&lt;=",SUM('Раздел 1'!G103:G103))</f>
        <v>70&lt;=1355</v>
      </c>
      <c r="F57" s="181"/>
      <c r="G57" s="182"/>
    </row>
    <row r="58" spans="1:7" ht="39">
      <c r="A58" s="188">
        <f>IF((SUM('Раздел 1'!G139:G142)&lt;=SUM('Раздел 1'!G138:G138)),"","Неверно!")</f>
      </c>
      <c r="B58" s="189" t="s">
        <v>822</v>
      </c>
      <c r="C58" s="187" t="s">
        <v>823</v>
      </c>
      <c r="D58" s="187" t="s">
        <v>824</v>
      </c>
      <c r="E58" s="187" t="str">
        <f>CONCATENATE(SUM('Раздел 1'!G139:G142),"&lt;=",SUM('Раздел 1'!G138:G138))</f>
        <v>0&lt;=0</v>
      </c>
      <c r="F58" s="181"/>
      <c r="G58" s="182"/>
    </row>
    <row r="59" spans="1:7" ht="64.5">
      <c r="A59" s="188">
        <f>IF((SUM('Раздел 1'!G110:G110)&lt;=SUM('Раздел 1'!G109:G109)),"","Неверно!")</f>
      </c>
      <c r="B59" s="189" t="s">
        <v>825</v>
      </c>
      <c r="C59" s="187" t="s">
        <v>826</v>
      </c>
      <c r="D59" s="187" t="s">
        <v>827</v>
      </c>
      <c r="E59" s="187" t="str">
        <f>CONCATENATE(SUM('Раздел 1'!G110:G110),"&lt;=",SUM('Раздел 1'!G109:G109))</f>
        <v>13&lt;=185005</v>
      </c>
      <c r="F59" s="181"/>
      <c r="G59" s="182"/>
    </row>
    <row r="60" spans="1:7" ht="39">
      <c r="A60" s="188">
        <f>IF((SUM('Раздел 1'!G84:G84)&gt;=SUM('Раздел 1'!G87:G91)),"","Неверно!")</f>
      </c>
      <c r="B60" s="189" t="s">
        <v>828</v>
      </c>
      <c r="C60" s="187" t="s">
        <v>829</v>
      </c>
      <c r="D60" s="187" t="s">
        <v>830</v>
      </c>
      <c r="E60" s="187" t="str">
        <f>CONCATENATE(SUM('Раздел 1'!G84:G84),"&gt;=",SUM('Раздел 1'!G87:G91))</f>
        <v>180175&gt;=430</v>
      </c>
      <c r="F60" s="181"/>
      <c r="G60" s="182"/>
    </row>
    <row r="61" spans="1:7" ht="39">
      <c r="A61" s="188">
        <f>IF((SUM('Раздел 1'!G48:G48)&lt;=SUM('Раздел 1'!G47:G47)),"","Неверно!")</f>
      </c>
      <c r="B61" s="189" t="s">
        <v>831</v>
      </c>
      <c r="C61" s="187" t="s">
        <v>832</v>
      </c>
      <c r="D61" s="187" t="s">
        <v>833</v>
      </c>
      <c r="E61" s="187" t="str">
        <f>CONCATENATE(SUM('Раздел 1'!G48:G48),"&lt;=",SUM('Раздел 1'!G47:G47))</f>
        <v>2&lt;=995</v>
      </c>
      <c r="F61" s="181"/>
      <c r="G61" s="182"/>
    </row>
    <row r="62" spans="1:7" ht="56.25" customHeight="1">
      <c r="A62" s="188">
        <f>IF((SUM('Раздел 1'!G50:G50)&lt;=SUM('Раздел 1'!G47:G47)),"","Неверно!")</f>
      </c>
      <c r="B62" s="189" t="s">
        <v>834</v>
      </c>
      <c r="C62" s="187" t="s">
        <v>835</v>
      </c>
      <c r="D62" s="187" t="s">
        <v>836</v>
      </c>
      <c r="E62" s="187" t="str">
        <f>CONCATENATE(SUM('Раздел 1'!G50:G50),"&lt;=",SUM('Раздел 1'!G47:G47))</f>
        <v>701&lt;=995</v>
      </c>
      <c r="F62" s="181"/>
      <c r="G62" s="182"/>
    </row>
    <row r="63" spans="1:7" ht="39">
      <c r="A63" s="188">
        <f>IF((SUM('Раздел 1'!G7:G7)&gt;=SUM('Раздел 1'!G9:G9)),"","Неверно!")</f>
      </c>
      <c r="B63" s="189" t="s">
        <v>837</v>
      </c>
      <c r="C63" s="187" t="s">
        <v>838</v>
      </c>
      <c r="D63" s="187" t="s">
        <v>839</v>
      </c>
      <c r="E63" s="187" t="str">
        <f>CONCATENATE(SUM('Раздел 1'!G7:G7),"&gt;=",SUM('Раздел 1'!G9:G9))</f>
        <v>2416&gt;=59</v>
      </c>
      <c r="F63" s="181"/>
      <c r="G63" s="182"/>
    </row>
    <row r="64" spans="1:7" ht="39">
      <c r="A64" s="188">
        <f>IF((SUM('Раздел 1'!G8:G8)&lt;=SUM('Раздел 1'!G7:G7)),"","Неверно!")</f>
      </c>
      <c r="B64" s="189" t="s">
        <v>840</v>
      </c>
      <c r="C64" s="187" t="s">
        <v>841</v>
      </c>
      <c r="D64" s="187" t="s">
        <v>842</v>
      </c>
      <c r="E64" s="187" t="str">
        <f>CONCATENATE(SUM('Раздел 1'!G8:G8),"&lt;=",SUM('Раздел 1'!G7:G7))</f>
        <v>11&lt;=2416</v>
      </c>
      <c r="F64" s="181"/>
      <c r="G64" s="182"/>
    </row>
    <row r="65" spans="1:7" ht="39">
      <c r="A65" s="188">
        <f>IF((SUM('Раздел 1'!G66:G73)=0),"","Неверно!")</f>
      </c>
      <c r="B65" s="189" t="s">
        <v>843</v>
      </c>
      <c r="C65" s="187" t="s">
        <v>844</v>
      </c>
      <c r="D65" s="187" t="s">
        <v>845</v>
      </c>
      <c r="E65" s="187" t="str">
        <f>CONCATENATE(SUM('Раздел 1'!G66:G73),"=",0)</f>
        <v>0=0</v>
      </c>
      <c r="F65" s="181"/>
      <c r="G65" s="182"/>
    </row>
    <row r="66" spans="1:7" ht="39">
      <c r="A66" s="188">
        <f>IF((SUM('Раздел 1'!G75:G78)=0),"","Неверно!")</f>
      </c>
      <c r="B66" s="189" t="s">
        <v>846</v>
      </c>
      <c r="C66" s="187" t="s">
        <v>847</v>
      </c>
      <c r="D66" s="187" t="s">
        <v>848</v>
      </c>
      <c r="E66" s="187" t="str">
        <f>CONCATENATE(SUM('Раздел 1'!G75:G78),"=",0)</f>
        <v>0=0</v>
      </c>
      <c r="F66" s="181"/>
      <c r="G66" s="182"/>
    </row>
    <row r="67" spans="1:7" ht="39">
      <c r="A67" s="188">
        <f>IF((SUM('Раздел 2'!F25:F29)=0),"","Неверно!")</f>
      </c>
      <c r="B67" s="189" t="s">
        <v>849</v>
      </c>
      <c r="C67" s="187" t="s">
        <v>850</v>
      </c>
      <c r="D67" s="187" t="s">
        <v>851</v>
      </c>
      <c r="E67" s="187" t="str">
        <f>CONCATENATE(SUM('Раздел 2'!F25:F29),"=",0)</f>
        <v>0=0</v>
      </c>
      <c r="F67" s="181"/>
      <c r="G67" s="182"/>
    </row>
    <row r="68" spans="1:7" ht="39">
      <c r="A68" s="188">
        <f>IF((SUM('Раздел 2'!F32:F33)=0),"","Неверно!")</f>
      </c>
      <c r="B68" s="189" t="s">
        <v>852</v>
      </c>
      <c r="C68" s="187" t="s">
        <v>853</v>
      </c>
      <c r="D68" s="187" t="s">
        <v>854</v>
      </c>
      <c r="E68" s="187" t="str">
        <f>CONCATENATE(SUM('Раздел 2'!F32:F33),"=",0)</f>
        <v>0=0</v>
      </c>
      <c r="F68" s="181"/>
      <c r="G68" s="182"/>
    </row>
    <row r="81" ht="30" customHeight="1"/>
    <row r="85" ht="39" customHeight="1"/>
    <row r="88" ht="31.5" customHeight="1"/>
    <row r="91" ht="39.75" customHeight="1"/>
  </sheetData>
  <sheetProtection autoFilter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37"/>
  <sheetViews>
    <sheetView zoomScale="110" zoomScaleNormal="110" zoomScalePageLayoutView="0" workbookViewId="0" topLeftCell="A1">
      <pane ySplit="1" topLeftCell="A32" activePane="bottomLeft" state="frozen"/>
      <selection pane="topLeft" activeCell="A1" sqref="A1"/>
      <selection pane="bottomLeft" activeCell="B40" sqref="B40"/>
    </sheetView>
  </sheetViews>
  <sheetFormatPr defaultColWidth="9.140625" defaultRowHeight="12.75"/>
  <cols>
    <col min="1" max="1" width="12.7109375" style="144" customWidth="1"/>
    <col min="2" max="2" width="12.7109375" style="137" customWidth="1"/>
    <col min="3" max="3" width="35.8515625" style="94" customWidth="1"/>
    <col min="4" max="4" width="37.7109375" style="94" customWidth="1"/>
    <col min="5" max="5" width="12.140625" style="96" customWidth="1"/>
    <col min="6" max="6" width="12.28125" style="6" customWidth="1"/>
    <col min="7" max="7" width="19.421875" style="3" customWidth="1"/>
    <col min="8" max="16384" width="9.140625" style="3" customWidth="1"/>
  </cols>
  <sheetData>
    <row r="1" spans="1:7" s="6" customFormat="1" ht="28.5" customHeight="1" thickBot="1">
      <c r="A1" s="178" t="s">
        <v>403</v>
      </c>
      <c r="B1" s="178" t="s">
        <v>404</v>
      </c>
      <c r="C1" s="178" t="s">
        <v>405</v>
      </c>
      <c r="D1" s="178" t="s">
        <v>406</v>
      </c>
      <c r="E1" s="178" t="s">
        <v>407</v>
      </c>
      <c r="F1" s="73" t="s">
        <v>510</v>
      </c>
      <c r="G1" s="73" t="s">
        <v>408</v>
      </c>
    </row>
    <row r="2" spans="1:8" ht="39">
      <c r="A2" s="189">
        <f>IF((SUM('Раздел 1'!G20:G20)=0),"","Неверно!")</f>
      </c>
      <c r="B2" s="189" t="s">
        <v>622</v>
      </c>
      <c r="C2" s="187" t="s">
        <v>623</v>
      </c>
      <c r="D2" s="187" t="s">
        <v>624</v>
      </c>
      <c r="E2" s="181" t="str">
        <f>CONCATENATE(SUM('Раздел 1'!G20:G20),"=",0)</f>
        <v>0=0</v>
      </c>
      <c r="F2" s="180"/>
      <c r="G2" s="14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  <c r="H2" s="138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7" customHeight="1">
      <c r="A3" s="189">
        <f>IF((SUM('Раздел 1'!G21:G21)=0),"","Неверно!")</f>
      </c>
      <c r="B3" s="189" t="s">
        <v>622</v>
      </c>
      <c r="C3" s="187" t="s">
        <v>623</v>
      </c>
      <c r="D3" s="187" t="s">
        <v>624</v>
      </c>
      <c r="E3" s="181" t="str">
        <f>CONCATENATE(SUM('Раздел 1'!G21:G21),"=",0)</f>
        <v>0=0</v>
      </c>
      <c r="F3" s="179"/>
      <c r="G3" s="146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  <c r="H3" s="138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39">
      <c r="A4" s="189">
        <f>IF((SUM('Раздел 1'!G25:G25)=0),"","Неверно!")</f>
      </c>
      <c r="B4" s="189" t="s">
        <v>625</v>
      </c>
      <c r="C4" s="187" t="s">
        <v>626</v>
      </c>
      <c r="D4" s="187" t="s">
        <v>627</v>
      </c>
      <c r="E4" s="181" t="str">
        <f>CONCATENATE(SUM('Раздел 1'!G25:G25),"=",0)</f>
        <v>0=0</v>
      </c>
      <c r="F4" s="179"/>
      <c r="G4" s="146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  <c r="H4" s="138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39">
      <c r="A5" s="189">
        <f>IF((SUM('Раздел 1'!G26:G26)=0),"","Неверно!")</f>
      </c>
      <c r="B5" s="189" t="s">
        <v>625</v>
      </c>
      <c r="C5" s="187" t="s">
        <v>626</v>
      </c>
      <c r="D5" s="187" t="s">
        <v>627</v>
      </c>
      <c r="E5" s="181" t="str">
        <f>CONCATENATE(SUM('Раздел 1'!G26:G26),"=",0)</f>
        <v>0=0</v>
      </c>
      <c r="F5" s="179"/>
      <c r="G5" s="146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  <c r="H5" s="138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39">
      <c r="A6" s="189">
        <f>IF((SUM('Раздел 1'!G27:G27)=0),"","Неверно!")</f>
      </c>
      <c r="B6" s="189" t="s">
        <v>625</v>
      </c>
      <c r="C6" s="187" t="s">
        <v>626</v>
      </c>
      <c r="D6" s="187" t="s">
        <v>627</v>
      </c>
      <c r="E6" s="181" t="str">
        <f>CONCATENATE(SUM('Раздел 1'!G27:G27),"=",0)</f>
        <v>0=0</v>
      </c>
      <c r="F6" s="179"/>
      <c r="G6" s="146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  <c r="H6" s="138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39">
      <c r="A7" s="189">
        <f>IF((SUM('Раздел 1'!G56:G59)&lt;=SUM('Раздел 1'!G53:G53)),"","Неверно!")</f>
      </c>
      <c r="B7" s="189" t="s">
        <v>628</v>
      </c>
      <c r="C7" s="187" t="s">
        <v>629</v>
      </c>
      <c r="D7" s="187" t="s">
        <v>630</v>
      </c>
      <c r="E7" s="181" t="str">
        <f>CONCATENATE(SUM('Раздел 1'!G56:G59),"&lt;=",SUM('Раздел 1'!G53:G53))</f>
        <v>29&lt;=378</v>
      </c>
      <c r="F7" s="179"/>
      <c r="G7" s="146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  <c r="H7" s="138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39">
      <c r="A8" s="189">
        <f>IF((SUM('Раздел 1'!G29:G29)=0),"","Неверно!")</f>
      </c>
      <c r="B8" s="189" t="s">
        <v>631</v>
      </c>
      <c r="C8" s="187" t="s">
        <v>632</v>
      </c>
      <c r="D8" s="187" t="s">
        <v>633</v>
      </c>
      <c r="E8" s="181" t="str">
        <f>CONCATENATE(SUM('Раздел 1'!G29:G29),"=",0)</f>
        <v>0=0</v>
      </c>
      <c r="F8" s="179"/>
      <c r="G8" s="146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  <c r="H8" s="13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39">
      <c r="A9" s="189">
        <f>IF((SUM('Раздел 1'!G32:G32)=0),"","Неверно!")</f>
      </c>
      <c r="B9" s="189" t="s">
        <v>634</v>
      </c>
      <c r="C9" s="187" t="s">
        <v>635</v>
      </c>
      <c r="D9" s="187" t="s">
        <v>636</v>
      </c>
      <c r="E9" s="181" t="str">
        <f>CONCATENATE(SUM('Раздел 1'!G32:G32),"=",0)</f>
        <v>0=0</v>
      </c>
      <c r="F9" s="179"/>
      <c r="G9" s="146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  <c r="H9" s="138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39">
      <c r="A10" s="189">
        <f>IF((SUM('Раздел 1'!G33:G33)=0),"","Неверно!")</f>
      </c>
      <c r="B10" s="189" t="s">
        <v>634</v>
      </c>
      <c r="C10" s="187" t="s">
        <v>635</v>
      </c>
      <c r="D10" s="187" t="s">
        <v>636</v>
      </c>
      <c r="E10" s="181" t="str">
        <f>CONCATENATE(SUM('Раздел 1'!G33:G33),"=",0)</f>
        <v>0=0</v>
      </c>
      <c r="F10" s="179"/>
      <c r="G10" s="146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  <c r="H10" s="138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39">
      <c r="A11" s="189">
        <f>IF((SUM('Раздел 1'!G34:G34)=0),"","Неверно!")</f>
      </c>
      <c r="B11" s="189" t="s">
        <v>634</v>
      </c>
      <c r="C11" s="187" t="s">
        <v>635</v>
      </c>
      <c r="D11" s="187" t="s">
        <v>636</v>
      </c>
      <c r="E11" s="181" t="str">
        <f>CONCATENATE(SUM('Раздел 1'!G34:G34),"=",0)</f>
        <v>0=0</v>
      </c>
      <c r="F11" s="179"/>
      <c r="G11" s="146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  <c r="H11" s="138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39">
      <c r="A12" s="189">
        <f>IF((SUM('Раздел 1'!G36:G36)=0),"","Неверно!")</f>
      </c>
      <c r="B12" s="189" t="s">
        <v>637</v>
      </c>
      <c r="C12" s="187" t="s">
        <v>638</v>
      </c>
      <c r="D12" s="187" t="s">
        <v>639</v>
      </c>
      <c r="E12" s="181" t="str">
        <f>CONCATENATE(SUM('Раздел 1'!G36:G36),"=",0)</f>
        <v>0=0</v>
      </c>
      <c r="F12" s="179"/>
      <c r="G12" s="146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  <c r="H12" s="138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39">
      <c r="A13" s="189">
        <f>IF((SUM('Раздел 1'!G37:G37)=0),"","Неверно!")</f>
      </c>
      <c r="B13" s="189" t="s">
        <v>637</v>
      </c>
      <c r="C13" s="187" t="s">
        <v>638</v>
      </c>
      <c r="D13" s="187" t="s">
        <v>639</v>
      </c>
      <c r="E13" s="181" t="str">
        <f>CONCATENATE(SUM('Раздел 1'!G37:G37),"=",0)</f>
        <v>0=0</v>
      </c>
      <c r="F13" s="179"/>
      <c r="G13" s="146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  <c r="H13" s="138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39">
      <c r="A14" s="189">
        <f>IF((SUM('Раздел 1'!G38:G38)=0),"","Неверно!")</f>
      </c>
      <c r="B14" s="189" t="s">
        <v>637</v>
      </c>
      <c r="C14" s="187" t="s">
        <v>638</v>
      </c>
      <c r="D14" s="187" t="s">
        <v>639</v>
      </c>
      <c r="E14" s="181" t="str">
        <f>CONCATENATE(SUM('Раздел 1'!G38:G38),"=",0)</f>
        <v>0=0</v>
      </c>
      <c r="F14" s="179"/>
      <c r="G14" s="146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  <c r="H14" s="138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39">
      <c r="A15" s="189">
        <f>IF((SUM('Раздел 1'!G92:G92)=0),"","Неверно!")</f>
      </c>
      <c r="B15" s="189" t="s">
        <v>640</v>
      </c>
      <c r="C15" s="187" t="s">
        <v>641</v>
      </c>
      <c r="D15" s="187" t="s">
        <v>642</v>
      </c>
      <c r="E15" s="181" t="str">
        <f>CONCATENATE(SUM('Раздел 1'!G92:G92),"=",0)</f>
        <v>0=0</v>
      </c>
      <c r="F15" s="179"/>
      <c r="G15" s="146"/>
      <c r="H15" s="138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39">
      <c r="A16" s="189">
        <f>IF((SUM('Раздел 1'!G97:G97)=0),"","Неверно!")</f>
      </c>
      <c r="B16" s="189" t="s">
        <v>643</v>
      </c>
      <c r="C16" s="187" t="s">
        <v>644</v>
      </c>
      <c r="D16" s="187" t="s">
        <v>645</v>
      </c>
      <c r="E16" s="181" t="str">
        <f>CONCATENATE(SUM('Раздел 1'!G97:G97),"=",0)</f>
        <v>0=0</v>
      </c>
      <c r="F16" s="179"/>
      <c r="G16" s="146"/>
      <c r="H16" s="138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39">
      <c r="A17" s="189">
        <f>IF((SUM('Раздел 1'!G100:G100)=0),"","Неверно!")</f>
      </c>
      <c r="B17" s="189" t="s">
        <v>646</v>
      </c>
      <c r="C17" s="187" t="s">
        <v>647</v>
      </c>
      <c r="D17" s="187" t="s">
        <v>648</v>
      </c>
      <c r="E17" s="181" t="str">
        <f>CONCATENATE(SUM('Раздел 1'!G100:G100),"=",0)</f>
        <v>0=0</v>
      </c>
      <c r="F17" s="179"/>
      <c r="G17" s="146"/>
      <c r="H17" s="138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39">
      <c r="A18" s="189">
        <f>IF((SUM('Раздел 1'!G101:G101)=0),"","Неверно!")</f>
      </c>
      <c r="B18" s="189" t="s">
        <v>646</v>
      </c>
      <c r="C18" s="187" t="s">
        <v>647</v>
      </c>
      <c r="D18" s="187" t="s">
        <v>648</v>
      </c>
      <c r="E18" s="181" t="str">
        <f>CONCATENATE(SUM('Раздел 1'!G101:G101),"=",0)</f>
        <v>0=0</v>
      </c>
      <c r="F18" s="179"/>
      <c r="G18" s="146"/>
      <c r="H18" s="13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39">
      <c r="A19" s="189">
        <f>IF((SUM('Раздел 1'!G102:G102)=0),"","Неверно!")</f>
      </c>
      <c r="B19" s="189" t="s">
        <v>646</v>
      </c>
      <c r="C19" s="187" t="s">
        <v>647</v>
      </c>
      <c r="D19" s="187" t="s">
        <v>648</v>
      </c>
      <c r="E19" s="181" t="str">
        <f>CONCATENATE(SUM('Раздел 1'!G102:G102),"=",0)</f>
        <v>0=0</v>
      </c>
      <c r="F19" s="179"/>
      <c r="G19" s="146"/>
      <c r="H19" s="138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39">
      <c r="A20" s="189">
        <f>IF((SUM('Раздел 1'!G99:G99)=0),"","Неверно!")</f>
      </c>
      <c r="B20" s="189" t="s">
        <v>646</v>
      </c>
      <c r="C20" s="187" t="s">
        <v>647</v>
      </c>
      <c r="D20" s="187" t="s">
        <v>648</v>
      </c>
      <c r="E20" s="181" t="str">
        <f>CONCATENATE(SUM('Раздел 1'!G99:G99),"=",0)</f>
        <v>0=0</v>
      </c>
      <c r="F20" s="179"/>
      <c r="G20" s="146"/>
      <c r="H20" s="138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39">
      <c r="A21" s="189">
        <f>IF((SUM('Раздел 1'!G127:G127)=0),"","Неверно!")</f>
      </c>
      <c r="B21" s="189" t="s">
        <v>649</v>
      </c>
      <c r="C21" s="187" t="s">
        <v>650</v>
      </c>
      <c r="D21" s="187" t="s">
        <v>651</v>
      </c>
      <c r="E21" s="181" t="str">
        <f>CONCATENATE(SUM('Раздел 1'!G127:G127),"=",0)</f>
        <v>0=0</v>
      </c>
      <c r="F21" s="179"/>
      <c r="G21" s="146"/>
      <c r="H21" s="138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39">
      <c r="A22" s="189">
        <f>IF((SUM('Раздел 1'!G129:G129)=0),"","Неверно!")</f>
      </c>
      <c r="B22" s="189" t="s">
        <v>652</v>
      </c>
      <c r="C22" s="187" t="s">
        <v>653</v>
      </c>
      <c r="D22" s="187" t="s">
        <v>654</v>
      </c>
      <c r="E22" s="181" t="str">
        <f>CONCATENATE(SUM('Раздел 1'!G129:G129),"=",0)</f>
        <v>0=0</v>
      </c>
      <c r="F22" s="179"/>
      <c r="G22" s="146"/>
      <c r="H22" s="138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39">
      <c r="A23" s="189">
        <f>IF((SUM('Раздел 1'!G138:G138)=0),"","Неверно!")</f>
      </c>
      <c r="B23" s="189" t="s">
        <v>655</v>
      </c>
      <c r="C23" s="187" t="s">
        <v>656</v>
      </c>
      <c r="D23" s="187" t="s">
        <v>657</v>
      </c>
      <c r="E23" s="181" t="str">
        <f>CONCATENATE(SUM('Раздел 1'!G138:G138),"=",0)</f>
        <v>0=0</v>
      </c>
      <c r="F23" s="179"/>
      <c r="G23" s="146"/>
      <c r="H23" s="138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39">
      <c r="A24" s="189">
        <f>IF((SUM('Раздел 1'!G139:G139)=0),"","Неверно!")</f>
      </c>
      <c r="B24" s="189" t="s">
        <v>655</v>
      </c>
      <c r="C24" s="187" t="s">
        <v>656</v>
      </c>
      <c r="D24" s="187" t="s">
        <v>657</v>
      </c>
      <c r="E24" s="181" t="str">
        <f>CONCATENATE(SUM('Раздел 1'!G139:G139),"=",0)</f>
        <v>0=0</v>
      </c>
      <c r="F24" s="179"/>
      <c r="G24" s="146"/>
      <c r="H24" s="138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39">
      <c r="A25" s="189">
        <f>IF((SUM('Раздел 1'!G140:G140)=0),"","Неверно!")</f>
      </c>
      <c r="B25" s="189" t="s">
        <v>655</v>
      </c>
      <c r="C25" s="187" t="s">
        <v>656</v>
      </c>
      <c r="D25" s="187" t="s">
        <v>657</v>
      </c>
      <c r="E25" s="181" t="str">
        <f>CONCATENATE(SUM('Раздел 1'!G140:G140),"=",0)</f>
        <v>0=0</v>
      </c>
      <c r="F25" s="179"/>
      <c r="G25" s="146"/>
      <c r="H25" s="138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39">
      <c r="A26" s="189">
        <f>IF((SUM('Раздел 1'!G141:G141)=0),"","Неверно!")</f>
      </c>
      <c r="B26" s="189" t="s">
        <v>655</v>
      </c>
      <c r="C26" s="187" t="s">
        <v>656</v>
      </c>
      <c r="D26" s="187" t="s">
        <v>657</v>
      </c>
      <c r="E26" s="181" t="str">
        <f>CONCATENATE(SUM('Раздел 1'!G141:G141),"=",0)</f>
        <v>0=0</v>
      </c>
      <c r="F26" s="179"/>
      <c r="G26" s="146"/>
      <c r="H26" s="138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39">
      <c r="A27" s="189">
        <f>IF((SUM('Раздел 1'!G142:G142)=0),"","Неверно!")</f>
      </c>
      <c r="B27" s="189" t="s">
        <v>655</v>
      </c>
      <c r="C27" s="187" t="s">
        <v>656</v>
      </c>
      <c r="D27" s="187" t="s">
        <v>657</v>
      </c>
      <c r="E27" s="181" t="str">
        <f>CONCATENATE(SUM('Раздел 1'!G142:G142),"=",0)</f>
        <v>0=0</v>
      </c>
      <c r="F27" s="179"/>
      <c r="G27" s="146"/>
      <c r="H27" s="138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39">
      <c r="A28" s="189">
        <f>IF((SUM('Раздел 2'!F12:F12)=0),"","Неверно!")</f>
      </c>
      <c r="B28" s="189" t="s">
        <v>658</v>
      </c>
      <c r="C28" s="187" t="s">
        <v>659</v>
      </c>
      <c r="D28" s="187" t="s">
        <v>660</v>
      </c>
      <c r="E28" s="181" t="str">
        <f>CONCATENATE(SUM('Раздел 2'!F12:F12),"=",0)</f>
        <v>0=0</v>
      </c>
      <c r="F28" s="179"/>
      <c r="G28" s="146"/>
      <c r="H28" s="13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39">
      <c r="A29" s="189">
        <f>IF((SUM('Раздел 2'!F13:F13)=0),"","Неверно!")</f>
      </c>
      <c r="B29" s="189" t="s">
        <v>658</v>
      </c>
      <c r="C29" s="187" t="s">
        <v>659</v>
      </c>
      <c r="D29" s="187" t="s">
        <v>660</v>
      </c>
      <c r="E29" s="181" t="str">
        <f>CONCATENATE(SUM('Раздел 2'!F13:F13),"=",0)</f>
        <v>0=0</v>
      </c>
      <c r="F29" s="179"/>
      <c r="G29" s="146"/>
      <c r="H29" s="138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39">
      <c r="A30" s="189">
        <f>IF((SUM('Раздел 2'!F14:F14)=0),"","Неверно!")</f>
      </c>
      <c r="B30" s="189" t="s">
        <v>658</v>
      </c>
      <c r="C30" s="187" t="s">
        <v>659</v>
      </c>
      <c r="D30" s="187" t="s">
        <v>660</v>
      </c>
      <c r="E30" s="181" t="str">
        <f>CONCATENATE(SUM('Раздел 2'!F14:F14),"=",0)</f>
        <v>0=0</v>
      </c>
      <c r="F30" s="179"/>
      <c r="G30" s="146"/>
      <c r="H30" s="138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39">
      <c r="A31" s="189">
        <f>IF((SUM('Раздел 2'!F15:F15)=0),"","Неверно!")</f>
      </c>
      <c r="B31" s="189" t="s">
        <v>658</v>
      </c>
      <c r="C31" s="187" t="s">
        <v>659</v>
      </c>
      <c r="D31" s="187" t="s">
        <v>660</v>
      </c>
      <c r="E31" s="181" t="str">
        <f>CONCATENATE(SUM('Раздел 2'!F15:F15),"=",0)</f>
        <v>0=0</v>
      </c>
      <c r="F31" s="179"/>
      <c r="G31" s="146"/>
      <c r="H31" s="138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39">
      <c r="A32" s="189">
        <f>IF((SUM('Раздел 2'!F16:F16)=0),"","Неверно!")</f>
      </c>
      <c r="B32" s="189" t="s">
        <v>658</v>
      </c>
      <c r="C32" s="187" t="s">
        <v>659</v>
      </c>
      <c r="D32" s="187" t="s">
        <v>660</v>
      </c>
      <c r="E32" s="181" t="str">
        <f>CONCATENATE(SUM('Раздел 2'!F16:F16),"=",0)</f>
        <v>0=0</v>
      </c>
      <c r="F32" s="179"/>
      <c r="G32" s="146"/>
      <c r="H32" s="138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39">
      <c r="A33" s="189">
        <f>IF((SUM('Раздел 2'!F17:F17)=0),"","Неверно!")</f>
      </c>
      <c r="B33" s="189" t="s">
        <v>658</v>
      </c>
      <c r="C33" s="187" t="s">
        <v>659</v>
      </c>
      <c r="D33" s="187" t="s">
        <v>660</v>
      </c>
      <c r="E33" s="181" t="str">
        <f>CONCATENATE(SUM('Раздел 2'!F17:F17),"=",0)</f>
        <v>0=0</v>
      </c>
      <c r="F33" s="179"/>
      <c r="G33" s="146"/>
      <c r="H33" s="138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39">
      <c r="A34" s="189">
        <f>IF((SUM('Раздел 2'!F18:F18)=0),"","Неверно!")</f>
      </c>
      <c r="B34" s="189" t="s">
        <v>658</v>
      </c>
      <c r="C34" s="187" t="s">
        <v>659</v>
      </c>
      <c r="D34" s="187" t="s">
        <v>660</v>
      </c>
      <c r="E34" s="181" t="str">
        <f>CONCATENATE(SUM('Раздел 2'!F18:F18),"=",0)</f>
        <v>0=0</v>
      </c>
      <c r="F34" s="179"/>
      <c r="G34" s="146"/>
      <c r="H34" s="138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39">
      <c r="A35" s="189">
        <f>IF((SUM('Раздел 2'!F19:F19)=0),"","Неверно!")</f>
      </c>
      <c r="B35" s="189" t="s">
        <v>658</v>
      </c>
      <c r="C35" s="187" t="s">
        <v>659</v>
      </c>
      <c r="D35" s="187" t="s">
        <v>660</v>
      </c>
      <c r="E35" s="181" t="str">
        <f>CONCATENATE(SUM('Раздел 2'!F19:F19),"=",0)</f>
        <v>0=0</v>
      </c>
      <c r="F35" s="179"/>
      <c r="G35" s="146"/>
      <c r="H35" s="138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39">
      <c r="A36" s="189">
        <f>IF((SUM('Раздел 2'!F20:F20)=0),"","Неверно!")</f>
      </c>
      <c r="B36" s="189" t="s">
        <v>658</v>
      </c>
      <c r="C36" s="187" t="s">
        <v>659</v>
      </c>
      <c r="D36" s="187" t="s">
        <v>660</v>
      </c>
      <c r="E36" s="181" t="str">
        <f>CONCATENATE(SUM('Раздел 2'!F20:F20),"=",0)</f>
        <v>0=0</v>
      </c>
      <c r="F36" s="179"/>
      <c r="G36" s="146"/>
      <c r="H36" s="138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39">
      <c r="A37" s="189">
        <f>IF((SUM('Раздел 2'!F21:F21)=0),"","Неверно!")</f>
      </c>
      <c r="B37" s="189" t="s">
        <v>658</v>
      </c>
      <c r="C37" s="187" t="s">
        <v>659</v>
      </c>
      <c r="D37" s="187" t="s">
        <v>660</v>
      </c>
      <c r="E37" s="181" t="str">
        <f>CONCATENATE(SUM('Раздел 2'!F21:F21),"=",0)</f>
        <v>0=0</v>
      </c>
      <c r="F37" s="179"/>
      <c r="G37" s="146"/>
      <c r="H37" s="138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</sheetData>
  <sheetProtection autoFilter="0"/>
  <autoFilter ref="A1:A15"/>
  <printOptions/>
  <pageMargins left="0.75" right="0.75" top="1" bottom="1" header="0.5" footer="0.5"/>
  <pageSetup horizontalDpi="600" verticalDpi="600" orientation="portrait" paperSize="9" r:id="rId1"/>
  <ignoredErrors>
    <ignoredError sqref="B15:B37 B2:B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1.57421875" style="3" customWidth="1"/>
    <col min="2" max="2" width="6.00390625" style="10" bestFit="1" customWidth="1"/>
    <col min="3" max="3" width="2.8515625" style="4" customWidth="1"/>
    <col min="4" max="4" width="37.28125" style="4" customWidth="1"/>
    <col min="5" max="5" width="5.57421875" style="4" bestFit="1" customWidth="1"/>
    <col min="6" max="16384" width="9.140625" style="4" customWidth="1"/>
  </cols>
  <sheetData>
    <row r="1" spans="1:5" ht="16.5" thickBot="1">
      <c r="A1" s="67" t="s">
        <v>64</v>
      </c>
      <c r="B1" s="68" t="s">
        <v>63</v>
      </c>
      <c r="D1" s="67" t="s">
        <v>134</v>
      </c>
      <c r="E1" s="68" t="s">
        <v>63</v>
      </c>
    </row>
    <row r="2" spans="1:5" ht="15.75">
      <c r="A2" s="65" t="s">
        <v>65</v>
      </c>
      <c r="B2" s="66">
        <v>2</v>
      </c>
      <c r="D2" s="69">
        <v>3</v>
      </c>
      <c r="E2" s="70" t="s">
        <v>183</v>
      </c>
    </row>
    <row r="3" spans="1:5" ht="15.75">
      <c r="A3" s="7" t="s">
        <v>62</v>
      </c>
      <c r="B3" s="8">
        <v>4</v>
      </c>
      <c r="D3" s="5">
        <v>6</v>
      </c>
      <c r="E3" s="62" t="s">
        <v>135</v>
      </c>
    </row>
    <row r="4" spans="1:5" ht="15.75">
      <c r="A4" s="7" t="s">
        <v>189</v>
      </c>
      <c r="B4" s="8">
        <v>16</v>
      </c>
      <c r="D4" s="5">
        <v>9</v>
      </c>
      <c r="E4" s="62" t="s">
        <v>184</v>
      </c>
    </row>
    <row r="5" spans="1:5" ht="15.75">
      <c r="A5" s="7" t="s">
        <v>66</v>
      </c>
      <c r="B5" s="8">
        <v>22</v>
      </c>
      <c r="D5" s="5">
        <v>12</v>
      </c>
      <c r="E5" s="62" t="s">
        <v>136</v>
      </c>
    </row>
    <row r="6" spans="1:2" ht="15.75">
      <c r="A6" s="7" t="s">
        <v>67</v>
      </c>
      <c r="B6" s="8">
        <v>32</v>
      </c>
    </row>
    <row r="7" spans="1:2" ht="15.75">
      <c r="A7" s="7" t="s">
        <v>68</v>
      </c>
      <c r="B7" s="8">
        <v>38</v>
      </c>
    </row>
    <row r="8" spans="1:2" ht="15.75">
      <c r="A8" s="7" t="s">
        <v>260</v>
      </c>
      <c r="B8" s="8">
        <v>44</v>
      </c>
    </row>
    <row r="9" spans="1:2" ht="15.75">
      <c r="A9" s="7" t="s">
        <v>70</v>
      </c>
      <c r="B9" s="8">
        <v>48</v>
      </c>
    </row>
    <row r="10" spans="1:2" ht="15.75">
      <c r="A10" s="7" t="s">
        <v>261</v>
      </c>
      <c r="B10" s="8">
        <v>56</v>
      </c>
    </row>
    <row r="11" spans="1:2" ht="15.75">
      <c r="A11" s="7" t="s">
        <v>69</v>
      </c>
      <c r="B11" s="8">
        <v>58</v>
      </c>
    </row>
    <row r="12" spans="1:2" ht="15.75">
      <c r="A12" s="7" t="s">
        <v>72</v>
      </c>
      <c r="B12" s="8">
        <v>64</v>
      </c>
    </row>
    <row r="13" spans="1:2" ht="15.75">
      <c r="A13" s="7" t="s">
        <v>73</v>
      </c>
      <c r="B13" s="8">
        <v>86</v>
      </c>
    </row>
    <row r="14" spans="1:2" ht="15.75">
      <c r="A14" s="7" t="s">
        <v>74</v>
      </c>
      <c r="B14" s="8">
        <v>88</v>
      </c>
    </row>
    <row r="15" spans="1:2" ht="15.75">
      <c r="A15" s="7" t="s">
        <v>75</v>
      </c>
      <c r="B15" s="8">
        <v>142</v>
      </c>
    </row>
    <row r="16" spans="1:2" ht="15.75">
      <c r="A16" s="7" t="s">
        <v>76</v>
      </c>
      <c r="B16" s="8">
        <v>148</v>
      </c>
    </row>
    <row r="17" spans="1:2" ht="15.75">
      <c r="A17" s="7" t="s">
        <v>77</v>
      </c>
      <c r="B17" s="8">
        <v>128</v>
      </c>
    </row>
    <row r="18" spans="1:2" ht="15.75">
      <c r="A18" s="7" t="s">
        <v>79</v>
      </c>
      <c r="B18" s="8">
        <v>134</v>
      </c>
    </row>
    <row r="19" spans="1:2" ht="15.75">
      <c r="A19" s="7" t="s">
        <v>80</v>
      </c>
      <c r="B19" s="8">
        <v>154</v>
      </c>
    </row>
    <row r="20" spans="1:2" ht="15.75">
      <c r="A20" s="7" t="s">
        <v>81</v>
      </c>
      <c r="B20" s="8">
        <v>160</v>
      </c>
    </row>
    <row r="21" spans="1:2" ht="15.75">
      <c r="A21" s="7" t="s">
        <v>82</v>
      </c>
      <c r="B21" s="8">
        <v>166</v>
      </c>
    </row>
    <row r="22" spans="1:2" ht="15.75">
      <c r="A22" s="7" t="s">
        <v>83</v>
      </c>
      <c r="B22" s="8">
        <v>172</v>
      </c>
    </row>
    <row r="23" spans="1:2" ht="15.75">
      <c r="A23" s="7" t="s">
        <v>84</v>
      </c>
      <c r="B23" s="8">
        <v>6</v>
      </c>
    </row>
    <row r="24" spans="1:2" ht="15.75">
      <c r="A24" s="7" t="s">
        <v>195</v>
      </c>
      <c r="B24" s="8">
        <v>168</v>
      </c>
    </row>
    <row r="25" spans="1:2" ht="15.75">
      <c r="A25" s="7" t="s">
        <v>39</v>
      </c>
      <c r="B25" s="8">
        <v>52</v>
      </c>
    </row>
    <row r="26" spans="1:2" ht="15.75">
      <c r="A26" s="7" t="s">
        <v>85</v>
      </c>
      <c r="B26" s="8">
        <v>68</v>
      </c>
    </row>
    <row r="27" spans="1:2" ht="15.75">
      <c r="A27" s="7" t="s">
        <v>86</v>
      </c>
      <c r="B27" s="8">
        <v>70</v>
      </c>
    </row>
    <row r="28" spans="1:2" ht="15.75">
      <c r="A28" s="7" t="s">
        <v>190</v>
      </c>
      <c r="B28" s="8">
        <v>110</v>
      </c>
    </row>
    <row r="29" spans="1:2" ht="15.75">
      <c r="A29" s="7" t="s">
        <v>87</v>
      </c>
      <c r="B29" s="8">
        <v>114</v>
      </c>
    </row>
    <row r="30" spans="1:2" ht="15.75">
      <c r="A30" s="7" t="s">
        <v>88</v>
      </c>
      <c r="B30" s="8">
        <v>138</v>
      </c>
    </row>
    <row r="31" spans="1:2" ht="15.75">
      <c r="A31" s="7" t="s">
        <v>89</v>
      </c>
      <c r="B31" s="8">
        <v>158</v>
      </c>
    </row>
    <row r="32" spans="1:2" ht="15.75">
      <c r="A32" s="7" t="s">
        <v>90</v>
      </c>
      <c r="B32" s="8">
        <v>8</v>
      </c>
    </row>
    <row r="33" spans="1:2" ht="31.5">
      <c r="A33" s="60" t="s">
        <v>262</v>
      </c>
      <c r="B33" s="8">
        <v>10</v>
      </c>
    </row>
    <row r="34" spans="1:2" ht="31.5">
      <c r="A34" s="61" t="s">
        <v>263</v>
      </c>
      <c r="B34" s="8">
        <v>12</v>
      </c>
    </row>
    <row r="35" spans="1:2" ht="15.75">
      <c r="A35" s="7" t="s">
        <v>91</v>
      </c>
      <c r="B35" s="8">
        <v>14</v>
      </c>
    </row>
    <row r="36" spans="1:2" ht="15.75">
      <c r="A36" s="7" t="s">
        <v>92</v>
      </c>
      <c r="B36" s="8">
        <v>18</v>
      </c>
    </row>
    <row r="37" spans="1:2" ht="15.75">
      <c r="A37" s="7" t="s">
        <v>93</v>
      </c>
      <c r="B37" s="8">
        <v>20</v>
      </c>
    </row>
    <row r="38" spans="1:2" ht="15.75">
      <c r="A38" s="7" t="s">
        <v>94</v>
      </c>
      <c r="B38" s="8">
        <v>24</v>
      </c>
    </row>
    <row r="39" spans="1:2" ht="15.75">
      <c r="A39" s="7" t="s">
        <v>95</v>
      </c>
      <c r="B39" s="8">
        <v>28</v>
      </c>
    </row>
    <row r="40" spans="1:2" ht="15.75">
      <c r="A40" s="7" t="s">
        <v>96</v>
      </c>
      <c r="B40" s="8">
        <v>26</v>
      </c>
    </row>
    <row r="41" spans="1:2" ht="15.75">
      <c r="A41" s="7" t="s">
        <v>97</v>
      </c>
      <c r="B41" s="8">
        <v>30</v>
      </c>
    </row>
    <row r="42" spans="1:2" ht="15.75">
      <c r="A42" s="7" t="s">
        <v>98</v>
      </c>
      <c r="B42" s="8">
        <v>36</v>
      </c>
    </row>
    <row r="43" spans="1:2" ht="15.75">
      <c r="A43" s="7" t="s">
        <v>99</v>
      </c>
      <c r="B43" s="8">
        <v>40</v>
      </c>
    </row>
    <row r="44" spans="1:2" ht="15.75">
      <c r="A44" s="7" t="s">
        <v>188</v>
      </c>
      <c r="B44" s="8">
        <v>46</v>
      </c>
    </row>
    <row r="45" spans="1:2" ht="15.75">
      <c r="A45" s="7" t="s">
        <v>100</v>
      </c>
      <c r="B45" s="8">
        <v>50</v>
      </c>
    </row>
    <row r="46" spans="1:2" ht="15.75">
      <c r="A46" s="7" t="s">
        <v>101</v>
      </c>
      <c r="B46" s="8">
        <v>60</v>
      </c>
    </row>
    <row r="47" spans="1:2" ht="15.75">
      <c r="A47" s="7" t="s">
        <v>102</v>
      </c>
      <c r="B47" s="8">
        <v>62</v>
      </c>
    </row>
    <row r="48" spans="1:2" ht="15.75">
      <c r="A48" s="7" t="s">
        <v>185</v>
      </c>
      <c r="B48" s="8">
        <v>66</v>
      </c>
    </row>
    <row r="49" spans="1:2" ht="15.75">
      <c r="A49" s="7" t="s">
        <v>103</v>
      </c>
      <c r="B49" s="8">
        <v>76</v>
      </c>
    </row>
    <row r="50" spans="1:2" ht="15.75">
      <c r="A50" s="7" t="s">
        <v>104</v>
      </c>
      <c r="B50" s="8">
        <v>78</v>
      </c>
    </row>
    <row r="51" spans="1:2" ht="15.75">
      <c r="A51" s="7" t="s">
        <v>105</v>
      </c>
      <c r="B51" s="8">
        <v>80</v>
      </c>
    </row>
    <row r="52" spans="1:2" ht="15.75">
      <c r="A52" s="7" t="s">
        <v>106</v>
      </c>
      <c r="B52" s="8">
        <v>82</v>
      </c>
    </row>
    <row r="53" spans="1:2" ht="15.75">
      <c r="A53" s="7" t="s">
        <v>192</v>
      </c>
      <c r="B53" s="8">
        <v>84</v>
      </c>
    </row>
    <row r="54" spans="1:2" ht="15.75">
      <c r="A54" s="7" t="s">
        <v>107</v>
      </c>
      <c r="B54" s="8">
        <v>92</v>
      </c>
    </row>
    <row r="55" spans="1:2" ht="15.75">
      <c r="A55" s="7" t="s">
        <v>108</v>
      </c>
      <c r="B55" s="8">
        <v>94</v>
      </c>
    </row>
    <row r="56" spans="1:2" ht="15.75">
      <c r="A56" s="7" t="s">
        <v>109</v>
      </c>
      <c r="B56" s="8">
        <v>96</v>
      </c>
    </row>
    <row r="57" spans="1:2" ht="15.75">
      <c r="A57" s="7" t="s">
        <v>131</v>
      </c>
      <c r="B57" s="8">
        <v>98</v>
      </c>
    </row>
    <row r="58" spans="1:2" ht="15.75">
      <c r="A58" s="7" t="s">
        <v>110</v>
      </c>
      <c r="B58" s="8">
        <v>100</v>
      </c>
    </row>
    <row r="59" spans="1:2" ht="15.75">
      <c r="A59" s="7" t="s">
        <v>111</v>
      </c>
      <c r="B59" s="8">
        <v>102</v>
      </c>
    </row>
    <row r="60" spans="1:2" ht="15.75">
      <c r="A60" s="7" t="s">
        <v>112</v>
      </c>
      <c r="B60" s="8">
        <v>104</v>
      </c>
    </row>
    <row r="61" spans="1:2" ht="15.75">
      <c r="A61" s="7" t="s">
        <v>132</v>
      </c>
      <c r="B61" s="8">
        <v>106</v>
      </c>
    </row>
    <row r="62" spans="1:2" ht="15.75">
      <c r="A62" s="7" t="s">
        <v>113</v>
      </c>
      <c r="B62" s="8">
        <v>108</v>
      </c>
    </row>
    <row r="63" spans="1:2" ht="15.75">
      <c r="A63" s="7" t="s">
        <v>193</v>
      </c>
      <c r="B63" s="8">
        <v>116</v>
      </c>
    </row>
    <row r="64" spans="1:2" ht="15.75">
      <c r="A64" s="7" t="s">
        <v>114</v>
      </c>
      <c r="B64" s="8">
        <v>118</v>
      </c>
    </row>
    <row r="65" spans="1:2" ht="15.75">
      <c r="A65" s="7" t="s">
        <v>115</v>
      </c>
      <c r="B65" s="8">
        <v>120</v>
      </c>
    </row>
    <row r="66" spans="1:2" ht="15.75">
      <c r="A66" s="7" t="s">
        <v>116</v>
      </c>
      <c r="B66" s="8">
        <v>122</v>
      </c>
    </row>
    <row r="67" spans="1:2" ht="15.75">
      <c r="A67" s="7" t="s">
        <v>117</v>
      </c>
      <c r="B67" s="8">
        <v>126</v>
      </c>
    </row>
    <row r="68" spans="1:2" ht="15.75">
      <c r="A68" s="7" t="s">
        <v>133</v>
      </c>
      <c r="B68" s="8">
        <v>130</v>
      </c>
    </row>
    <row r="69" spans="1:2" ht="15.75">
      <c r="A69" s="7" t="s">
        <v>118</v>
      </c>
      <c r="B69" s="8">
        <v>132</v>
      </c>
    </row>
    <row r="70" spans="1:2" ht="15.75">
      <c r="A70" s="7" t="s">
        <v>119</v>
      </c>
      <c r="B70" s="8">
        <v>136</v>
      </c>
    </row>
    <row r="71" spans="1:2" ht="15.75">
      <c r="A71" s="7" t="s">
        <v>120</v>
      </c>
      <c r="B71" s="8">
        <v>140</v>
      </c>
    </row>
    <row r="72" spans="1:2" ht="15.75">
      <c r="A72" s="7" t="s">
        <v>121</v>
      </c>
      <c r="B72" s="8">
        <v>144</v>
      </c>
    </row>
    <row r="73" spans="1:2" ht="15.75">
      <c r="A73" s="7" t="s">
        <v>122</v>
      </c>
      <c r="B73" s="8">
        <v>146</v>
      </c>
    </row>
    <row r="74" spans="1:2" ht="15.75">
      <c r="A74" s="7" t="s">
        <v>123</v>
      </c>
      <c r="B74" s="8">
        <v>150</v>
      </c>
    </row>
    <row r="75" spans="1:2" ht="15.75">
      <c r="A75" s="7" t="s">
        <v>124</v>
      </c>
      <c r="B75" s="8">
        <v>152</v>
      </c>
    </row>
    <row r="76" spans="1:2" ht="15.75">
      <c r="A76" s="7" t="s">
        <v>125</v>
      </c>
      <c r="B76" s="8">
        <v>156</v>
      </c>
    </row>
    <row r="77" spans="1:2" ht="15.75">
      <c r="A77" s="7" t="s">
        <v>126</v>
      </c>
      <c r="B77" s="8">
        <v>164</v>
      </c>
    </row>
    <row r="78" spans="1:2" ht="15.75">
      <c r="A78" s="7" t="s">
        <v>127</v>
      </c>
      <c r="B78" s="8">
        <v>178</v>
      </c>
    </row>
    <row r="79" spans="1:2" ht="15.75">
      <c r="A79" s="7" t="s">
        <v>128</v>
      </c>
      <c r="B79" s="8">
        <v>90</v>
      </c>
    </row>
    <row r="80" spans="1:2" ht="15.75">
      <c r="A80" s="7" t="s">
        <v>129</v>
      </c>
      <c r="B80" s="8">
        <v>124</v>
      </c>
    </row>
    <row r="81" spans="1:2" ht="15.75">
      <c r="A81" s="7" t="s">
        <v>264</v>
      </c>
      <c r="B81" s="8">
        <v>34</v>
      </c>
    </row>
    <row r="82" spans="1:2" ht="15.75">
      <c r="A82" s="7" t="s">
        <v>130</v>
      </c>
      <c r="B82" s="8">
        <v>162</v>
      </c>
    </row>
    <row r="83" spans="1:2" ht="15.75">
      <c r="A83" s="7" t="s">
        <v>265</v>
      </c>
      <c r="B83" s="8">
        <v>174</v>
      </c>
    </row>
    <row r="84" spans="1:2" ht="15.75">
      <c r="A84" s="7" t="s">
        <v>277</v>
      </c>
      <c r="B84" s="8">
        <v>176</v>
      </c>
    </row>
    <row r="85" spans="1:2" ht="15.75">
      <c r="A85" s="7" t="s">
        <v>34</v>
      </c>
      <c r="B85" s="8">
        <v>198</v>
      </c>
    </row>
    <row r="86" spans="1:2" ht="16.5" thickBot="1">
      <c r="A86" s="7" t="s">
        <v>35</v>
      </c>
      <c r="B86" s="8">
        <v>200</v>
      </c>
    </row>
    <row r="87" spans="1:2" ht="32.25" thickBot="1">
      <c r="A87" s="76" t="s">
        <v>194</v>
      </c>
      <c r="B87" s="9">
        <v>999</v>
      </c>
    </row>
    <row r="88" spans="1:2" ht="13.5" thickBot="1">
      <c r="A88" s="74" t="s">
        <v>25</v>
      </c>
      <c r="B88" s="75">
        <v>190</v>
      </c>
    </row>
    <row r="89" spans="1:2" ht="15.75">
      <c r="A89" s="63"/>
      <c r="B89" s="64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2017-04-05T12:26:58Z</cp:lastPrinted>
  <dcterms:created xsi:type="dcterms:W3CDTF">2004-03-24T19:37:04Z</dcterms:created>
  <dcterms:modified xsi:type="dcterms:W3CDTF">2019-10-14T06:35:28Z</dcterms:modified>
  <cp:category/>
  <cp:version/>
  <cp:contentType/>
  <cp:contentStatus/>
</cp:coreProperties>
</file>