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36" i="1"/>
  <c r="O16" s="1"/>
  <c r="O43"/>
  <c r="O38"/>
  <c r="O21"/>
  <c r="O60"/>
  <c r="L43"/>
  <c r="P60"/>
  <c r="P21"/>
  <c r="O31"/>
  <c r="R30"/>
  <c r="P43"/>
  <c r="P38"/>
  <c r="Q61"/>
  <c r="O18"/>
  <c r="P18"/>
  <c r="R20"/>
  <c r="R22"/>
  <c r="R23"/>
  <c r="R24"/>
  <c r="R25"/>
  <c r="R26"/>
  <c r="R27"/>
  <c r="R28"/>
  <c r="R32"/>
  <c r="R33"/>
  <c r="R34"/>
  <c r="R29"/>
  <c r="R35"/>
  <c r="R39"/>
  <c r="R40"/>
  <c r="R41"/>
  <c r="R42"/>
  <c r="R46"/>
  <c r="R47"/>
  <c r="R48"/>
  <c r="R49"/>
  <c r="R50"/>
  <c r="R51"/>
  <c r="R52"/>
  <c r="R53"/>
  <c r="R54"/>
  <c r="R55"/>
  <c r="R56"/>
  <c r="R57"/>
  <c r="R58"/>
  <c r="R59"/>
  <c r="R61"/>
  <c r="R62"/>
  <c r="R64"/>
  <c r="Q46"/>
  <c r="Q47"/>
  <c r="Q48"/>
  <c r="Q49"/>
  <c r="Q50"/>
  <c r="Q51"/>
  <c r="Q52"/>
  <c r="Q53"/>
  <c r="Q54"/>
  <c r="Q55"/>
  <c r="Q56"/>
  <c r="Q57"/>
  <c r="Q58"/>
  <c r="Q59"/>
  <c r="Q20"/>
  <c r="Q32"/>
  <c r="Q37"/>
  <c r="Q39"/>
  <c r="Q40"/>
  <c r="Q41"/>
  <c r="Q42"/>
  <c r="Q64"/>
  <c r="P36" l="1"/>
  <c r="P16" s="1"/>
  <c r="P14" s="1"/>
  <c r="O14"/>
  <c r="N45"/>
  <c r="N44"/>
  <c r="N31"/>
  <c r="N60"/>
  <c r="R44" l="1"/>
  <c r="Q44"/>
  <c r="R45"/>
  <c r="Q45"/>
  <c r="N43"/>
  <c r="N38"/>
  <c r="N21"/>
  <c r="N18"/>
  <c r="N36" l="1"/>
  <c r="N16" l="1"/>
  <c r="N14" l="1"/>
  <c r="M43" l="1"/>
  <c r="R43" s="1"/>
  <c r="Q43"/>
  <c r="L38" l="1"/>
  <c r="M38"/>
  <c r="M31"/>
  <c r="L31"/>
  <c r="Q31" s="1"/>
  <c r="L21" l="1"/>
  <c r="Q21" s="1"/>
  <c r="M36"/>
  <c r="R36" s="1"/>
  <c r="R38"/>
  <c r="M21"/>
  <c r="R21" s="1"/>
  <c r="R31"/>
  <c r="L36"/>
  <c r="Q36" s="1"/>
  <c r="Q38"/>
  <c r="L60"/>
  <c r="Q60" s="1"/>
  <c r="L18"/>
  <c r="Q18" s="1"/>
  <c r="L16" l="1"/>
  <c r="Q16" s="1"/>
  <c r="L14" l="1"/>
  <c r="Q14" s="1"/>
  <c r="M60"/>
  <c r="R60" s="1"/>
  <c r="M18" l="1"/>
  <c r="R18" s="1"/>
  <c r="M16" l="1"/>
  <c r="R16" s="1"/>
  <c r="M14" l="1"/>
  <c r="R14" s="1"/>
</calcChain>
</file>

<file path=xl/sharedStrings.xml><?xml version="1.0" encoding="utf-8"?>
<sst xmlns="http://schemas.openxmlformats.org/spreadsheetml/2006/main" count="72" uniqueCount="70">
  <si>
    <t>района "Хилокский район"</t>
  </si>
  <si>
    <t>№ п/п</t>
  </si>
  <si>
    <t>Наименование доходов</t>
  </si>
  <si>
    <t>БЕЗВОЗМЕЗДНЫЕ ПОСТУПЛЕНИЯ - всего</t>
  </si>
  <si>
    <t>В том числе:</t>
  </si>
  <si>
    <t>БЕЗВОЗМЕЗДНЫЕ ПОСТУПЛЕНИЯ ОТ ДРУГИХ 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</si>
  <si>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</si>
  <si>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Дотация на выравнивание бюджетной обеспеченности  муниципальных районов</t>
  </si>
  <si>
    <t>Субсидии от других бюджетов бюджетной системы Российской Федерации</t>
  </si>
  <si>
    <t xml:space="preserve">Субсидия на реализацию Закона Забайкальского края  от 29.04.2009  № 168-ЗЗК «Об образовании» в части увеличения тарифной ставки на 25 процентов  в поселках городского типа (рабочих поселках) (кроме педагогических работников муниципальных  образовательных учреждений) </t>
  </si>
  <si>
    <t>Субвенция от других бюджетов бюджетной системы Российской Федерации</t>
  </si>
  <si>
    <t>Субвенции  на выполнение передаваемых полномочий – всего, в том числе:</t>
  </si>
  <si>
    <t>Иные межбюджетные трансферты</t>
  </si>
  <si>
    <t xml:space="preserve">  - на исполнение органами местного самоуправления  государственного полномочия по предоставлению компенсации части родительской платы  за содержание ребенка в государственных и муниципальных образовательных учреждениях</t>
  </si>
  <si>
    <t xml:space="preserve">  - на исполнение органами местного  самоуправления  государственного полномочия по расчету и предоставлению дотаций поселениям на выравнивание бюджетной обеспеченности</t>
  </si>
  <si>
    <t xml:space="preserve">  - на осуществление органами местного  самоуправления  государственного полномочия по расчету и предоставлению дотаций поселениям </t>
  </si>
  <si>
    <t xml:space="preserve">  - на 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</si>
  <si>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 xml:space="preserve">  - на 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</si>
  <si>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  - на  осуществление  государственного полномочия по установлению нормативов формирования расходов на содержание органов местного самоуправления поселений</t>
  </si>
  <si>
    <t xml:space="preserve">  - на  осуществление государственных полномочий по сбору информации от поселений, находящихся в муниципальном районе, необходимой для ведения регистра муниципальных нормативных правовых актов</t>
  </si>
  <si>
    <t xml:space="preserve">  - на реализацию государственных полномочий в  сфере государственного  управления в области охраны труда</t>
  </si>
  <si>
    <t xml:space="preserve">  - на осуществление государственного полномочия по созданию административных комиссий </t>
  </si>
  <si>
    <t>Субвенция на содержание ребенка в семье опекуна и приемной семье, а также вознаграждение, причитающееся приемному родителю 
- всего, в том числе:</t>
  </si>
  <si>
    <t xml:space="preserve">   - на обеспечение государственных  гарантий прав граждан на получение общедоступного и бесплатного дошкольного образования в общеобразовательных учреждениях в соответствии с Законом Забайкальского края от 11 июля 2013 года № 858-ЗЗК «Об образовании»</t>
  </si>
  <si>
    <t xml:space="preserve">   - на обеспечение государственных  гарантий прав граждан на получение общедоступного и бесплатного общего образования в общеобразовательных учреждениях в соответствии с Законом Забайкальского края от 11 июля 2013 года № 858-ЗЗК «Об образовании»</t>
  </si>
  <si>
    <t>Иные  межбюджетные трансферты бюджету муниципального района  на комплектование книжных фондов библиотек муниципальных образований</t>
  </si>
  <si>
    <t xml:space="preserve">  - содержание ребенка в семье опекуна и приемной семье </t>
  </si>
  <si>
    <t xml:space="preserve">  - на содержание ребенка в приемной семье </t>
  </si>
  <si>
    <t xml:space="preserve">  - вознаграждение, причитающееся приемному родителю</t>
  </si>
  <si>
    <t>Иные межбюджетные трансферты бюджету муниципального района из бюджетов городских поселений на осуществление части полномочий по решению вопросов местного значения в соответствии с заключенными соглашениями</t>
  </si>
  <si>
    <t>Формы межбюджетных трансфертов, получаемых из других бюджетов</t>
  </si>
  <si>
    <t xml:space="preserve">  - на администрирование государственного полномочия по  обеспечению  бесплатным питанием детей из малоимущих семей, обучающихся в государственных и муниципальных общеобразовательных   учреждениях
</t>
  </si>
  <si>
    <t xml:space="preserve">  - на обеспечение бесплатным питанием детей из малоимущих семей, обучающихся в государственных и муниципальных общеобразовательных   учреждениях
</t>
  </si>
  <si>
    <t xml:space="preserve">  - на  осуществление  органами местного самоуправления государственного полномочия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</si>
  <si>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,</t>
  </si>
  <si>
    <t>бюджетной системы, в 2020 году</t>
  </si>
  <si>
    <t>- на обеспечение организацию и обеспечение оздоровления детей в каникулярное время в муниципальных организациях тотдыха детей и их оздоровления в соответствии с Законом Забайкальского края от 25 декабря № 1676-ЗЗК "О наделении органов местного самоуправления муниципальных районов и городских округов Забайкальского края отдельными государственными полномочиями на обеспечение отдыха,организации и обепечению оздоровления детей в каникулярное время"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</si>
  <si>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</si>
  <si>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Иные межбюджетные трансферты бюджету муниципального района, на реализацию мероприятий плана социального развития центров экономического роста Забайкальского края</t>
  </si>
  <si>
    <t>Субсидия на реализацию мероприятий по обеспечению жильем молодых семей</t>
  </si>
  <si>
    <t>Субсидия на модернизацию обьектов теплоэнергетики и капитальный ремонт объектов коммунальной инфраструктуры, находящихся в муниципальной собственности.</t>
  </si>
  <si>
    <t>Субсидии бюджету муниципального района в целях софинансирования расходных обязательств бюджета муниципального района по оплате труда работников учреждений бюджетной сферы, финансируемых за счет средств муниципального района.</t>
  </si>
  <si>
    <t>Субвенция на осуществление полномочий по первичному воинскому учету на территориях где отстствуют военные комиссариаты</t>
  </si>
  <si>
    <t>Утверждено на 2020 г. (тыс.рублей)</t>
  </si>
  <si>
    <t>Прочие субсидии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</si>
  <si>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</si>
  <si>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Субсидия на реализацию мероприятий по ликвидации мест несанкционированного размещения отходов</t>
  </si>
  <si>
    <t>Субвенция на осуществление государственного полномочия по подготовке и проведению Всероссийской переписи населения</t>
  </si>
  <si>
    <t>Субсидия на реализацию мероприятий по укреплению единства российской нации и этнокультурному развитию народов России.</t>
  </si>
  <si>
    <t>Субсидия на реализацию мероприятий федеральной целевой программы "Увековечение памяти погибших при защите Отечества на 2019-2024 годы"</t>
  </si>
  <si>
    <t xml:space="preserve">  - на ежемесячные денежные выплаты лицам из числа детей-сирот и детей, оставшихся без попечения родителей, достигшим 18 лет, но продолжающим обучение по очной форме  в общеобразовательном учреждении</t>
  </si>
  <si>
    <t>Уточненный план  (тыс. рублей)</t>
  </si>
  <si>
    <t>Исполнение на 01.04.2020 года</t>
  </si>
  <si>
    <t>Субсидия на создание общеобразовательных организаций, расположенных в сельской местности и малых городах, условий для занятий физической культурой и спортом</t>
  </si>
  <si>
    <t>Субсидии на реализацию программ формирования современной городской среды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</si>
  <si>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</si>
  <si>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% исполнения</t>
  </si>
  <si>
    <t>к бюджету</t>
  </si>
  <si>
    <t>к уточненному плану</t>
  </si>
  <si>
    <t>к постановлению администрации муниципального</t>
  </si>
  <si>
    <t>"Об исполнении бюджета муниципального района</t>
  </si>
  <si>
    <t>Приложение № 3</t>
  </si>
  <si>
    <t>"Хилокский район" за 2 квартал 2020 года"</t>
  </si>
  <si>
    <t>Иные межбюджетные трансферты на оказание содействия в подготовке и проведении общероссийского голосования, а так же в информировании граждан Российской федерации о такой подготовке</t>
  </si>
  <si>
    <t>Субсидия на реализацию мероприятий по комплексному развитию сельских территорий</t>
  </si>
  <si>
    <t>Уточненный план на 01.07.2020 (тыс. рублей)</t>
  </si>
  <si>
    <t>Исполнение на 01.07.2020 года (тыс.рублей)</t>
  </si>
  <si>
    <t>Иные межбюджетные трансферты на реализацию мероприятий плана социального развития центров экономического роста Забайкальского края</t>
  </si>
  <si>
    <t>Иные межбюджетные трансферты на ежемесячное денежное вознаграждение за классное руководство педагогическим работникам осударственных и муниципальных общеобразовательных организаций</t>
  </si>
  <si>
    <t>№ 503  от  12 августа  2020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</si>
</sst>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Border="1"/>
    <xf numFmtId="4" fontId="3" fillId="2" borderId="1" xfId="0" applyNumberFormat="1" applyFont="1" applyFill="1" applyBorder="1"/>
    <xf numFmtId="4" fontId="3" fillId="0" borderId="1" xfId="0" applyNumberFormat="1" applyFont="1" applyFill="1" applyBorder="1"/>
    <xf numFmtId="4" fontId="1" fillId="2" borderId="1" xfId="0" applyNumberFormat="1" applyFont="1" applyFill="1" applyBorder="1"/>
    <xf numFmtId="4" fontId="1" fillId="0" borderId="1" xfId="0" applyNumberFormat="1" applyFont="1" applyFill="1" applyBorder="1"/>
    <xf numFmtId="4" fontId="1" fillId="2" borderId="1" xfId="1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left" wrapText="1"/>
    </xf>
    <xf numFmtId="2" fontId="1" fillId="0" borderId="4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>
      <selection activeCell="A3" sqref="A3:R3"/>
    </sheetView>
  </sheetViews>
  <sheetFormatPr defaultColWidth="9.28515625" defaultRowHeight="15.75"/>
  <cols>
    <col min="1" max="1" width="5.42578125" style="6" customWidth="1"/>
    <col min="2" max="10" width="9.28515625" style="1"/>
    <col min="11" max="11" width="11.5703125" style="1" customWidth="1"/>
    <col min="12" max="12" width="15.7109375" style="19" customWidth="1"/>
    <col min="13" max="14" width="14.7109375" style="17" hidden="1" customWidth="1"/>
    <col min="15" max="15" width="14.7109375" style="1" customWidth="1"/>
    <col min="16" max="17" width="14.7109375" style="17" customWidth="1"/>
    <col min="18" max="18" width="13.85546875" style="15" customWidth="1"/>
    <col min="19" max="16384" width="9.28515625" style="1"/>
  </cols>
  <sheetData>
    <row r="1" spans="1:18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>
      <c r="A4" s="47" t="s">
        <v>60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>
      <c r="A5" s="47" t="s">
        <v>62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>
      <c r="A6" s="76" t="s">
        <v>69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>
      <c r="A7" s="4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8" ht="33.75" customHeight="1">
      <c r="A8" s="48" t="s">
        <v>30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>
      <c r="A9" s="49" t="s">
        <v>35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9.7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20"/>
    </row>
    <row r="11" spans="1:18" ht="25.15" customHeight="1">
      <c r="A11" s="53" t="s">
        <v>1</v>
      </c>
      <c r="B11" s="54" t="s">
        <v>2</v>
      </c>
      <c r="C11" s="54"/>
      <c r="D11" s="54"/>
      <c r="E11" s="54"/>
      <c r="F11" s="54"/>
      <c r="G11" s="54"/>
      <c r="H11" s="54"/>
      <c r="I11" s="54"/>
      <c r="J11" s="54"/>
      <c r="K11" s="54"/>
      <c r="L11" s="55" t="s">
        <v>43</v>
      </c>
      <c r="M11" s="56" t="s">
        <v>51</v>
      </c>
      <c r="N11" s="52" t="s">
        <v>52</v>
      </c>
      <c r="O11" s="59" t="s">
        <v>65</v>
      </c>
      <c r="P11" s="52" t="s">
        <v>66</v>
      </c>
      <c r="Q11" s="57" t="s">
        <v>56</v>
      </c>
      <c r="R11" s="58"/>
    </row>
    <row r="12" spans="1:18" ht="64.5" customHeigh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  <c r="M12" s="56"/>
      <c r="N12" s="52"/>
      <c r="O12" s="59"/>
      <c r="P12" s="52"/>
      <c r="Q12" s="28" t="s">
        <v>57</v>
      </c>
      <c r="R12" s="28" t="s">
        <v>58</v>
      </c>
    </row>
    <row r="13" spans="1:18">
      <c r="A13" s="9">
        <v>1</v>
      </c>
      <c r="B13" s="61">
        <v>2</v>
      </c>
      <c r="C13" s="61"/>
      <c r="D13" s="61"/>
      <c r="E13" s="61"/>
      <c r="F13" s="61"/>
      <c r="G13" s="61"/>
      <c r="H13" s="61"/>
      <c r="I13" s="61"/>
      <c r="J13" s="61"/>
      <c r="K13" s="61"/>
      <c r="L13" s="21">
        <v>3</v>
      </c>
      <c r="M13" s="18">
        <v>4</v>
      </c>
      <c r="N13" s="28">
        <v>5</v>
      </c>
      <c r="O13" s="30"/>
      <c r="P13" s="29"/>
      <c r="Q13" s="28">
        <v>6</v>
      </c>
      <c r="R13" s="14">
        <v>7</v>
      </c>
    </row>
    <row r="14" spans="1:18">
      <c r="A14" s="10"/>
      <c r="B14" s="66" t="s">
        <v>3</v>
      </c>
      <c r="C14" s="66"/>
      <c r="D14" s="66"/>
      <c r="E14" s="66"/>
      <c r="F14" s="66"/>
      <c r="G14" s="66"/>
      <c r="H14" s="66"/>
      <c r="I14" s="66"/>
      <c r="J14" s="66"/>
      <c r="K14" s="66"/>
      <c r="L14" s="23">
        <f>L16</f>
        <v>418317.89999999997</v>
      </c>
      <c r="M14" s="23">
        <f>M16</f>
        <v>530486.15</v>
      </c>
      <c r="N14" s="23">
        <f>N16</f>
        <v>132918.49999999997</v>
      </c>
      <c r="O14" s="24">
        <f t="shared" ref="O14:P14" si="0">O16</f>
        <v>547930.80000000005</v>
      </c>
      <c r="P14" s="23">
        <f t="shared" si="0"/>
        <v>292962.40000000002</v>
      </c>
      <c r="Q14" s="23">
        <f>N14/L14*100</f>
        <v>31.77451885276723</v>
      </c>
      <c r="R14" s="24">
        <f>N14/M14*100</f>
        <v>25.055979312560744</v>
      </c>
    </row>
    <row r="15" spans="1:18">
      <c r="A15" s="10"/>
      <c r="B15" s="35" t="s">
        <v>4</v>
      </c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25"/>
      <c r="N15" s="25"/>
      <c r="O15" s="26"/>
      <c r="P15" s="25"/>
      <c r="Q15" s="23"/>
      <c r="R15" s="24"/>
    </row>
    <row r="16" spans="1:18" ht="30.75" customHeight="1">
      <c r="A16" s="10"/>
      <c r="B16" s="65" t="s">
        <v>5</v>
      </c>
      <c r="C16" s="65"/>
      <c r="D16" s="65"/>
      <c r="E16" s="65"/>
      <c r="F16" s="65"/>
      <c r="G16" s="65"/>
      <c r="H16" s="65"/>
      <c r="I16" s="65"/>
      <c r="J16" s="65"/>
      <c r="K16" s="65"/>
      <c r="L16" s="23">
        <f>L18+L21+L36+L60</f>
        <v>418317.89999999997</v>
      </c>
      <c r="M16" s="23">
        <f>M18+M21+M36+M60</f>
        <v>530486.15</v>
      </c>
      <c r="N16" s="23">
        <f>N18+N21+N36+N60</f>
        <v>132918.49999999997</v>
      </c>
      <c r="O16" s="24">
        <f>O18+O21+O36+O60</f>
        <v>547930.80000000005</v>
      </c>
      <c r="P16" s="23">
        <f>P18+P21+P36+P60</f>
        <v>292962.40000000002</v>
      </c>
      <c r="Q16" s="23">
        <f t="shared" ref="Q16:Q64" si="1">N16/L16*100</f>
        <v>31.77451885276723</v>
      </c>
      <c r="R16" s="24">
        <f t="shared" ref="R16:R64" si="2">N16/M16*100</f>
        <v>25.055979312560744</v>
      </c>
    </row>
    <row r="17" spans="1:18">
      <c r="A17" s="10"/>
      <c r="B17" s="35" t="s">
        <v>4</v>
      </c>
      <c r="C17" s="35"/>
      <c r="D17" s="35"/>
      <c r="E17" s="35"/>
      <c r="F17" s="35"/>
      <c r="G17" s="35"/>
      <c r="H17" s="35"/>
      <c r="I17" s="35"/>
      <c r="J17" s="35"/>
      <c r="K17" s="35"/>
      <c r="L17" s="25"/>
      <c r="M17" s="25"/>
      <c r="N17" s="25"/>
      <c r="O17" s="26"/>
      <c r="P17" s="25"/>
      <c r="Q17" s="23"/>
      <c r="R17" s="24"/>
    </row>
    <row r="18" spans="1:18">
      <c r="A18" s="8">
        <v>1</v>
      </c>
      <c r="B18" s="66" t="s">
        <v>6</v>
      </c>
      <c r="C18" s="35"/>
      <c r="D18" s="35"/>
      <c r="E18" s="35"/>
      <c r="F18" s="35"/>
      <c r="G18" s="35"/>
      <c r="H18" s="35"/>
      <c r="I18" s="35"/>
      <c r="J18" s="35"/>
      <c r="K18" s="35"/>
      <c r="L18" s="23">
        <f>L20</f>
        <v>123965</v>
      </c>
      <c r="M18" s="23">
        <f>M20</f>
        <v>123965</v>
      </c>
      <c r="N18" s="23">
        <f>N20</f>
        <v>52867.4</v>
      </c>
      <c r="O18" s="24">
        <f t="shared" ref="O18:P18" si="3">O20</f>
        <v>123965</v>
      </c>
      <c r="P18" s="23">
        <f t="shared" si="3"/>
        <v>103132.2</v>
      </c>
      <c r="Q18" s="23">
        <f t="shared" si="1"/>
        <v>42.6470374702537</v>
      </c>
      <c r="R18" s="24">
        <f t="shared" si="2"/>
        <v>42.6470374702537</v>
      </c>
    </row>
    <row r="19" spans="1:18">
      <c r="A19" s="7"/>
      <c r="B19" s="35" t="s">
        <v>4</v>
      </c>
      <c r="C19" s="35"/>
      <c r="D19" s="35"/>
      <c r="E19" s="35"/>
      <c r="F19" s="35"/>
      <c r="G19" s="35"/>
      <c r="H19" s="35"/>
      <c r="I19" s="35"/>
      <c r="J19" s="35"/>
      <c r="K19" s="35"/>
      <c r="L19" s="25"/>
      <c r="M19" s="25"/>
      <c r="N19" s="25"/>
      <c r="O19" s="26"/>
      <c r="P19" s="25"/>
      <c r="Q19" s="23"/>
      <c r="R19" s="24"/>
    </row>
    <row r="20" spans="1:18">
      <c r="A20" s="7">
        <v>1</v>
      </c>
      <c r="B20" s="35" t="s">
        <v>7</v>
      </c>
      <c r="C20" s="35"/>
      <c r="D20" s="35"/>
      <c r="E20" s="35"/>
      <c r="F20" s="35"/>
      <c r="G20" s="35"/>
      <c r="H20" s="35"/>
      <c r="I20" s="35"/>
      <c r="J20" s="35"/>
      <c r="K20" s="35"/>
      <c r="L20" s="25">
        <v>123965</v>
      </c>
      <c r="M20" s="25">
        <v>123965</v>
      </c>
      <c r="N20" s="25">
        <v>52867.4</v>
      </c>
      <c r="O20" s="26">
        <v>123965</v>
      </c>
      <c r="P20" s="25">
        <v>103132.2</v>
      </c>
      <c r="Q20" s="23">
        <f t="shared" si="1"/>
        <v>42.6470374702537</v>
      </c>
      <c r="R20" s="24">
        <f t="shared" si="2"/>
        <v>42.6470374702537</v>
      </c>
    </row>
    <row r="21" spans="1:18">
      <c r="A21" s="8">
        <v>2</v>
      </c>
      <c r="B21" s="66" t="s">
        <v>8</v>
      </c>
      <c r="C21" s="66"/>
      <c r="D21" s="66"/>
      <c r="E21" s="66"/>
      <c r="F21" s="66"/>
      <c r="G21" s="66"/>
      <c r="H21" s="66"/>
      <c r="I21" s="66"/>
      <c r="J21" s="66"/>
      <c r="K21" s="66"/>
      <c r="L21" s="23">
        <f>L22+L23+L24+L25+L26+L27+L28+L31</f>
        <v>152.80000000000001</v>
      </c>
      <c r="M21" s="23">
        <f>M22+M23+M24+M25+M26+M27+M28+M31</f>
        <v>104877.5</v>
      </c>
      <c r="N21" s="23">
        <f>N22+N23+N24+N25+N26+N27+N28+N31</f>
        <v>8</v>
      </c>
      <c r="O21" s="24">
        <f>O22+O23+O24+O25+O26+O27+O28+O29+O31+O30</f>
        <v>106469.90000000001</v>
      </c>
      <c r="P21" s="23">
        <f>P22+P23+P24+P25+P26+P27+P28+P29+P31+P30</f>
        <v>7682.5</v>
      </c>
      <c r="Q21" s="23">
        <f>N21/L21*100</f>
        <v>5.2356020942408366</v>
      </c>
      <c r="R21" s="24">
        <f t="shared" si="2"/>
        <v>7.6279468904197761E-3</v>
      </c>
    </row>
    <row r="22" spans="1:18" ht="33" customHeight="1">
      <c r="A22" s="7">
        <v>1</v>
      </c>
      <c r="B22" s="44" t="s">
        <v>48</v>
      </c>
      <c r="C22" s="50"/>
      <c r="D22" s="50"/>
      <c r="E22" s="50"/>
      <c r="F22" s="50"/>
      <c r="G22" s="50"/>
      <c r="H22" s="50"/>
      <c r="I22" s="50"/>
      <c r="J22" s="50"/>
      <c r="K22" s="51"/>
      <c r="L22" s="25">
        <v>0</v>
      </c>
      <c r="M22" s="25">
        <v>249.6</v>
      </c>
      <c r="N22" s="25">
        <v>0</v>
      </c>
      <c r="O22" s="26">
        <v>249.6</v>
      </c>
      <c r="P22" s="25">
        <v>0</v>
      </c>
      <c r="Q22" s="25">
        <v>0</v>
      </c>
      <c r="R22" s="26">
        <f t="shared" si="2"/>
        <v>0</v>
      </c>
    </row>
    <row r="23" spans="1:18" ht="33" customHeight="1">
      <c r="A23" s="7">
        <v>2</v>
      </c>
      <c r="B23" s="44" t="s">
        <v>37</v>
      </c>
      <c r="C23" s="50"/>
      <c r="D23" s="50"/>
      <c r="E23" s="50"/>
      <c r="F23" s="50"/>
      <c r="G23" s="50"/>
      <c r="H23" s="50"/>
      <c r="I23" s="50"/>
      <c r="J23" s="50"/>
      <c r="K23" s="51"/>
      <c r="L23" s="25">
        <v>0</v>
      </c>
      <c r="M23" s="25">
        <v>445.4</v>
      </c>
      <c r="N23" s="25">
        <v>0</v>
      </c>
      <c r="O23" s="26">
        <v>445.4</v>
      </c>
      <c r="P23" s="25">
        <v>445.4</v>
      </c>
      <c r="Q23" s="25">
        <v>0</v>
      </c>
      <c r="R23" s="26">
        <f t="shared" si="2"/>
        <v>0</v>
      </c>
    </row>
    <row r="24" spans="1:18" ht="33" customHeight="1">
      <c r="A24" s="7">
        <v>3</v>
      </c>
      <c r="B24" s="44" t="s">
        <v>53</v>
      </c>
      <c r="C24" s="50"/>
      <c r="D24" s="50"/>
      <c r="E24" s="50"/>
      <c r="F24" s="50"/>
      <c r="G24" s="50"/>
      <c r="H24" s="50"/>
      <c r="I24" s="50"/>
      <c r="J24" s="50"/>
      <c r="K24" s="51"/>
      <c r="L24" s="25">
        <v>0</v>
      </c>
      <c r="M24" s="25">
        <v>2035.7</v>
      </c>
      <c r="N24" s="25">
        <v>0</v>
      </c>
      <c r="O24" s="26">
        <v>2035.7</v>
      </c>
      <c r="P24" s="25">
        <v>0</v>
      </c>
      <c r="Q24" s="25">
        <v>0</v>
      </c>
      <c r="R24" s="26">
        <f t="shared" si="2"/>
        <v>0</v>
      </c>
    </row>
    <row r="25" spans="1:18" ht="33" customHeight="1">
      <c r="A25" s="7">
        <v>4</v>
      </c>
      <c r="B25" s="44" t="s">
        <v>49</v>
      </c>
      <c r="C25" s="50"/>
      <c r="D25" s="50"/>
      <c r="E25" s="50"/>
      <c r="F25" s="50"/>
      <c r="G25" s="50"/>
      <c r="H25" s="50"/>
      <c r="I25" s="50"/>
      <c r="J25" s="50"/>
      <c r="K25" s="51"/>
      <c r="L25" s="25">
        <v>0</v>
      </c>
      <c r="M25" s="25">
        <v>181</v>
      </c>
      <c r="N25" s="25">
        <v>0</v>
      </c>
      <c r="O25" s="26">
        <v>181</v>
      </c>
      <c r="P25" s="25">
        <v>0</v>
      </c>
      <c r="Q25" s="25">
        <v>0</v>
      </c>
      <c r="R25" s="26">
        <f t="shared" si="2"/>
        <v>0</v>
      </c>
    </row>
    <row r="26" spans="1:18" ht="24.75" customHeight="1">
      <c r="A26" s="7">
        <v>5</v>
      </c>
      <c r="B26" s="31" t="s">
        <v>39</v>
      </c>
      <c r="C26" s="32"/>
      <c r="D26" s="32"/>
      <c r="E26" s="32"/>
      <c r="F26" s="32"/>
      <c r="G26" s="32"/>
      <c r="H26" s="32"/>
      <c r="I26" s="32"/>
      <c r="J26" s="32"/>
      <c r="K26" s="33"/>
      <c r="L26" s="25">
        <v>0</v>
      </c>
      <c r="M26" s="25">
        <v>2119.6</v>
      </c>
      <c r="N26" s="25">
        <v>0</v>
      </c>
      <c r="O26" s="26">
        <v>2119.6</v>
      </c>
      <c r="P26" s="25">
        <v>2119.6</v>
      </c>
      <c r="Q26" s="25">
        <v>0</v>
      </c>
      <c r="R26" s="26">
        <f t="shared" si="2"/>
        <v>0</v>
      </c>
    </row>
    <row r="27" spans="1:18" ht="24.75" customHeight="1">
      <c r="A27" s="7">
        <v>6</v>
      </c>
      <c r="B27" s="31" t="s">
        <v>54</v>
      </c>
      <c r="C27" s="32"/>
      <c r="D27" s="32"/>
      <c r="E27" s="32"/>
      <c r="F27" s="32"/>
      <c r="G27" s="32"/>
      <c r="H27" s="32"/>
      <c r="I27" s="32"/>
      <c r="J27" s="32"/>
      <c r="K27" s="33"/>
      <c r="L27" s="25">
        <v>0</v>
      </c>
      <c r="M27" s="25">
        <v>17158.099999999999</v>
      </c>
      <c r="N27" s="25">
        <v>0</v>
      </c>
      <c r="O27" s="26">
        <v>17158.099999999999</v>
      </c>
      <c r="P27" s="25">
        <v>0</v>
      </c>
      <c r="Q27" s="25">
        <v>0</v>
      </c>
      <c r="R27" s="26">
        <f t="shared" si="2"/>
        <v>0</v>
      </c>
    </row>
    <row r="28" spans="1:18" ht="48" customHeight="1">
      <c r="A28" s="7">
        <v>7</v>
      </c>
      <c r="B28" s="62" t="s">
        <v>55</v>
      </c>
      <c r="C28" s="63"/>
      <c r="D28" s="63"/>
      <c r="E28" s="63"/>
      <c r="F28" s="63"/>
      <c r="G28" s="63"/>
      <c r="H28" s="63"/>
      <c r="I28" s="63"/>
      <c r="J28" s="63"/>
      <c r="K28" s="64"/>
      <c r="L28" s="25">
        <v>0</v>
      </c>
      <c r="M28" s="25">
        <v>59540.9</v>
      </c>
      <c r="N28" s="25">
        <v>0</v>
      </c>
      <c r="O28" s="26">
        <v>59540.9</v>
      </c>
      <c r="P28" s="25">
        <v>0</v>
      </c>
      <c r="Q28" s="25">
        <v>0</v>
      </c>
      <c r="R28" s="26">
        <f t="shared" si="2"/>
        <v>0</v>
      </c>
    </row>
    <row r="29" spans="1:18" ht="54" customHeight="1">
      <c r="A29" s="7">
        <v>8</v>
      </c>
      <c r="B29" s="62" t="s">
        <v>45</v>
      </c>
      <c r="C29" s="63"/>
      <c r="D29" s="63"/>
      <c r="E29" s="63"/>
      <c r="F29" s="63"/>
      <c r="G29" s="63"/>
      <c r="H29" s="63"/>
      <c r="I29" s="63"/>
      <c r="J29" s="63"/>
      <c r="K29" s="64"/>
      <c r="L29" s="25">
        <v>0</v>
      </c>
      <c r="M29" s="25">
        <v>5000</v>
      </c>
      <c r="N29" s="25">
        <v>0</v>
      </c>
      <c r="O29" s="26">
        <v>5000</v>
      </c>
      <c r="P29" s="26">
        <v>0</v>
      </c>
      <c r="Q29" s="25">
        <v>0</v>
      </c>
      <c r="R29" s="26">
        <f>N29/M29*100</f>
        <v>0</v>
      </c>
    </row>
    <row r="30" spans="1:18" ht="22.5" customHeight="1">
      <c r="A30" s="7">
        <v>9</v>
      </c>
      <c r="B30" s="62" t="s">
        <v>64</v>
      </c>
      <c r="C30" s="63"/>
      <c r="D30" s="63"/>
      <c r="E30" s="63"/>
      <c r="F30" s="63"/>
      <c r="G30" s="63"/>
      <c r="H30" s="63"/>
      <c r="I30" s="63"/>
      <c r="J30" s="63"/>
      <c r="K30" s="64"/>
      <c r="L30" s="25">
        <v>0</v>
      </c>
      <c r="M30" s="25">
        <v>0</v>
      </c>
      <c r="N30" s="25">
        <v>0</v>
      </c>
      <c r="O30" s="26">
        <v>1595.6</v>
      </c>
      <c r="P30" s="26">
        <v>610.4</v>
      </c>
      <c r="Q30" s="25">
        <v>0</v>
      </c>
      <c r="R30" s="26">
        <f>P30/O30*100</f>
        <v>38.255201804963654</v>
      </c>
    </row>
    <row r="31" spans="1:18" ht="16.5" customHeight="1">
      <c r="A31" s="7">
        <v>10</v>
      </c>
      <c r="B31" s="62" t="s">
        <v>44</v>
      </c>
      <c r="C31" s="63"/>
      <c r="D31" s="63"/>
      <c r="E31" s="63"/>
      <c r="F31" s="63"/>
      <c r="G31" s="63"/>
      <c r="H31" s="63"/>
      <c r="I31" s="63"/>
      <c r="J31" s="63"/>
      <c r="K31" s="64"/>
      <c r="L31" s="25">
        <f>L32+L33+L34+L29+L35</f>
        <v>152.80000000000001</v>
      </c>
      <c r="M31" s="25">
        <f>M32+M33+M34+M29+M35</f>
        <v>23147.200000000001</v>
      </c>
      <c r="N31" s="25">
        <f>N32+N33+N34+N29+N35</f>
        <v>8</v>
      </c>
      <c r="O31" s="26">
        <f>O32+O33+O34+O35</f>
        <v>18144</v>
      </c>
      <c r="P31" s="25">
        <v>4507.1000000000004</v>
      </c>
      <c r="Q31" s="25">
        <f t="shared" si="1"/>
        <v>5.2356020942408366</v>
      </c>
      <c r="R31" s="26">
        <f t="shared" si="2"/>
        <v>3.4561415635584437E-2</v>
      </c>
    </row>
    <row r="32" spans="1:18" ht="48" customHeight="1">
      <c r="A32" s="7">
        <v>11</v>
      </c>
      <c r="B32" s="67" t="s">
        <v>9</v>
      </c>
      <c r="C32" s="68"/>
      <c r="D32" s="68"/>
      <c r="E32" s="68"/>
      <c r="F32" s="68"/>
      <c r="G32" s="68"/>
      <c r="H32" s="68"/>
      <c r="I32" s="68"/>
      <c r="J32" s="68"/>
      <c r="K32" s="69"/>
      <c r="L32" s="25">
        <v>152.80000000000001</v>
      </c>
      <c r="M32" s="25">
        <v>152.80000000000001</v>
      </c>
      <c r="N32" s="25">
        <v>8</v>
      </c>
      <c r="O32" s="26">
        <v>152.80000000000001</v>
      </c>
      <c r="P32" s="26">
        <v>68</v>
      </c>
      <c r="Q32" s="25">
        <f t="shared" si="1"/>
        <v>5.2356020942408366</v>
      </c>
      <c r="R32" s="26">
        <f t="shared" si="2"/>
        <v>5.2356020942408366</v>
      </c>
    </row>
    <row r="33" spans="1:18" ht="34.5" customHeight="1">
      <c r="A33" s="7">
        <v>12</v>
      </c>
      <c r="B33" s="44" t="s">
        <v>40</v>
      </c>
      <c r="C33" s="50"/>
      <c r="D33" s="50"/>
      <c r="E33" s="50"/>
      <c r="F33" s="50"/>
      <c r="G33" s="50"/>
      <c r="H33" s="50"/>
      <c r="I33" s="50"/>
      <c r="J33" s="50"/>
      <c r="K33" s="51"/>
      <c r="L33" s="25">
        <v>0</v>
      </c>
      <c r="M33" s="25">
        <v>2384.4</v>
      </c>
      <c r="N33" s="25">
        <v>0</v>
      </c>
      <c r="O33" s="26">
        <v>2381.1999999999998</v>
      </c>
      <c r="P33" s="26">
        <v>0</v>
      </c>
      <c r="Q33" s="25">
        <v>0</v>
      </c>
      <c r="R33" s="26">
        <f t="shared" si="2"/>
        <v>0</v>
      </c>
    </row>
    <row r="34" spans="1:18" ht="54.75" customHeight="1">
      <c r="A34" s="7">
        <v>13</v>
      </c>
      <c r="B34" s="44" t="s">
        <v>41</v>
      </c>
      <c r="C34" s="50"/>
      <c r="D34" s="50"/>
      <c r="E34" s="50"/>
      <c r="F34" s="50"/>
      <c r="G34" s="50"/>
      <c r="H34" s="50"/>
      <c r="I34" s="50"/>
      <c r="J34" s="50"/>
      <c r="K34" s="51"/>
      <c r="L34" s="25">
        <v>0</v>
      </c>
      <c r="M34" s="25">
        <v>4439.1000000000004</v>
      </c>
      <c r="N34" s="25">
        <v>0</v>
      </c>
      <c r="O34" s="26">
        <v>4439.1000000000004</v>
      </c>
      <c r="P34" s="26">
        <v>4439.1000000000004</v>
      </c>
      <c r="Q34" s="25">
        <v>0</v>
      </c>
      <c r="R34" s="26">
        <f t="shared" si="2"/>
        <v>0</v>
      </c>
    </row>
    <row r="35" spans="1:18" ht="32.25" customHeight="1">
      <c r="A35" s="7">
        <v>14</v>
      </c>
      <c r="B35" s="62" t="s">
        <v>46</v>
      </c>
      <c r="C35" s="63"/>
      <c r="D35" s="63"/>
      <c r="E35" s="63"/>
      <c r="F35" s="63"/>
      <c r="G35" s="63"/>
      <c r="H35" s="63"/>
      <c r="I35" s="63"/>
      <c r="J35" s="63"/>
      <c r="K35" s="64"/>
      <c r="L35" s="25">
        <v>0</v>
      </c>
      <c r="M35" s="25">
        <v>11170.9</v>
      </c>
      <c r="N35" s="25">
        <v>0</v>
      </c>
      <c r="O35" s="26">
        <v>11170.9</v>
      </c>
      <c r="P35" s="26">
        <v>0</v>
      </c>
      <c r="Q35" s="25">
        <v>0</v>
      </c>
      <c r="R35" s="26">
        <f t="shared" si="2"/>
        <v>0</v>
      </c>
    </row>
    <row r="36" spans="1:18" ht="24.75" customHeight="1">
      <c r="A36" s="8">
        <v>3</v>
      </c>
      <c r="B36" s="73" t="s">
        <v>10</v>
      </c>
      <c r="C36" s="73"/>
      <c r="D36" s="73"/>
      <c r="E36" s="73"/>
      <c r="F36" s="73"/>
      <c r="G36" s="73"/>
      <c r="H36" s="73"/>
      <c r="I36" s="73"/>
      <c r="J36" s="73"/>
      <c r="K36" s="73"/>
      <c r="L36" s="23">
        <f>L37+L38+L43</f>
        <v>290750.09999999998</v>
      </c>
      <c r="M36" s="23">
        <f>M37+M38+M43</f>
        <v>288696.85000000003</v>
      </c>
      <c r="N36" s="23">
        <f>N37+N38+N43</f>
        <v>79274.799999999974</v>
      </c>
      <c r="O36" s="24">
        <f>O37+O38+O43+O59</f>
        <v>288696.90000000002</v>
      </c>
      <c r="P36" s="23">
        <f t="shared" ref="P36" si="4">P37+P38+P43</f>
        <v>180389.8</v>
      </c>
      <c r="Q36" s="23">
        <f t="shared" si="1"/>
        <v>27.265614010106955</v>
      </c>
      <c r="R36" s="24">
        <f t="shared" si="2"/>
        <v>27.459530646073887</v>
      </c>
    </row>
    <row r="37" spans="1:18" ht="36" customHeight="1">
      <c r="A37" s="7">
        <v>1</v>
      </c>
      <c r="B37" s="31" t="s">
        <v>42</v>
      </c>
      <c r="C37" s="32"/>
      <c r="D37" s="32"/>
      <c r="E37" s="32"/>
      <c r="F37" s="32"/>
      <c r="G37" s="32"/>
      <c r="H37" s="32"/>
      <c r="I37" s="32"/>
      <c r="J37" s="32"/>
      <c r="K37" s="33"/>
      <c r="L37" s="25">
        <v>2053.1999999999998</v>
      </c>
      <c r="M37" s="25">
        <v>0</v>
      </c>
      <c r="N37" s="25">
        <v>0</v>
      </c>
      <c r="O37" s="26">
        <v>0</v>
      </c>
      <c r="P37" s="25">
        <v>0</v>
      </c>
      <c r="Q37" s="25">
        <f t="shared" si="1"/>
        <v>0</v>
      </c>
      <c r="R37" s="26">
        <v>0</v>
      </c>
    </row>
    <row r="38" spans="1:18" ht="49.5" customHeight="1">
      <c r="A38" s="7">
        <v>2</v>
      </c>
      <c r="B38" s="74" t="s">
        <v>22</v>
      </c>
      <c r="C38" s="74"/>
      <c r="D38" s="74"/>
      <c r="E38" s="74"/>
      <c r="F38" s="74"/>
      <c r="G38" s="74"/>
      <c r="H38" s="74"/>
      <c r="I38" s="74"/>
      <c r="J38" s="74"/>
      <c r="K38" s="74"/>
      <c r="L38" s="25">
        <f>L39+L40+L41+L42</f>
        <v>17422.899999999998</v>
      </c>
      <c r="M38" s="25">
        <f>M39+M40+M41+M42</f>
        <v>17422.900000000001</v>
      </c>
      <c r="N38" s="25">
        <f>N39+N40+N41+N42</f>
        <v>3913.8999999999996</v>
      </c>
      <c r="O38" s="26">
        <f>O39+O40+O41+O42</f>
        <v>17422.900000000001</v>
      </c>
      <c r="P38" s="25">
        <f t="shared" ref="P38" si="5">P39+P40+P41+P42</f>
        <v>7841.4</v>
      </c>
      <c r="Q38" s="25">
        <f t="shared" si="1"/>
        <v>22.464113322122039</v>
      </c>
      <c r="R38" s="26">
        <f t="shared" si="2"/>
        <v>22.464113322122031</v>
      </c>
    </row>
    <row r="39" spans="1:18" ht="18.75" customHeight="1">
      <c r="A39" s="7"/>
      <c r="B39" s="36" t="s">
        <v>26</v>
      </c>
      <c r="C39" s="36"/>
      <c r="D39" s="36"/>
      <c r="E39" s="36"/>
      <c r="F39" s="36"/>
      <c r="G39" s="36"/>
      <c r="H39" s="36"/>
      <c r="I39" s="36"/>
      <c r="J39" s="36"/>
      <c r="K39" s="36"/>
      <c r="L39" s="25">
        <v>9703.9</v>
      </c>
      <c r="M39" s="25">
        <v>9703.9</v>
      </c>
      <c r="N39" s="25">
        <v>2245.1999999999998</v>
      </c>
      <c r="O39" s="26">
        <v>9703.9</v>
      </c>
      <c r="P39" s="25">
        <v>4487.8999999999996</v>
      </c>
      <c r="Q39" s="25">
        <f t="shared" si="1"/>
        <v>23.137089211554116</v>
      </c>
      <c r="R39" s="26">
        <f t="shared" si="2"/>
        <v>23.137089211554116</v>
      </c>
    </row>
    <row r="40" spans="1:18" ht="18.75" customHeight="1">
      <c r="A40" s="7"/>
      <c r="B40" s="35" t="s">
        <v>27</v>
      </c>
      <c r="C40" s="35"/>
      <c r="D40" s="35"/>
      <c r="E40" s="35"/>
      <c r="F40" s="35"/>
      <c r="G40" s="35"/>
      <c r="H40" s="35"/>
      <c r="I40" s="35"/>
      <c r="J40" s="35"/>
      <c r="K40" s="35"/>
      <c r="L40" s="27">
        <v>4623</v>
      </c>
      <c r="M40" s="25">
        <v>4623</v>
      </c>
      <c r="N40" s="25">
        <v>1011.9</v>
      </c>
      <c r="O40" s="26">
        <v>4623</v>
      </c>
      <c r="P40" s="25">
        <v>2014.5</v>
      </c>
      <c r="Q40" s="25">
        <f t="shared" si="1"/>
        <v>21.888384166125892</v>
      </c>
      <c r="R40" s="26">
        <f t="shared" si="2"/>
        <v>21.888384166125892</v>
      </c>
    </row>
    <row r="41" spans="1:18" ht="20.25" customHeight="1">
      <c r="A41" s="7"/>
      <c r="B41" s="35" t="s">
        <v>28</v>
      </c>
      <c r="C41" s="35"/>
      <c r="D41" s="35"/>
      <c r="E41" s="35"/>
      <c r="F41" s="35"/>
      <c r="G41" s="35"/>
      <c r="H41" s="35"/>
      <c r="I41" s="35"/>
      <c r="J41" s="35"/>
      <c r="K41" s="35"/>
      <c r="L41" s="25">
        <v>2964.7</v>
      </c>
      <c r="M41" s="25">
        <v>2894</v>
      </c>
      <c r="N41" s="25">
        <v>649.6</v>
      </c>
      <c r="O41" s="26">
        <v>2894</v>
      </c>
      <c r="P41" s="25">
        <v>1310</v>
      </c>
      <c r="Q41" s="25">
        <f t="shared" si="1"/>
        <v>21.911154585624178</v>
      </c>
      <c r="R41" s="26">
        <f t="shared" si="2"/>
        <v>22.446440912232205</v>
      </c>
    </row>
    <row r="42" spans="1:18" ht="48" customHeight="1">
      <c r="A42" s="7"/>
      <c r="B42" s="36" t="s">
        <v>50</v>
      </c>
      <c r="C42" s="36"/>
      <c r="D42" s="36"/>
      <c r="E42" s="36"/>
      <c r="F42" s="36"/>
      <c r="G42" s="36"/>
      <c r="H42" s="36"/>
      <c r="I42" s="36"/>
      <c r="J42" s="36"/>
      <c r="K42" s="36"/>
      <c r="L42" s="25">
        <v>131.30000000000001</v>
      </c>
      <c r="M42" s="25">
        <v>202</v>
      </c>
      <c r="N42" s="25">
        <v>7.2</v>
      </c>
      <c r="O42" s="26">
        <v>202</v>
      </c>
      <c r="P42" s="25">
        <v>29</v>
      </c>
      <c r="Q42" s="25">
        <f t="shared" si="1"/>
        <v>5.4836252856054832</v>
      </c>
      <c r="R42" s="26">
        <f t="shared" si="2"/>
        <v>3.5643564356435649</v>
      </c>
    </row>
    <row r="43" spans="1:18">
      <c r="A43" s="7">
        <v>3</v>
      </c>
      <c r="B43" s="35" t="s">
        <v>11</v>
      </c>
      <c r="C43" s="35"/>
      <c r="D43" s="35"/>
      <c r="E43" s="35"/>
      <c r="F43" s="35"/>
      <c r="G43" s="35"/>
      <c r="H43" s="35"/>
      <c r="I43" s="35"/>
      <c r="J43" s="35"/>
      <c r="K43" s="35"/>
      <c r="L43" s="25">
        <f>L44+L45+L46+L47+L48+L49+L50+L51+L52+L54+L55+L56+L57+L53+L58+L59</f>
        <v>271274</v>
      </c>
      <c r="M43" s="25">
        <f>M44+M45+M46+M47+M48+M49+M50+M51+M52+M54+M55+M56+M57+M53+M58+M59</f>
        <v>271273.95</v>
      </c>
      <c r="N43" s="25">
        <f>N44+N45+N46+N47+N48+N49+N50+N51+N52+N54+N55+N56+N57+N53+N58+N59</f>
        <v>75360.89999999998</v>
      </c>
      <c r="O43" s="26">
        <f>O44+O45+O46+O47+O48+O49+O50+O51+O52+O54+O55+O56+O57+O53+O58</f>
        <v>270874.2</v>
      </c>
      <c r="P43" s="25">
        <f>P44+P45+P46+P47+P48+P49+P50+P51+P52+P54+P55+P56+P57+P53+P58+P59</f>
        <v>172548.4</v>
      </c>
      <c r="Q43" s="25">
        <f t="shared" si="1"/>
        <v>27.780362290525439</v>
      </c>
      <c r="R43" s="26">
        <f t="shared" si="2"/>
        <v>27.780367410877442</v>
      </c>
    </row>
    <row r="44" spans="1:18" ht="54.75" customHeight="1">
      <c r="A44" s="10"/>
      <c r="B44" s="34" t="s">
        <v>23</v>
      </c>
      <c r="C44" s="34"/>
      <c r="D44" s="34"/>
      <c r="E44" s="34"/>
      <c r="F44" s="34"/>
      <c r="G44" s="34"/>
      <c r="H44" s="34"/>
      <c r="I44" s="34"/>
      <c r="J44" s="34"/>
      <c r="K44" s="34"/>
      <c r="L44" s="25">
        <v>70987.899999999994</v>
      </c>
      <c r="M44" s="25">
        <v>70987.899999999994</v>
      </c>
      <c r="N44" s="25">
        <f>15084.7+3565.3</f>
        <v>18650</v>
      </c>
      <c r="O44" s="26">
        <v>70987.899999999994</v>
      </c>
      <c r="P44" s="25">
        <v>37616.9</v>
      </c>
      <c r="Q44" s="25">
        <f t="shared" si="1"/>
        <v>26.272082988791052</v>
      </c>
      <c r="R44" s="26">
        <f t="shared" si="2"/>
        <v>26.272082988791052</v>
      </c>
    </row>
    <row r="45" spans="1:18" ht="48" customHeight="1">
      <c r="A45" s="10"/>
      <c r="B45" s="34" t="s">
        <v>24</v>
      </c>
      <c r="C45" s="34"/>
      <c r="D45" s="34"/>
      <c r="E45" s="34"/>
      <c r="F45" s="34"/>
      <c r="G45" s="34"/>
      <c r="H45" s="34"/>
      <c r="I45" s="34"/>
      <c r="J45" s="34"/>
      <c r="K45" s="34"/>
      <c r="L45" s="25">
        <v>179583.2</v>
      </c>
      <c r="M45" s="25">
        <v>179583.2</v>
      </c>
      <c r="N45" s="25">
        <f>43468.6+9092.3</f>
        <v>52560.899999999994</v>
      </c>
      <c r="O45" s="26">
        <v>179583.2</v>
      </c>
      <c r="P45" s="25">
        <v>127172</v>
      </c>
      <c r="Q45" s="25">
        <f t="shared" si="1"/>
        <v>29.268272310550202</v>
      </c>
      <c r="R45" s="26">
        <f t="shared" si="2"/>
        <v>29.268272310550202</v>
      </c>
    </row>
    <row r="46" spans="1:18" ht="46.5" customHeight="1">
      <c r="A46" s="10"/>
      <c r="B46" s="34" t="s">
        <v>13</v>
      </c>
      <c r="C46" s="34"/>
      <c r="D46" s="34"/>
      <c r="E46" s="34"/>
      <c r="F46" s="34"/>
      <c r="G46" s="34"/>
      <c r="H46" s="34"/>
      <c r="I46" s="34"/>
      <c r="J46" s="34"/>
      <c r="K46" s="34"/>
      <c r="L46" s="25">
        <v>495.7</v>
      </c>
      <c r="M46" s="25">
        <v>495.7</v>
      </c>
      <c r="N46" s="25">
        <v>116.7</v>
      </c>
      <c r="O46" s="26">
        <v>495.7</v>
      </c>
      <c r="P46" s="25">
        <v>174</v>
      </c>
      <c r="Q46" s="25">
        <f t="shared" si="1"/>
        <v>23.542465200726248</v>
      </c>
      <c r="R46" s="26">
        <f t="shared" si="2"/>
        <v>23.542465200726248</v>
      </c>
    </row>
    <row r="47" spans="1:18" ht="46.5" customHeight="1">
      <c r="A47" s="10"/>
      <c r="B47" s="34" t="s">
        <v>15</v>
      </c>
      <c r="C47" s="34"/>
      <c r="D47" s="34"/>
      <c r="E47" s="34"/>
      <c r="F47" s="34"/>
      <c r="G47" s="34"/>
      <c r="H47" s="34"/>
      <c r="I47" s="34"/>
      <c r="J47" s="34"/>
      <c r="K47" s="34"/>
      <c r="L47" s="25">
        <v>209.4</v>
      </c>
      <c r="M47" s="25">
        <v>209.4</v>
      </c>
      <c r="N47" s="25">
        <v>52.5</v>
      </c>
      <c r="O47" s="26">
        <v>209.4</v>
      </c>
      <c r="P47" s="25">
        <v>105</v>
      </c>
      <c r="Q47" s="25">
        <f t="shared" si="1"/>
        <v>25.071633237822351</v>
      </c>
      <c r="R47" s="26">
        <f t="shared" si="2"/>
        <v>25.071633237822351</v>
      </c>
    </row>
    <row r="48" spans="1:18" ht="31.5" customHeight="1">
      <c r="A48" s="10"/>
      <c r="B48" s="34" t="s">
        <v>14</v>
      </c>
      <c r="C48" s="34"/>
      <c r="D48" s="34"/>
      <c r="E48" s="34"/>
      <c r="F48" s="34"/>
      <c r="G48" s="34"/>
      <c r="H48" s="34"/>
      <c r="I48" s="34"/>
      <c r="J48" s="34"/>
      <c r="K48" s="34"/>
      <c r="L48" s="25">
        <v>4134</v>
      </c>
      <c r="M48" s="25">
        <v>4134</v>
      </c>
      <c r="N48" s="25">
        <v>1034.5</v>
      </c>
      <c r="O48" s="26">
        <v>4134</v>
      </c>
      <c r="P48" s="25">
        <v>2068</v>
      </c>
      <c r="Q48" s="25">
        <f t="shared" si="1"/>
        <v>25.024189646831157</v>
      </c>
      <c r="R48" s="26">
        <f t="shared" si="2"/>
        <v>25.024189646831157</v>
      </c>
    </row>
    <row r="49" spans="1:18" ht="35.25" customHeight="1">
      <c r="A49" s="10"/>
      <c r="B49" s="34" t="s">
        <v>20</v>
      </c>
      <c r="C49" s="34"/>
      <c r="D49" s="34"/>
      <c r="E49" s="34"/>
      <c r="F49" s="34"/>
      <c r="G49" s="34"/>
      <c r="H49" s="34"/>
      <c r="I49" s="34"/>
      <c r="J49" s="34"/>
      <c r="K49" s="34"/>
      <c r="L49" s="25">
        <v>419.8</v>
      </c>
      <c r="M49" s="25">
        <v>419.8</v>
      </c>
      <c r="N49" s="25">
        <v>128.1</v>
      </c>
      <c r="O49" s="26">
        <v>419.8</v>
      </c>
      <c r="P49" s="25">
        <v>280.60000000000002</v>
      </c>
      <c r="Q49" s="25">
        <f t="shared" si="1"/>
        <v>30.514530728918533</v>
      </c>
      <c r="R49" s="26">
        <f t="shared" si="2"/>
        <v>30.514530728918533</v>
      </c>
    </row>
    <row r="50" spans="1:18" ht="15.75" customHeight="1">
      <c r="A50" s="10"/>
      <c r="B50" s="35" t="s">
        <v>21</v>
      </c>
      <c r="C50" s="35"/>
      <c r="D50" s="35"/>
      <c r="E50" s="35"/>
      <c r="F50" s="35"/>
      <c r="G50" s="35"/>
      <c r="H50" s="35"/>
      <c r="I50" s="35"/>
      <c r="J50" s="35"/>
      <c r="K50" s="35"/>
      <c r="L50" s="25">
        <v>8.1999999999999993</v>
      </c>
      <c r="M50" s="25">
        <v>8.1999999999999993</v>
      </c>
      <c r="N50" s="25">
        <v>0</v>
      </c>
      <c r="O50" s="26">
        <v>8.1999999999999993</v>
      </c>
      <c r="P50" s="25">
        <v>0</v>
      </c>
      <c r="Q50" s="25">
        <f t="shared" si="1"/>
        <v>0</v>
      </c>
      <c r="R50" s="26">
        <f t="shared" si="2"/>
        <v>0</v>
      </c>
    </row>
    <row r="51" spans="1:18" ht="30.75" customHeight="1">
      <c r="A51" s="10"/>
      <c r="B51" s="36" t="s">
        <v>16</v>
      </c>
      <c r="C51" s="36"/>
      <c r="D51" s="36"/>
      <c r="E51" s="36"/>
      <c r="F51" s="36"/>
      <c r="G51" s="36"/>
      <c r="H51" s="36"/>
      <c r="I51" s="36"/>
      <c r="J51" s="36"/>
      <c r="K51" s="36"/>
      <c r="L51" s="25">
        <v>494.1</v>
      </c>
      <c r="M51" s="25">
        <v>494.1</v>
      </c>
      <c r="N51" s="25">
        <v>130.69999999999999</v>
      </c>
      <c r="O51" s="26">
        <v>494.1</v>
      </c>
      <c r="P51" s="25">
        <v>261.3</v>
      </c>
      <c r="Q51" s="25">
        <f t="shared" si="1"/>
        <v>26.452135195304589</v>
      </c>
      <c r="R51" s="26">
        <f t="shared" si="2"/>
        <v>26.452135195304589</v>
      </c>
    </row>
    <row r="52" spans="1:18" ht="28.5" customHeight="1">
      <c r="A52" s="10"/>
      <c r="B52" s="36" t="s">
        <v>17</v>
      </c>
      <c r="C52" s="36"/>
      <c r="D52" s="36"/>
      <c r="E52" s="36"/>
      <c r="F52" s="36"/>
      <c r="G52" s="36"/>
      <c r="H52" s="36"/>
      <c r="I52" s="36"/>
      <c r="J52" s="36"/>
      <c r="K52" s="36"/>
      <c r="L52" s="25">
        <v>3020.4</v>
      </c>
      <c r="M52" s="25">
        <v>3020.4</v>
      </c>
      <c r="N52" s="25">
        <v>839.4</v>
      </c>
      <c r="O52" s="26">
        <v>3020.4</v>
      </c>
      <c r="P52" s="25">
        <v>1547</v>
      </c>
      <c r="Q52" s="25">
        <f t="shared" si="1"/>
        <v>27.791021056813666</v>
      </c>
      <c r="R52" s="26">
        <f t="shared" si="2"/>
        <v>27.791021056813666</v>
      </c>
    </row>
    <row r="53" spans="1:18" ht="63.75" customHeight="1">
      <c r="A53" s="10"/>
      <c r="B53" s="36" t="s">
        <v>33</v>
      </c>
      <c r="C53" s="36"/>
      <c r="D53" s="36"/>
      <c r="E53" s="36"/>
      <c r="F53" s="36"/>
      <c r="G53" s="36"/>
      <c r="H53" s="36"/>
      <c r="I53" s="36"/>
      <c r="J53" s="36"/>
      <c r="K53" s="36"/>
      <c r="L53" s="25">
        <v>10</v>
      </c>
      <c r="M53" s="25">
        <v>10</v>
      </c>
      <c r="N53" s="25">
        <v>0</v>
      </c>
      <c r="O53" s="26">
        <v>10</v>
      </c>
      <c r="P53" s="25">
        <v>0</v>
      </c>
      <c r="Q53" s="25">
        <f t="shared" si="1"/>
        <v>0</v>
      </c>
      <c r="R53" s="26">
        <f t="shared" si="2"/>
        <v>0</v>
      </c>
    </row>
    <row r="54" spans="1:18" ht="29.25" customHeight="1">
      <c r="A54" s="11"/>
      <c r="B54" s="36" t="s">
        <v>18</v>
      </c>
      <c r="C54" s="36"/>
      <c r="D54" s="36"/>
      <c r="E54" s="36"/>
      <c r="F54" s="36"/>
      <c r="G54" s="36"/>
      <c r="H54" s="36"/>
      <c r="I54" s="36"/>
      <c r="J54" s="36"/>
      <c r="K54" s="36"/>
      <c r="L54" s="25">
        <v>0.6</v>
      </c>
      <c r="M54" s="25">
        <v>0.6</v>
      </c>
      <c r="N54" s="25">
        <v>0</v>
      </c>
      <c r="O54" s="26">
        <v>0.6</v>
      </c>
      <c r="P54" s="25">
        <v>0.6</v>
      </c>
      <c r="Q54" s="25">
        <f t="shared" si="1"/>
        <v>0</v>
      </c>
      <c r="R54" s="26">
        <f t="shared" si="2"/>
        <v>0</v>
      </c>
    </row>
    <row r="55" spans="1:18" ht="35.25" customHeight="1">
      <c r="A55" s="11"/>
      <c r="B55" s="43" t="s">
        <v>32</v>
      </c>
      <c r="C55" s="43"/>
      <c r="D55" s="43"/>
      <c r="E55" s="43"/>
      <c r="F55" s="43"/>
      <c r="G55" s="43"/>
      <c r="H55" s="43"/>
      <c r="I55" s="43"/>
      <c r="J55" s="43"/>
      <c r="K55" s="43"/>
      <c r="L55" s="25">
        <v>9024.7999999999993</v>
      </c>
      <c r="M55" s="25">
        <v>9024.7999999999993</v>
      </c>
      <c r="N55" s="25">
        <v>1826.3</v>
      </c>
      <c r="O55" s="26">
        <v>9024.7999999999993</v>
      </c>
      <c r="P55" s="25">
        <v>3280.9</v>
      </c>
      <c r="Q55" s="25">
        <f t="shared" si="1"/>
        <v>20.236459533729281</v>
      </c>
      <c r="R55" s="26">
        <f t="shared" si="2"/>
        <v>20.236459533729281</v>
      </c>
    </row>
    <row r="56" spans="1:18" ht="51" customHeight="1">
      <c r="A56" s="11"/>
      <c r="B56" s="43" t="s">
        <v>31</v>
      </c>
      <c r="C56" s="43"/>
      <c r="D56" s="43"/>
      <c r="E56" s="43"/>
      <c r="F56" s="43"/>
      <c r="G56" s="43"/>
      <c r="H56" s="43"/>
      <c r="I56" s="43"/>
      <c r="J56" s="43"/>
      <c r="K56" s="43"/>
      <c r="L56" s="25">
        <v>85.5</v>
      </c>
      <c r="M56" s="25">
        <v>85.5</v>
      </c>
      <c r="N56" s="25">
        <v>15.9</v>
      </c>
      <c r="O56" s="26">
        <v>85.5</v>
      </c>
      <c r="P56" s="25">
        <v>31.9</v>
      </c>
      <c r="Q56" s="25">
        <f t="shared" si="1"/>
        <v>18.596491228070175</v>
      </c>
      <c r="R56" s="26">
        <f t="shared" si="2"/>
        <v>18.596491228070175</v>
      </c>
    </row>
    <row r="57" spans="1:18" ht="50.25" customHeight="1">
      <c r="A57" s="11"/>
      <c r="B57" s="44" t="s">
        <v>19</v>
      </c>
      <c r="C57" s="45"/>
      <c r="D57" s="45"/>
      <c r="E57" s="45"/>
      <c r="F57" s="45"/>
      <c r="G57" s="45"/>
      <c r="H57" s="45"/>
      <c r="I57" s="45"/>
      <c r="J57" s="45"/>
      <c r="K57" s="46"/>
      <c r="L57" s="25">
        <v>85.8</v>
      </c>
      <c r="M57" s="25">
        <v>85.75</v>
      </c>
      <c r="N57" s="25">
        <v>5.9</v>
      </c>
      <c r="O57" s="26">
        <v>85.8</v>
      </c>
      <c r="P57" s="25">
        <v>10.199999999999999</v>
      </c>
      <c r="Q57" s="25">
        <f t="shared" si="1"/>
        <v>6.876456876456877</v>
      </c>
      <c r="R57" s="26">
        <f t="shared" si="2"/>
        <v>6.8804664723032083</v>
      </c>
    </row>
    <row r="58" spans="1:18" ht="99" customHeight="1">
      <c r="A58" s="11"/>
      <c r="B58" s="37" t="s">
        <v>36</v>
      </c>
      <c r="C58" s="38"/>
      <c r="D58" s="38"/>
      <c r="E58" s="38"/>
      <c r="F58" s="38"/>
      <c r="G58" s="38"/>
      <c r="H58" s="38"/>
      <c r="I58" s="38"/>
      <c r="J58" s="38"/>
      <c r="K58" s="39"/>
      <c r="L58" s="25">
        <v>2314.8000000000002</v>
      </c>
      <c r="M58" s="25">
        <v>2314.8000000000002</v>
      </c>
      <c r="N58" s="25">
        <v>0</v>
      </c>
      <c r="O58" s="26">
        <v>2314.8000000000002</v>
      </c>
      <c r="P58" s="25">
        <v>0</v>
      </c>
      <c r="Q58" s="25">
        <f t="shared" si="1"/>
        <v>0</v>
      </c>
      <c r="R58" s="26">
        <f t="shared" si="2"/>
        <v>0</v>
      </c>
    </row>
    <row r="59" spans="1:18" ht="32.450000000000003" customHeight="1">
      <c r="A59" s="16">
        <v>4</v>
      </c>
      <c r="B59" s="40" t="s">
        <v>47</v>
      </c>
      <c r="C59" s="41"/>
      <c r="D59" s="41"/>
      <c r="E59" s="41"/>
      <c r="F59" s="41"/>
      <c r="G59" s="41"/>
      <c r="H59" s="41"/>
      <c r="I59" s="41"/>
      <c r="J59" s="41"/>
      <c r="K59" s="42"/>
      <c r="L59" s="25">
        <v>399.8</v>
      </c>
      <c r="M59" s="25">
        <v>399.8</v>
      </c>
      <c r="N59" s="25">
        <v>0</v>
      </c>
      <c r="O59" s="26">
        <v>399.8</v>
      </c>
      <c r="P59" s="25">
        <v>0</v>
      </c>
      <c r="Q59" s="25">
        <f t="shared" si="1"/>
        <v>0</v>
      </c>
      <c r="R59" s="26">
        <f t="shared" si="2"/>
        <v>0</v>
      </c>
    </row>
    <row r="60" spans="1:18" ht="25.5" customHeight="1">
      <c r="A60" s="8">
        <v>4</v>
      </c>
      <c r="B60" s="73" t="s">
        <v>12</v>
      </c>
      <c r="C60" s="73"/>
      <c r="D60" s="73"/>
      <c r="E60" s="73"/>
      <c r="F60" s="73"/>
      <c r="G60" s="73"/>
      <c r="H60" s="73"/>
      <c r="I60" s="73"/>
      <c r="J60" s="73"/>
      <c r="K60" s="73"/>
      <c r="L60" s="23">
        <f>L62+L64</f>
        <v>3450</v>
      </c>
      <c r="M60" s="23">
        <f>M62+M64</f>
        <v>12946.8</v>
      </c>
      <c r="N60" s="23">
        <f>N62+N64</f>
        <v>768.3</v>
      </c>
      <c r="O60" s="24">
        <f>O62+O63+O64+O65+O66</f>
        <v>28799</v>
      </c>
      <c r="P60" s="23">
        <f t="shared" ref="P60" si="6">P62+P64</f>
        <v>1757.9</v>
      </c>
      <c r="Q60" s="23">
        <f t="shared" si="1"/>
        <v>22.269565217391303</v>
      </c>
      <c r="R60" s="24">
        <f t="shared" si="2"/>
        <v>5.9342849198257479</v>
      </c>
    </row>
    <row r="61" spans="1:18" ht="36" hidden="1" customHeight="1">
      <c r="A61" s="11"/>
      <c r="B61" s="34" t="s">
        <v>25</v>
      </c>
      <c r="C61" s="34"/>
      <c r="D61" s="34"/>
      <c r="E61" s="34"/>
      <c r="F61" s="34"/>
      <c r="G61" s="34"/>
      <c r="H61" s="34"/>
      <c r="I61" s="34"/>
      <c r="J61" s="34"/>
      <c r="K61" s="34"/>
      <c r="L61" s="25"/>
      <c r="M61" s="25"/>
      <c r="N61" s="25"/>
      <c r="O61" s="26"/>
      <c r="P61" s="25"/>
      <c r="Q61" s="23" t="e">
        <f t="shared" si="1"/>
        <v>#DIV/0!</v>
      </c>
      <c r="R61" s="24" t="e">
        <f t="shared" si="2"/>
        <v>#DIV/0!</v>
      </c>
    </row>
    <row r="62" spans="1:18" ht="42" customHeight="1">
      <c r="A62" s="11">
        <v>1</v>
      </c>
      <c r="B62" s="31" t="s">
        <v>38</v>
      </c>
      <c r="C62" s="32"/>
      <c r="D62" s="32"/>
      <c r="E62" s="32"/>
      <c r="F62" s="32"/>
      <c r="G62" s="32"/>
      <c r="H62" s="32"/>
      <c r="I62" s="32"/>
      <c r="J62" s="32"/>
      <c r="K62" s="33"/>
      <c r="L62" s="25">
        <v>0</v>
      </c>
      <c r="M62" s="25">
        <v>9135.7999999999993</v>
      </c>
      <c r="N62" s="25">
        <v>0</v>
      </c>
      <c r="O62" s="26">
        <v>9135.7999999999993</v>
      </c>
      <c r="P62" s="25">
        <v>0</v>
      </c>
      <c r="Q62" s="25">
        <v>0</v>
      </c>
      <c r="R62" s="26">
        <f t="shared" si="2"/>
        <v>0</v>
      </c>
    </row>
    <row r="63" spans="1:18" ht="55.5" customHeight="1">
      <c r="A63" s="11"/>
      <c r="B63" s="31" t="s">
        <v>63</v>
      </c>
      <c r="C63" s="32"/>
      <c r="D63" s="32"/>
      <c r="E63" s="32"/>
      <c r="F63" s="32"/>
      <c r="G63" s="32"/>
      <c r="H63" s="32"/>
      <c r="I63" s="32"/>
      <c r="J63" s="32"/>
      <c r="K63" s="33"/>
      <c r="L63" s="25">
        <v>0</v>
      </c>
      <c r="M63" s="25">
        <v>0</v>
      </c>
      <c r="N63" s="25">
        <v>0</v>
      </c>
      <c r="O63" s="26">
        <v>134</v>
      </c>
      <c r="P63" s="25">
        <v>0</v>
      </c>
      <c r="Q63" s="25">
        <v>0</v>
      </c>
      <c r="R63" s="26">
        <v>0</v>
      </c>
    </row>
    <row r="64" spans="1:18" ht="45" customHeight="1">
      <c r="A64" s="12">
        <v>2</v>
      </c>
      <c r="B64" s="75" t="s">
        <v>29</v>
      </c>
      <c r="C64" s="75"/>
      <c r="D64" s="75"/>
      <c r="E64" s="75"/>
      <c r="F64" s="75"/>
      <c r="G64" s="75"/>
      <c r="H64" s="75"/>
      <c r="I64" s="75"/>
      <c r="J64" s="75"/>
      <c r="K64" s="75"/>
      <c r="L64" s="25">
        <v>3450</v>
      </c>
      <c r="M64" s="25">
        <v>3811</v>
      </c>
      <c r="N64" s="25">
        <v>768.3</v>
      </c>
      <c r="O64" s="26">
        <v>3811</v>
      </c>
      <c r="P64" s="25">
        <v>1757.9</v>
      </c>
      <c r="Q64" s="25">
        <f t="shared" si="1"/>
        <v>22.269565217391303</v>
      </c>
      <c r="R64" s="26">
        <f t="shared" si="2"/>
        <v>20.160062975596954</v>
      </c>
    </row>
    <row r="65" spans="1:18" ht="32.25" customHeight="1">
      <c r="A65" s="7"/>
      <c r="B65" s="62" t="s">
        <v>67</v>
      </c>
      <c r="C65" s="63"/>
      <c r="D65" s="63"/>
      <c r="E65" s="63"/>
      <c r="F65" s="63"/>
      <c r="G65" s="63"/>
      <c r="H65" s="63"/>
      <c r="I65" s="63"/>
      <c r="J65" s="63"/>
      <c r="K65" s="64"/>
      <c r="L65" s="25">
        <v>0</v>
      </c>
      <c r="M65" s="25">
        <v>0</v>
      </c>
      <c r="N65" s="25">
        <v>0</v>
      </c>
      <c r="O65" s="26">
        <v>7750</v>
      </c>
      <c r="P65" s="26">
        <v>0</v>
      </c>
      <c r="Q65" s="25">
        <v>0</v>
      </c>
      <c r="R65" s="26">
        <v>0</v>
      </c>
    </row>
    <row r="66" spans="1:18" ht="46.5" customHeight="1">
      <c r="A66" s="11"/>
      <c r="B66" s="70" t="s">
        <v>68</v>
      </c>
      <c r="C66" s="71"/>
      <c r="D66" s="71"/>
      <c r="E66" s="71"/>
      <c r="F66" s="71"/>
      <c r="G66" s="71"/>
      <c r="H66" s="71"/>
      <c r="I66" s="71"/>
      <c r="J66" s="71"/>
      <c r="K66" s="72"/>
      <c r="L66" s="25">
        <v>0</v>
      </c>
      <c r="M66" s="25">
        <v>0</v>
      </c>
      <c r="N66" s="25">
        <v>0</v>
      </c>
      <c r="O66" s="26">
        <v>7968.2</v>
      </c>
      <c r="P66" s="25">
        <v>0</v>
      </c>
      <c r="Q66" s="25">
        <v>0</v>
      </c>
      <c r="R66" s="26">
        <v>0</v>
      </c>
    </row>
    <row r="67" spans="1:18">
      <c r="A67" s="13"/>
      <c r="B67" s="5"/>
      <c r="C67" s="5"/>
      <c r="D67" s="5"/>
      <c r="E67" s="5"/>
      <c r="F67" s="5"/>
      <c r="G67" s="5"/>
      <c r="H67" s="5"/>
      <c r="I67" s="5"/>
      <c r="J67" s="5"/>
      <c r="K67" s="5"/>
      <c r="L67" s="22"/>
    </row>
    <row r="68" spans="1:18">
      <c r="A68" s="13"/>
      <c r="B68" s="5"/>
      <c r="C68" s="5"/>
      <c r="D68" s="5"/>
      <c r="E68" s="5"/>
      <c r="F68" s="5"/>
      <c r="G68" s="5"/>
      <c r="H68" s="5"/>
      <c r="I68" s="5"/>
      <c r="J68" s="5"/>
      <c r="K68" s="5"/>
      <c r="L68" s="22"/>
    </row>
    <row r="69" spans="1:18">
      <c r="A69" s="13"/>
      <c r="B69" s="5"/>
      <c r="C69" s="5"/>
      <c r="D69" s="5"/>
      <c r="E69" s="5"/>
      <c r="F69" s="5"/>
      <c r="G69" s="5"/>
      <c r="H69" s="5"/>
      <c r="I69" s="5"/>
      <c r="J69" s="5"/>
      <c r="K69" s="5"/>
      <c r="L69" s="22"/>
    </row>
    <row r="70" spans="1:18">
      <c r="A70" s="13"/>
      <c r="B70" s="5"/>
      <c r="C70" s="5"/>
      <c r="D70" s="5"/>
      <c r="E70" s="5"/>
      <c r="F70" s="5"/>
      <c r="G70" s="5"/>
      <c r="H70" s="5"/>
      <c r="I70" s="5"/>
      <c r="J70" s="5"/>
      <c r="K70" s="5"/>
      <c r="L70" s="22"/>
    </row>
    <row r="71" spans="1:18">
      <c r="A71" s="13"/>
      <c r="B71" s="5"/>
      <c r="C71" s="5"/>
      <c r="D71" s="5"/>
      <c r="E71" s="5"/>
      <c r="F71" s="5"/>
      <c r="G71" s="5"/>
      <c r="H71" s="5"/>
      <c r="I71" s="5"/>
      <c r="J71" s="5"/>
      <c r="K71" s="5"/>
      <c r="L71" s="22"/>
    </row>
    <row r="72" spans="1:18">
      <c r="A72" s="13"/>
      <c r="B72" s="5"/>
      <c r="C72" s="5"/>
      <c r="D72" s="5"/>
      <c r="E72" s="5"/>
      <c r="F72" s="5"/>
      <c r="G72" s="5"/>
      <c r="H72" s="5"/>
      <c r="I72" s="5"/>
      <c r="J72" s="5"/>
      <c r="K72" s="5"/>
      <c r="L72" s="22"/>
    </row>
    <row r="73" spans="1:18">
      <c r="A73" s="13"/>
      <c r="B73" s="5"/>
      <c r="C73" s="5"/>
      <c r="D73" s="5"/>
      <c r="E73" s="5"/>
      <c r="F73" s="5"/>
      <c r="G73" s="5"/>
      <c r="H73" s="5"/>
      <c r="I73" s="5"/>
      <c r="J73" s="5"/>
      <c r="K73" s="5"/>
      <c r="L73" s="22"/>
    </row>
    <row r="74" spans="1:18">
      <c r="A74" s="13"/>
      <c r="B74" s="5"/>
      <c r="C74" s="5"/>
      <c r="D74" s="5"/>
      <c r="E74" s="5"/>
      <c r="F74" s="5"/>
      <c r="G74" s="5"/>
      <c r="H74" s="5"/>
      <c r="I74" s="5"/>
      <c r="J74" s="5"/>
      <c r="K74" s="5"/>
      <c r="L74" s="22"/>
    </row>
  </sheetData>
  <mergeCells count="70">
    <mergeCell ref="B65:K65"/>
    <mergeCell ref="B66:K66"/>
    <mergeCell ref="B30:K30"/>
    <mergeCell ref="B35:K35"/>
    <mergeCell ref="B14:K14"/>
    <mergeCell ref="B15:K15"/>
    <mergeCell ref="B39:K39"/>
    <mergeCell ref="B36:K36"/>
    <mergeCell ref="B37:K37"/>
    <mergeCell ref="B38:K38"/>
    <mergeCell ref="B33:K33"/>
    <mergeCell ref="B64:K64"/>
    <mergeCell ref="B61:K61"/>
    <mergeCell ref="B49:K49"/>
    <mergeCell ref="B50:K50"/>
    <mergeCell ref="B60:K60"/>
    <mergeCell ref="B13:K13"/>
    <mergeCell ref="B29:K29"/>
    <mergeCell ref="B28:K28"/>
    <mergeCell ref="B34:K34"/>
    <mergeCell ref="B27:K27"/>
    <mergeCell ref="B16:K16"/>
    <mergeCell ref="B17:K17"/>
    <mergeCell ref="B18:K18"/>
    <mergeCell ref="B19:K19"/>
    <mergeCell ref="B20:K20"/>
    <mergeCell ref="B21:K21"/>
    <mergeCell ref="B32:K32"/>
    <mergeCell ref="B24:K24"/>
    <mergeCell ref="B25:K25"/>
    <mergeCell ref="B26:K26"/>
    <mergeCell ref="B31:K31"/>
    <mergeCell ref="O11:O12"/>
    <mergeCell ref="A1:R1"/>
    <mergeCell ref="A2:R2"/>
    <mergeCell ref="A3:R3"/>
    <mergeCell ref="A4:R4"/>
    <mergeCell ref="A5:R5"/>
    <mergeCell ref="B54:K54"/>
    <mergeCell ref="B55:K55"/>
    <mergeCell ref="B56:K56"/>
    <mergeCell ref="B57:K57"/>
    <mergeCell ref="A6:R6"/>
    <mergeCell ref="A8:R8"/>
    <mergeCell ref="A9:R9"/>
    <mergeCell ref="B22:K22"/>
    <mergeCell ref="B23:K23"/>
    <mergeCell ref="N11:N12"/>
    <mergeCell ref="A11:A12"/>
    <mergeCell ref="B11:K12"/>
    <mergeCell ref="L11:L12"/>
    <mergeCell ref="P11:P12"/>
    <mergeCell ref="M11:M12"/>
    <mergeCell ref="Q11:R11"/>
    <mergeCell ref="B63:K63"/>
    <mergeCell ref="B46:K46"/>
    <mergeCell ref="B48:K48"/>
    <mergeCell ref="B40:K40"/>
    <mergeCell ref="B41:K41"/>
    <mergeCell ref="B47:K47"/>
    <mergeCell ref="B43:K43"/>
    <mergeCell ref="B44:K44"/>
    <mergeCell ref="B45:K45"/>
    <mergeCell ref="B42:K42"/>
    <mergeCell ref="B51:K51"/>
    <mergeCell ref="B53:K53"/>
    <mergeCell ref="B62:K62"/>
    <mergeCell ref="B58:K58"/>
    <mergeCell ref="B59:K59"/>
    <mergeCell ref="B52:K52"/>
  </mergeCells>
  <pageMargins left="0.70866141732283472" right="0.70866141732283472" top="0.74803149606299213" bottom="0.74803149606299213" header="0.31496062992125984" footer="0.31496062992125984"/>
  <pageSetup paperSize="9" scale="4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2020-08-18T05:41:54Z</dcterms:modified>
</cp:coreProperties>
</file>